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384aebbf648353/Desktop/"/>
    </mc:Choice>
  </mc:AlternateContent>
  <xr:revisionPtr revIDLastSave="0" documentId="8_{9A62591E-4875-4E5C-871C-42FF2EC57DEC}" xr6:coauthVersionLast="47" xr6:coauthVersionMax="47" xr10:uidLastSave="{00000000-0000-0000-0000-000000000000}"/>
  <bookViews>
    <workbookView xWindow="-108" yWindow="-108" windowWidth="23256" windowHeight="12456" firstSheet="23" activeTab="23" xr2:uid="{B622E54C-7EAA-463C-85B0-619EB0CB6F9D}"/>
  </bookViews>
  <sheets>
    <sheet name="Master Data " sheetId="1" r:id="rId1"/>
    <sheet name="Q1" sheetId="2" r:id="rId2"/>
    <sheet name="Q2" sheetId="3" r:id="rId3"/>
    <sheet name="Q3" sheetId="4" r:id="rId4"/>
    <sheet name="Q4" sheetId="5" r:id="rId5"/>
    <sheet name="Q5" sheetId="6" r:id="rId6"/>
    <sheet name="Q6" sheetId="7" r:id="rId7"/>
    <sheet name="Q7" sheetId="8" r:id="rId8"/>
    <sheet name="Q8" sheetId="9" r:id="rId9"/>
    <sheet name="Q9" sheetId="10" r:id="rId10"/>
    <sheet name="Q10" sheetId="11" r:id="rId11"/>
    <sheet name="Q11" sheetId="12" r:id="rId12"/>
    <sheet name="Q12" sheetId="13" r:id="rId13"/>
    <sheet name="Q13" sheetId="14" r:id="rId14"/>
    <sheet name="Q14" sheetId="15" r:id="rId15"/>
    <sheet name="Q15" sheetId="16" r:id="rId16"/>
    <sheet name="Q16" sheetId="17" r:id="rId17"/>
    <sheet name="Q17" sheetId="18" r:id="rId18"/>
    <sheet name="Q18" sheetId="19" r:id="rId19"/>
    <sheet name="Q19" sheetId="20" r:id="rId20"/>
    <sheet name="Q20" sheetId="21" r:id="rId21"/>
    <sheet name="Q21" sheetId="22" r:id="rId22"/>
    <sheet name="Q22" sheetId="23" r:id="rId23"/>
    <sheet name="Q23" sheetId="24" r:id="rId24"/>
    <sheet name="Q24" sheetId="25" r:id="rId25"/>
    <sheet name="Q25" sheetId="26" r:id="rId26"/>
    <sheet name="Q26" sheetId="27" r:id="rId27"/>
    <sheet name="Q27" sheetId="28" r:id="rId28"/>
    <sheet name="Q28" sheetId="29" r:id="rId29"/>
    <sheet name="Q29" sheetId="30" r:id="rId30"/>
    <sheet name="Q30" sheetId="31" r:id="rId31"/>
    <sheet name="Q31" sheetId="32" r:id="rId32"/>
    <sheet name="Q32" sheetId="33" r:id="rId33"/>
    <sheet name="Q33" sheetId="34" r:id="rId34"/>
    <sheet name="Q34" sheetId="35" r:id="rId35"/>
    <sheet name="Q35" sheetId="36" r:id="rId36"/>
    <sheet name="Q36" sheetId="37" r:id="rId37"/>
    <sheet name="Q37" sheetId="38" r:id="rId38"/>
    <sheet name="Q38" sheetId="39" r:id="rId39"/>
    <sheet name="Q39" sheetId="40" r:id="rId40"/>
    <sheet name="Q40" sheetId="41" r:id="rId41"/>
    <sheet name="AQ41" sheetId="42" r:id="rId42"/>
  </sheets>
  <externalReferences>
    <externalReference r:id="rId43"/>
  </externalReferences>
  <calcPr calcId="191029"/>
  <pivotCaches>
    <pivotCache cacheId="19" r:id="rId4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32" l="1"/>
  <c r="J6" i="32"/>
  <c r="J7" i="32"/>
  <c r="J8" i="32"/>
  <c r="J9" i="32"/>
  <c r="J10" i="32"/>
  <c r="J11" i="32"/>
  <c r="J12" i="32"/>
  <c r="J13" i="32"/>
  <c r="J14" i="32"/>
  <c r="J15" i="32"/>
  <c r="J16" i="32"/>
  <c r="J17" i="32"/>
  <c r="J18" i="32"/>
  <c r="J19" i="32"/>
  <c r="J20" i="32"/>
  <c r="E5" i="42"/>
  <c r="D5" i="42"/>
  <c r="C10" i="41"/>
  <c r="C9" i="41"/>
  <c r="C8" i="41"/>
  <c r="C7" i="41"/>
  <c r="C6" i="41"/>
  <c r="C5" i="41"/>
  <c r="B11" i="40"/>
  <c r="B10" i="40"/>
  <c r="C10" i="40" s="1"/>
  <c r="B7" i="39"/>
  <c r="B12" i="39" s="1"/>
  <c r="J21" i="38"/>
  <c r="J20" i="38"/>
  <c r="J19" i="38"/>
  <c r="J18" i="38"/>
  <c r="J17" i="38"/>
  <c r="J16" i="38"/>
  <c r="J15" i="38"/>
  <c r="J14" i="38"/>
  <c r="J13" i="38"/>
  <c r="J12" i="38"/>
  <c r="J11" i="38"/>
  <c r="J10" i="38"/>
  <c r="J9" i="38"/>
  <c r="J8" i="38"/>
  <c r="J7" i="38"/>
  <c r="J6" i="38"/>
  <c r="J5" i="38"/>
  <c r="J21" i="37"/>
  <c r="J20" i="37"/>
  <c r="J19" i="37"/>
  <c r="J18" i="37"/>
  <c r="J17" i="37"/>
  <c r="J16" i="37"/>
  <c r="J15" i="37"/>
  <c r="J14" i="37"/>
  <c r="J13" i="37"/>
  <c r="J12" i="37"/>
  <c r="J11" i="37"/>
  <c r="J10" i="37"/>
  <c r="J9" i="37"/>
  <c r="J8" i="37"/>
  <c r="J7" i="37"/>
  <c r="J6" i="37"/>
  <c r="J5" i="37"/>
  <c r="J21" i="36"/>
  <c r="J20" i="36"/>
  <c r="J19" i="36"/>
  <c r="J18" i="36"/>
  <c r="J17" i="36"/>
  <c r="J16" i="36"/>
  <c r="J15" i="36"/>
  <c r="J14" i="36"/>
  <c r="J13" i="36"/>
  <c r="J12" i="36"/>
  <c r="J11" i="36"/>
  <c r="J10" i="36"/>
  <c r="J9" i="36"/>
  <c r="J8" i="36"/>
  <c r="J7" i="36"/>
  <c r="J6" i="36"/>
  <c r="J5" i="36"/>
  <c r="C24" i="35"/>
  <c r="C23" i="35"/>
  <c r="C22" i="35"/>
  <c r="C21" i="35"/>
  <c r="C20" i="35"/>
  <c r="C19" i="35"/>
  <c r="C18" i="35"/>
  <c r="C17" i="35"/>
  <c r="C16" i="35"/>
  <c r="C15" i="35"/>
  <c r="C14" i="35"/>
  <c r="C13" i="35"/>
  <c r="C12" i="35"/>
  <c r="C11" i="35"/>
  <c r="C10" i="35"/>
  <c r="C9" i="35"/>
  <c r="C8" i="35"/>
  <c r="C7" i="35"/>
  <c r="C6" i="35"/>
  <c r="C5" i="35"/>
  <c r="C16" i="34"/>
  <c r="B16" i="34"/>
  <c r="C15" i="34"/>
  <c r="B15" i="34"/>
  <c r="C14" i="34"/>
  <c r="B14" i="34"/>
  <c r="C13" i="34"/>
  <c r="B13" i="34"/>
  <c r="C12" i="34"/>
  <c r="B12" i="34"/>
  <c r="C11" i="34"/>
  <c r="B11" i="34"/>
  <c r="C10" i="34"/>
  <c r="B10" i="34"/>
  <c r="C9" i="34"/>
  <c r="B9" i="34"/>
  <c r="C8" i="34"/>
  <c r="B8" i="34"/>
  <c r="C7" i="34"/>
  <c r="B7" i="34"/>
  <c r="C6" i="34"/>
  <c r="B6" i="34"/>
  <c r="C5" i="34"/>
  <c r="B5" i="34"/>
  <c r="C4" i="34"/>
  <c r="B4" i="34"/>
  <c r="J4" i="32"/>
  <c r="G8" i="30"/>
  <c r="F12" i="29"/>
  <c r="F6" i="28"/>
  <c r="D7" i="27"/>
  <c r="D8" i="27" s="1"/>
  <c r="D5" i="27"/>
  <c r="A5" i="26"/>
  <c r="B11" i="25"/>
  <c r="B10" i="25"/>
  <c r="B9" i="25"/>
  <c r="B8" i="25"/>
  <c r="B7" i="25"/>
  <c r="B6" i="25"/>
  <c r="B5" i="25"/>
  <c r="B7" i="23"/>
  <c r="B6" i="23"/>
  <c r="B5" i="23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E4" i="22" s="1"/>
  <c r="B5" i="22"/>
  <c r="B4" i="22"/>
  <c r="G16" i="21"/>
  <c r="F16" i="21"/>
  <c r="E16" i="21"/>
  <c r="D16" i="21"/>
  <c r="C16" i="21"/>
  <c r="B16" i="21"/>
  <c r="G15" i="21"/>
  <c r="F15" i="21"/>
  <c r="E15" i="21"/>
  <c r="D15" i="21"/>
  <c r="C15" i="21"/>
  <c r="B15" i="21"/>
  <c r="G14" i="21"/>
  <c r="F14" i="21"/>
  <c r="E14" i="21"/>
  <c r="D14" i="21"/>
  <c r="C14" i="21"/>
  <c r="B14" i="21"/>
  <c r="G13" i="21"/>
  <c r="F13" i="21"/>
  <c r="E13" i="21"/>
  <c r="D13" i="21"/>
  <c r="C13" i="21"/>
  <c r="B13" i="21"/>
  <c r="G12" i="21"/>
  <c r="F12" i="21"/>
  <c r="E12" i="21"/>
  <c r="D12" i="21"/>
  <c r="C12" i="21"/>
  <c r="B12" i="21"/>
  <c r="G11" i="21"/>
  <c r="F11" i="21"/>
  <c r="E11" i="21"/>
  <c r="D11" i="21"/>
  <c r="C11" i="21"/>
  <c r="B11" i="21"/>
  <c r="G10" i="21"/>
  <c r="F10" i="21"/>
  <c r="E10" i="21"/>
  <c r="D10" i="21"/>
  <c r="C10" i="21"/>
  <c r="B10" i="21"/>
  <c r="G9" i="21"/>
  <c r="F9" i="21"/>
  <c r="E9" i="21"/>
  <c r="D9" i="21"/>
  <c r="C9" i="21"/>
  <c r="B9" i="21"/>
  <c r="G8" i="21"/>
  <c r="F8" i="21"/>
  <c r="E8" i="21"/>
  <c r="D8" i="21"/>
  <c r="C8" i="21"/>
  <c r="B8" i="21"/>
  <c r="G7" i="21"/>
  <c r="F7" i="21"/>
  <c r="E7" i="21"/>
  <c r="D7" i="21"/>
  <c r="C7" i="21"/>
  <c r="B7" i="21"/>
  <c r="G6" i="21"/>
  <c r="F6" i="21"/>
  <c r="E6" i="21"/>
  <c r="D6" i="21"/>
  <c r="C6" i="21"/>
  <c r="B6" i="21"/>
  <c r="G5" i="21"/>
  <c r="F5" i="21"/>
  <c r="E5" i="21"/>
  <c r="D5" i="21"/>
  <c r="C5" i="21"/>
  <c r="B5" i="21"/>
  <c r="E18" i="20"/>
  <c r="D18" i="20"/>
  <c r="C18" i="20"/>
  <c r="B18" i="20"/>
  <c r="E17" i="20"/>
  <c r="D17" i="20"/>
  <c r="C17" i="20"/>
  <c r="B17" i="20"/>
  <c r="E16" i="20"/>
  <c r="D16" i="20"/>
  <c r="C16" i="20"/>
  <c r="B16" i="20"/>
  <c r="E15" i="20"/>
  <c r="D15" i="20"/>
  <c r="C15" i="20"/>
  <c r="B15" i="20"/>
  <c r="E14" i="20"/>
  <c r="D14" i="20"/>
  <c r="C14" i="20"/>
  <c r="B14" i="20"/>
  <c r="E13" i="20"/>
  <c r="D13" i="20"/>
  <c r="C13" i="20"/>
  <c r="B13" i="20"/>
  <c r="E12" i="20"/>
  <c r="D12" i="20"/>
  <c r="C12" i="20"/>
  <c r="B12" i="20"/>
  <c r="E11" i="20"/>
  <c r="D11" i="20"/>
  <c r="C11" i="20"/>
  <c r="B11" i="20"/>
  <c r="E10" i="20"/>
  <c r="D10" i="20"/>
  <c r="C10" i="20"/>
  <c r="B10" i="20"/>
  <c r="E9" i="20"/>
  <c r="D9" i="20"/>
  <c r="C9" i="20"/>
  <c r="B9" i="20"/>
  <c r="E8" i="20"/>
  <c r="D8" i="20"/>
  <c r="C8" i="20"/>
  <c r="B8" i="20"/>
  <c r="E7" i="20"/>
  <c r="D7" i="20"/>
  <c r="C7" i="20"/>
  <c r="B7" i="20"/>
  <c r="A15" i="19" a="1"/>
  <c r="A15" i="19" s="1"/>
  <c r="B9" i="18"/>
  <c r="E7" i="17"/>
  <c r="E4" i="17"/>
  <c r="E3" i="17"/>
  <c r="E5" i="17" s="1"/>
  <c r="B5" i="16"/>
  <c r="B4" i="16"/>
  <c r="B5" i="15"/>
  <c r="J8" i="14"/>
  <c r="D443" i="13"/>
  <c r="D442" i="13"/>
  <c r="D441" i="13"/>
  <c r="D440" i="13"/>
  <c r="D439" i="13"/>
  <c r="D438" i="13"/>
  <c r="D437" i="13"/>
  <c r="D436" i="13"/>
  <c r="D435" i="13"/>
  <c r="D434" i="13"/>
  <c r="D433" i="13"/>
  <c r="D432" i="13"/>
  <c r="D431" i="13"/>
  <c r="D430" i="13"/>
  <c r="D429" i="13"/>
  <c r="D428" i="13"/>
  <c r="D427" i="13"/>
  <c r="D426" i="13"/>
  <c r="D425" i="13"/>
  <c r="D424" i="13"/>
  <c r="D423" i="13"/>
  <c r="D422" i="13"/>
  <c r="D421" i="13"/>
  <c r="D420" i="13"/>
  <c r="D419" i="13"/>
  <c r="D418" i="13"/>
  <c r="D417" i="13"/>
  <c r="D416" i="13"/>
  <c r="D415" i="13"/>
  <c r="D414" i="13"/>
  <c r="D413" i="13"/>
  <c r="D412" i="13"/>
  <c r="D411" i="13"/>
  <c r="D410" i="13"/>
  <c r="D409" i="13"/>
  <c r="D408" i="13"/>
  <c r="D407" i="13"/>
  <c r="D406" i="13"/>
  <c r="D405" i="13"/>
  <c r="D404" i="13"/>
  <c r="D403" i="13"/>
  <c r="D402" i="13"/>
  <c r="D401" i="13"/>
  <c r="D400" i="13"/>
  <c r="D399" i="13"/>
  <c r="D398" i="13"/>
  <c r="D397" i="13"/>
  <c r="D396" i="13"/>
  <c r="D395" i="13"/>
  <c r="D394" i="13"/>
  <c r="D393" i="13"/>
  <c r="D392" i="13"/>
  <c r="D391" i="13"/>
  <c r="D390" i="13"/>
  <c r="D389" i="13"/>
  <c r="D388" i="13"/>
  <c r="D387" i="13"/>
  <c r="D386" i="13"/>
  <c r="D385" i="13"/>
  <c r="D384" i="13"/>
  <c r="D383" i="13"/>
  <c r="D382" i="13"/>
  <c r="D381" i="13"/>
  <c r="D380" i="13"/>
  <c r="D379" i="13"/>
  <c r="D378" i="13"/>
  <c r="D377" i="13"/>
  <c r="D376" i="13"/>
  <c r="D375" i="13"/>
  <c r="D374" i="13"/>
  <c r="D373" i="13"/>
  <c r="D372" i="13"/>
  <c r="D371" i="13"/>
  <c r="D370" i="13"/>
  <c r="D369" i="13"/>
  <c r="D368" i="13"/>
  <c r="D367" i="13"/>
  <c r="D366" i="13"/>
  <c r="D365" i="13"/>
  <c r="D364" i="13"/>
  <c r="D363" i="13"/>
  <c r="D362" i="13"/>
  <c r="D361" i="13"/>
  <c r="D360" i="13"/>
  <c r="D359" i="13"/>
  <c r="D358" i="13"/>
  <c r="D357" i="13"/>
  <c r="D356" i="13"/>
  <c r="D355" i="13"/>
  <c r="D354" i="13"/>
  <c r="D353" i="13"/>
  <c r="D352" i="13"/>
  <c r="D351" i="13"/>
  <c r="D350" i="13"/>
  <c r="D349" i="13"/>
  <c r="D348" i="13"/>
  <c r="D347" i="13"/>
  <c r="D346" i="13"/>
  <c r="D345" i="13"/>
  <c r="D344" i="13"/>
  <c r="D343" i="13"/>
  <c r="D342" i="13"/>
  <c r="D341" i="13"/>
  <c r="D340" i="13"/>
  <c r="D339" i="13"/>
  <c r="D338" i="13"/>
  <c r="D337" i="13"/>
  <c r="D336" i="13"/>
  <c r="D335" i="13"/>
  <c r="D334" i="13"/>
  <c r="D333" i="13"/>
  <c r="D332" i="13"/>
  <c r="D331" i="13"/>
  <c r="D330" i="13"/>
  <c r="D329" i="13"/>
  <c r="D328" i="13"/>
  <c r="D327" i="13"/>
  <c r="D326" i="13"/>
  <c r="D325" i="13"/>
  <c r="D324" i="13"/>
  <c r="D323" i="13"/>
  <c r="D322" i="13"/>
  <c r="D321" i="13"/>
  <c r="D320" i="13"/>
  <c r="D319" i="13"/>
  <c r="D318" i="13"/>
  <c r="D317" i="13"/>
  <c r="D316" i="13"/>
  <c r="D315" i="13"/>
  <c r="D314" i="13"/>
  <c r="D313" i="13"/>
  <c r="D312" i="13"/>
  <c r="D311" i="13"/>
  <c r="D310" i="13"/>
  <c r="D309" i="13"/>
  <c r="D308" i="13"/>
  <c r="D307" i="13"/>
  <c r="D306" i="13"/>
  <c r="D305" i="13"/>
  <c r="D304" i="13"/>
  <c r="D303" i="13"/>
  <c r="D302" i="13"/>
  <c r="D301" i="13"/>
  <c r="D300" i="13"/>
  <c r="D299" i="13"/>
  <c r="D298" i="13"/>
  <c r="D297" i="13"/>
  <c r="D296" i="13"/>
  <c r="D295" i="13"/>
  <c r="D294" i="13"/>
  <c r="D293" i="13"/>
  <c r="D292" i="13"/>
  <c r="D291" i="13"/>
  <c r="D290" i="13"/>
  <c r="D289" i="13"/>
  <c r="D288" i="13"/>
  <c r="D287" i="13"/>
  <c r="D286" i="13"/>
  <c r="D285" i="13"/>
  <c r="D284" i="13"/>
  <c r="D283" i="13"/>
  <c r="D282" i="13"/>
  <c r="D281" i="13"/>
  <c r="D280" i="13"/>
  <c r="D279" i="13"/>
  <c r="D278" i="13"/>
  <c r="D277" i="13"/>
  <c r="D276" i="13"/>
  <c r="D275" i="13"/>
  <c r="D274" i="13"/>
  <c r="D273" i="13"/>
  <c r="D272" i="13"/>
  <c r="D271" i="13"/>
  <c r="D270" i="13"/>
  <c r="D269" i="13"/>
  <c r="D268" i="13"/>
  <c r="D267" i="13"/>
  <c r="D266" i="13"/>
  <c r="D265" i="13"/>
  <c r="D264" i="13"/>
  <c r="D263" i="13"/>
  <c r="D262" i="13"/>
  <c r="D261" i="13"/>
  <c r="D260" i="13"/>
  <c r="D259" i="13"/>
  <c r="D258" i="13"/>
  <c r="D257" i="13"/>
  <c r="D256" i="13"/>
  <c r="D255" i="13"/>
  <c r="D254" i="13"/>
  <c r="D253" i="13"/>
  <c r="D252" i="13"/>
  <c r="D251" i="13"/>
  <c r="D250" i="13"/>
  <c r="D249" i="13"/>
  <c r="D248" i="13"/>
  <c r="D247" i="13"/>
  <c r="D246" i="13"/>
  <c r="D245" i="13"/>
  <c r="D244" i="13"/>
  <c r="D243" i="13"/>
  <c r="D242" i="13"/>
  <c r="D241" i="13"/>
  <c r="D240" i="13"/>
  <c r="D239" i="13"/>
  <c r="D238" i="13"/>
  <c r="D237" i="13"/>
  <c r="D236" i="13"/>
  <c r="D235" i="13"/>
  <c r="D234" i="13"/>
  <c r="D233" i="13"/>
  <c r="D232" i="13"/>
  <c r="D231" i="13"/>
  <c r="D230" i="13"/>
  <c r="D229" i="13"/>
  <c r="D228" i="13"/>
  <c r="D227" i="13"/>
  <c r="D226" i="13"/>
  <c r="D225" i="13"/>
  <c r="D224" i="13"/>
  <c r="D223" i="13"/>
  <c r="D222" i="13"/>
  <c r="D221" i="13"/>
  <c r="D220" i="13"/>
  <c r="D219" i="13"/>
  <c r="D218" i="13"/>
  <c r="D217" i="13"/>
  <c r="D216" i="13"/>
  <c r="D215" i="13"/>
  <c r="D214" i="13"/>
  <c r="D213" i="13"/>
  <c r="D212" i="13"/>
  <c r="D211" i="13"/>
  <c r="D210" i="13"/>
  <c r="D209" i="13"/>
  <c r="D208" i="13"/>
  <c r="D207" i="13"/>
  <c r="D206" i="13"/>
  <c r="D205" i="13"/>
  <c r="D204" i="13"/>
  <c r="D203" i="13"/>
  <c r="D202" i="13"/>
  <c r="D201" i="13"/>
  <c r="D200" i="13"/>
  <c r="D199" i="13"/>
  <c r="D198" i="13"/>
  <c r="D197" i="13"/>
  <c r="D196" i="13"/>
  <c r="D195" i="13"/>
  <c r="D194" i="13"/>
  <c r="D193" i="13"/>
  <c r="D192" i="13"/>
  <c r="D191" i="13"/>
  <c r="D190" i="13"/>
  <c r="D189" i="13"/>
  <c r="D188" i="13"/>
  <c r="D187" i="13"/>
  <c r="D186" i="13"/>
  <c r="D185" i="13"/>
  <c r="D184" i="13"/>
  <c r="D183" i="13"/>
  <c r="D182" i="13"/>
  <c r="D181" i="13"/>
  <c r="D180" i="13"/>
  <c r="D179" i="13"/>
  <c r="D178" i="13"/>
  <c r="D177" i="13"/>
  <c r="D176" i="13"/>
  <c r="D175" i="13"/>
  <c r="D174" i="13"/>
  <c r="D173" i="13"/>
  <c r="D172" i="13"/>
  <c r="D171" i="13"/>
  <c r="D170" i="13"/>
  <c r="D169" i="13"/>
  <c r="D168" i="13"/>
  <c r="D167" i="13"/>
  <c r="D166" i="13"/>
  <c r="D165" i="13"/>
  <c r="D164" i="13"/>
  <c r="D163" i="13"/>
  <c r="D162" i="13"/>
  <c r="D161" i="13"/>
  <c r="D160" i="13"/>
  <c r="D159" i="13"/>
  <c r="D158" i="13"/>
  <c r="D157" i="13"/>
  <c r="D156" i="13"/>
  <c r="D155" i="13"/>
  <c r="D154" i="13"/>
  <c r="D153" i="13"/>
  <c r="D152" i="13"/>
  <c r="D151" i="13"/>
  <c r="D150" i="13"/>
  <c r="D149" i="13"/>
  <c r="D148" i="13"/>
  <c r="D147" i="13"/>
  <c r="D146" i="13"/>
  <c r="D145" i="13"/>
  <c r="D144" i="13"/>
  <c r="D143" i="13"/>
  <c r="D142" i="13"/>
  <c r="D141" i="13"/>
  <c r="D140" i="13"/>
  <c r="D139" i="13"/>
  <c r="D138" i="13"/>
  <c r="D137" i="13"/>
  <c r="D136" i="13"/>
  <c r="D135" i="13"/>
  <c r="D134" i="13"/>
  <c r="D133" i="13"/>
  <c r="D132" i="13"/>
  <c r="D131" i="13"/>
  <c r="D130" i="13"/>
  <c r="D129" i="13"/>
  <c r="D128" i="13"/>
  <c r="D127" i="13"/>
  <c r="D126" i="13"/>
  <c r="D125" i="13"/>
  <c r="D124" i="13"/>
  <c r="D123" i="13"/>
  <c r="D122" i="13"/>
  <c r="D121" i="13"/>
  <c r="D120" i="13"/>
  <c r="D119" i="13"/>
  <c r="D118" i="13"/>
  <c r="D117" i="13"/>
  <c r="D116" i="13"/>
  <c r="D115" i="13"/>
  <c r="D114" i="13"/>
  <c r="D113" i="13"/>
  <c r="D112" i="13"/>
  <c r="D111" i="13"/>
  <c r="D110" i="13"/>
  <c r="D109" i="13"/>
  <c r="D108" i="13"/>
  <c r="D107" i="13"/>
  <c r="D106" i="13"/>
  <c r="D105" i="13"/>
  <c r="D104" i="13"/>
  <c r="D103" i="13"/>
  <c r="D102" i="13"/>
  <c r="D101" i="13"/>
  <c r="D100" i="13"/>
  <c r="D99" i="13"/>
  <c r="D98" i="13"/>
  <c r="D97" i="13"/>
  <c r="D96" i="13"/>
  <c r="D95" i="13"/>
  <c r="D94" i="13"/>
  <c r="D93" i="13"/>
  <c r="D92" i="13"/>
  <c r="D91" i="13"/>
  <c r="D90" i="13"/>
  <c r="D89" i="13"/>
  <c r="D88" i="13"/>
  <c r="D87" i="13"/>
  <c r="D86" i="13"/>
  <c r="D85" i="13"/>
  <c r="D84" i="13"/>
  <c r="D83" i="13"/>
  <c r="D82" i="13"/>
  <c r="D81" i="13"/>
  <c r="D80" i="13"/>
  <c r="D79" i="13"/>
  <c r="D78" i="13"/>
  <c r="D77" i="13"/>
  <c r="D76" i="13"/>
  <c r="D75" i="13"/>
  <c r="D74" i="13"/>
  <c r="D73" i="13"/>
  <c r="D72" i="13"/>
  <c r="D71" i="13"/>
  <c r="D70" i="13"/>
  <c r="D69" i="13"/>
  <c r="D68" i="13"/>
  <c r="D67" i="13"/>
  <c r="D66" i="13"/>
  <c r="D65" i="13"/>
  <c r="D64" i="13"/>
  <c r="D63" i="13"/>
  <c r="D62" i="13"/>
  <c r="D61" i="13"/>
  <c r="D60" i="13"/>
  <c r="D59" i="13"/>
  <c r="D58" i="13"/>
  <c r="D57" i="13"/>
  <c r="D56" i="13"/>
  <c r="D55" i="13"/>
  <c r="D54" i="13"/>
  <c r="D53" i="13"/>
  <c r="D52" i="13"/>
  <c r="D51" i="13"/>
  <c r="D50" i="13"/>
  <c r="D49" i="13"/>
  <c r="D48" i="13"/>
  <c r="D47" i="13"/>
  <c r="D46" i="13"/>
  <c r="D45" i="13"/>
  <c r="D44" i="13"/>
  <c r="D43" i="13"/>
  <c r="D42" i="13"/>
  <c r="D41" i="13"/>
  <c r="D40" i="13"/>
  <c r="D39" i="13"/>
  <c r="D38" i="13"/>
  <c r="D37" i="13"/>
  <c r="D36" i="13"/>
  <c r="D35" i="13"/>
  <c r="D34" i="13"/>
  <c r="D33" i="13"/>
  <c r="D32" i="13"/>
  <c r="D31" i="13"/>
  <c r="D30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H9" i="13" s="1"/>
  <c r="B11" i="12"/>
  <c r="B10" i="12"/>
  <c r="B9" i="12"/>
  <c r="B8" i="12"/>
  <c r="B7" i="12"/>
  <c r="B6" i="12"/>
  <c r="B5" i="12"/>
  <c r="B12" i="12" s="1"/>
  <c r="D443" i="11"/>
  <c r="D442" i="11"/>
  <c r="D441" i="11"/>
  <c r="D440" i="11"/>
  <c r="D439" i="11"/>
  <c r="D438" i="11"/>
  <c r="D437" i="11"/>
  <c r="D436" i="11"/>
  <c r="D435" i="11"/>
  <c r="D434" i="11"/>
  <c r="D433" i="11"/>
  <c r="D432" i="11"/>
  <c r="D431" i="11"/>
  <c r="D430" i="11"/>
  <c r="D429" i="11"/>
  <c r="D428" i="11"/>
  <c r="D427" i="11"/>
  <c r="D426" i="11"/>
  <c r="D425" i="11"/>
  <c r="D424" i="11"/>
  <c r="D423" i="11"/>
  <c r="D422" i="11"/>
  <c r="D421" i="11"/>
  <c r="D420" i="11"/>
  <c r="D419" i="11"/>
  <c r="D418" i="11"/>
  <c r="D417" i="11"/>
  <c r="D416" i="11"/>
  <c r="D415" i="11"/>
  <c r="D414" i="11"/>
  <c r="D413" i="11"/>
  <c r="D412" i="11"/>
  <c r="D411" i="11"/>
  <c r="D410" i="11"/>
  <c r="D409" i="11"/>
  <c r="D408" i="11"/>
  <c r="D407" i="11"/>
  <c r="D406" i="11"/>
  <c r="D405" i="11"/>
  <c r="D404" i="11"/>
  <c r="D403" i="11"/>
  <c r="D402" i="11"/>
  <c r="D401" i="11"/>
  <c r="D400" i="11"/>
  <c r="D399" i="11"/>
  <c r="D398" i="11"/>
  <c r="D397" i="11"/>
  <c r="D396" i="11"/>
  <c r="D395" i="11"/>
  <c r="D394" i="11"/>
  <c r="D393" i="11"/>
  <c r="D392" i="11"/>
  <c r="D391" i="11"/>
  <c r="D390" i="11"/>
  <c r="D389" i="11"/>
  <c r="D388" i="11"/>
  <c r="D387" i="11"/>
  <c r="D386" i="11"/>
  <c r="D385" i="11"/>
  <c r="D384" i="11"/>
  <c r="D383" i="11"/>
  <c r="D382" i="11"/>
  <c r="D381" i="11"/>
  <c r="D380" i="11"/>
  <c r="D379" i="11"/>
  <c r="D378" i="11"/>
  <c r="D377" i="11"/>
  <c r="D376" i="11"/>
  <c r="D375" i="11"/>
  <c r="D374" i="11"/>
  <c r="D373" i="11"/>
  <c r="D372" i="11"/>
  <c r="D371" i="11"/>
  <c r="D370" i="11"/>
  <c r="D369" i="11"/>
  <c r="D368" i="11"/>
  <c r="D367" i="11"/>
  <c r="D366" i="11"/>
  <c r="D365" i="11"/>
  <c r="D364" i="11"/>
  <c r="D363" i="11"/>
  <c r="D362" i="11"/>
  <c r="D361" i="11"/>
  <c r="D360" i="11"/>
  <c r="D359" i="11"/>
  <c r="D358" i="11"/>
  <c r="D357" i="11"/>
  <c r="D356" i="11"/>
  <c r="D355" i="11"/>
  <c r="D354" i="11"/>
  <c r="D353" i="11"/>
  <c r="D352" i="11"/>
  <c r="D351" i="11"/>
  <c r="D350" i="11"/>
  <c r="D349" i="11"/>
  <c r="D348" i="11"/>
  <c r="D347" i="11"/>
  <c r="D346" i="11"/>
  <c r="D345" i="11"/>
  <c r="D344" i="11"/>
  <c r="D343" i="11"/>
  <c r="D342" i="11"/>
  <c r="D341" i="11"/>
  <c r="D340" i="11"/>
  <c r="D339" i="11"/>
  <c r="D338" i="11"/>
  <c r="D337" i="11"/>
  <c r="D336" i="11"/>
  <c r="D335" i="11"/>
  <c r="D334" i="11"/>
  <c r="D333" i="11"/>
  <c r="D332" i="11"/>
  <c r="D331" i="11"/>
  <c r="D330" i="11"/>
  <c r="D329" i="11"/>
  <c r="D328" i="11"/>
  <c r="D327" i="11"/>
  <c r="D326" i="11"/>
  <c r="D325" i="11"/>
  <c r="D324" i="11"/>
  <c r="D323" i="11"/>
  <c r="D322" i="11"/>
  <c r="D321" i="11"/>
  <c r="D320" i="11"/>
  <c r="D319" i="11"/>
  <c r="D318" i="11"/>
  <c r="D317" i="11"/>
  <c r="D316" i="11"/>
  <c r="D315" i="11"/>
  <c r="D314" i="11"/>
  <c r="D313" i="11"/>
  <c r="D312" i="11"/>
  <c r="D311" i="11"/>
  <c r="D310" i="11"/>
  <c r="D309" i="11"/>
  <c r="D308" i="11"/>
  <c r="D307" i="11"/>
  <c r="D306" i="11"/>
  <c r="D305" i="11"/>
  <c r="D304" i="11"/>
  <c r="D303" i="11"/>
  <c r="D302" i="11"/>
  <c r="D301" i="11"/>
  <c r="D300" i="11"/>
  <c r="D299" i="11"/>
  <c r="D298" i="11"/>
  <c r="D297" i="11"/>
  <c r="D296" i="11"/>
  <c r="D295" i="11"/>
  <c r="D294" i="11"/>
  <c r="D293" i="11"/>
  <c r="D292" i="11"/>
  <c r="D291" i="11"/>
  <c r="D290" i="11"/>
  <c r="D289" i="11"/>
  <c r="D288" i="11"/>
  <c r="D287" i="11"/>
  <c r="D286" i="11"/>
  <c r="D285" i="11"/>
  <c r="D284" i="11"/>
  <c r="D283" i="11"/>
  <c r="D282" i="11"/>
  <c r="D281" i="11"/>
  <c r="D280" i="11"/>
  <c r="D279" i="11"/>
  <c r="D278" i="11"/>
  <c r="D277" i="11"/>
  <c r="D276" i="11"/>
  <c r="D275" i="11"/>
  <c r="D274" i="11"/>
  <c r="D273" i="11"/>
  <c r="D272" i="11"/>
  <c r="D271" i="11"/>
  <c r="D270" i="11"/>
  <c r="D269" i="11"/>
  <c r="D268" i="11"/>
  <c r="D267" i="11"/>
  <c r="D266" i="11"/>
  <c r="D265" i="11"/>
  <c r="D264" i="11"/>
  <c r="D263" i="11"/>
  <c r="D262" i="11"/>
  <c r="D261" i="11"/>
  <c r="D260" i="11"/>
  <c r="D259" i="11"/>
  <c r="D258" i="11"/>
  <c r="D257" i="11"/>
  <c r="D256" i="11"/>
  <c r="D255" i="11"/>
  <c r="D254" i="11"/>
  <c r="D253" i="11"/>
  <c r="D252" i="11"/>
  <c r="D251" i="11"/>
  <c r="D250" i="11"/>
  <c r="D249" i="11"/>
  <c r="D248" i="11"/>
  <c r="D247" i="11"/>
  <c r="D246" i="11"/>
  <c r="D245" i="11"/>
  <c r="D244" i="11"/>
  <c r="D243" i="11"/>
  <c r="D242" i="11"/>
  <c r="D241" i="11"/>
  <c r="D240" i="11"/>
  <c r="D239" i="11"/>
  <c r="D238" i="11"/>
  <c r="D237" i="11"/>
  <c r="D236" i="11"/>
  <c r="D235" i="11"/>
  <c r="D234" i="11"/>
  <c r="D233" i="11"/>
  <c r="D232" i="11"/>
  <c r="D231" i="11"/>
  <c r="D230" i="11"/>
  <c r="D229" i="11"/>
  <c r="D228" i="11"/>
  <c r="D227" i="11"/>
  <c r="D226" i="11"/>
  <c r="D225" i="11"/>
  <c r="D224" i="11"/>
  <c r="D223" i="11"/>
  <c r="D222" i="11"/>
  <c r="D221" i="11"/>
  <c r="D220" i="11"/>
  <c r="D219" i="11"/>
  <c r="D218" i="11"/>
  <c r="D217" i="11"/>
  <c r="D216" i="11"/>
  <c r="D215" i="11"/>
  <c r="D214" i="11"/>
  <c r="D213" i="11"/>
  <c r="D212" i="11"/>
  <c r="D211" i="11"/>
  <c r="D210" i="11"/>
  <c r="D209" i="11"/>
  <c r="D208" i="11"/>
  <c r="D207" i="11"/>
  <c r="D206" i="11"/>
  <c r="D205" i="11"/>
  <c r="D204" i="11"/>
  <c r="D203" i="11"/>
  <c r="D202" i="11"/>
  <c r="D201" i="11"/>
  <c r="D200" i="11"/>
  <c r="D199" i="11"/>
  <c r="D198" i="11"/>
  <c r="D197" i="11"/>
  <c r="D196" i="11"/>
  <c r="D195" i="11"/>
  <c r="D194" i="11"/>
  <c r="D193" i="11"/>
  <c r="D192" i="11"/>
  <c r="D191" i="11"/>
  <c r="D190" i="11"/>
  <c r="D189" i="11"/>
  <c r="D188" i="11"/>
  <c r="D187" i="11"/>
  <c r="D186" i="11"/>
  <c r="D185" i="11"/>
  <c r="D184" i="11"/>
  <c r="D183" i="11"/>
  <c r="D182" i="11"/>
  <c r="D181" i="11"/>
  <c r="D180" i="11"/>
  <c r="D179" i="11"/>
  <c r="D178" i="11"/>
  <c r="D177" i="11"/>
  <c r="D176" i="11"/>
  <c r="D175" i="11"/>
  <c r="D174" i="11"/>
  <c r="D173" i="11"/>
  <c r="D172" i="11"/>
  <c r="D171" i="11"/>
  <c r="D170" i="11"/>
  <c r="D169" i="11"/>
  <c r="D168" i="11"/>
  <c r="D167" i="11"/>
  <c r="D166" i="11"/>
  <c r="D165" i="11"/>
  <c r="D164" i="11"/>
  <c r="D163" i="11"/>
  <c r="D162" i="11"/>
  <c r="D161" i="11"/>
  <c r="D160" i="11"/>
  <c r="D159" i="11"/>
  <c r="D158" i="11"/>
  <c r="D157" i="11"/>
  <c r="D156" i="11"/>
  <c r="D155" i="11"/>
  <c r="D154" i="11"/>
  <c r="D153" i="11"/>
  <c r="D152" i="11"/>
  <c r="D151" i="11"/>
  <c r="D150" i="11"/>
  <c r="D149" i="11"/>
  <c r="D148" i="11"/>
  <c r="D147" i="11"/>
  <c r="D146" i="11"/>
  <c r="D145" i="11"/>
  <c r="D144" i="11"/>
  <c r="D143" i="11"/>
  <c r="D142" i="11"/>
  <c r="D141" i="11"/>
  <c r="D140" i="11"/>
  <c r="D139" i="11"/>
  <c r="D138" i="11"/>
  <c r="D137" i="11"/>
  <c r="D136" i="11"/>
  <c r="D135" i="11"/>
  <c r="D134" i="11"/>
  <c r="D133" i="11"/>
  <c r="D132" i="11"/>
  <c r="D131" i="11"/>
  <c r="D130" i="11"/>
  <c r="D129" i="11"/>
  <c r="D128" i="11"/>
  <c r="D127" i="11"/>
  <c r="D126" i="11"/>
  <c r="D125" i="11"/>
  <c r="D124" i="11"/>
  <c r="D123" i="11"/>
  <c r="D122" i="11"/>
  <c r="D121" i="11"/>
  <c r="D120" i="11"/>
  <c r="D119" i="11"/>
  <c r="D118" i="11"/>
  <c r="D117" i="11"/>
  <c r="D116" i="11"/>
  <c r="D115" i="11"/>
  <c r="D114" i="11"/>
  <c r="D113" i="11"/>
  <c r="D112" i="11"/>
  <c r="D111" i="11"/>
  <c r="D110" i="11"/>
  <c r="D109" i="11"/>
  <c r="D108" i="11"/>
  <c r="D107" i="11"/>
  <c r="D106" i="11"/>
  <c r="D105" i="11"/>
  <c r="D104" i="11"/>
  <c r="D103" i="11"/>
  <c r="D102" i="11"/>
  <c r="D101" i="11"/>
  <c r="D100" i="11"/>
  <c r="D99" i="11"/>
  <c r="D98" i="11"/>
  <c r="D97" i="11"/>
  <c r="D96" i="11"/>
  <c r="D95" i="11"/>
  <c r="D94" i="11"/>
  <c r="D93" i="11"/>
  <c r="D92" i="11"/>
  <c r="D91" i="11"/>
  <c r="D90" i="11"/>
  <c r="D89" i="11"/>
  <c r="D88" i="11"/>
  <c r="D87" i="11"/>
  <c r="D86" i="11"/>
  <c r="D85" i="11"/>
  <c r="D84" i="11"/>
  <c r="D83" i="11"/>
  <c r="D82" i="11"/>
  <c r="D81" i="11"/>
  <c r="D80" i="11"/>
  <c r="D79" i="11"/>
  <c r="D78" i="11"/>
  <c r="D77" i="11"/>
  <c r="D76" i="11"/>
  <c r="D75" i="11"/>
  <c r="D74" i="11"/>
  <c r="D73" i="11"/>
  <c r="D72" i="11"/>
  <c r="D71" i="11"/>
  <c r="D70" i="11"/>
  <c r="D69" i="11"/>
  <c r="D68" i="11"/>
  <c r="D67" i="11"/>
  <c r="D66" i="11"/>
  <c r="D65" i="11"/>
  <c r="D64" i="11"/>
  <c r="D63" i="11"/>
  <c r="D62" i="11"/>
  <c r="D61" i="11"/>
  <c r="D60" i="11"/>
  <c r="D59" i="11"/>
  <c r="D58" i="11"/>
  <c r="D57" i="11"/>
  <c r="D56" i="11"/>
  <c r="D55" i="11"/>
  <c r="D54" i="11"/>
  <c r="D53" i="11"/>
  <c r="D52" i="11"/>
  <c r="D51" i="11"/>
  <c r="D50" i="11"/>
  <c r="D49" i="11"/>
  <c r="D48" i="11"/>
  <c r="D47" i="11"/>
  <c r="D46" i="11"/>
  <c r="D45" i="11"/>
  <c r="D44" i="11"/>
  <c r="D43" i="11"/>
  <c r="D42" i="11"/>
  <c r="D41" i="11"/>
  <c r="D40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H8" i="11" s="1"/>
  <c r="C11" i="10"/>
  <c r="B11" i="10"/>
  <c r="C10" i="10"/>
  <c r="B10" i="10"/>
  <c r="C9" i="10"/>
  <c r="B9" i="10"/>
  <c r="C8" i="10"/>
  <c r="B8" i="10"/>
  <c r="C7" i="10"/>
  <c r="B7" i="10"/>
  <c r="C6" i="10"/>
  <c r="B6" i="10"/>
  <c r="C5" i="10"/>
  <c r="C12" i="10" s="1"/>
  <c r="B5" i="10"/>
  <c r="B12" i="10" s="1"/>
  <c r="B10" i="9"/>
  <c r="B9" i="9"/>
  <c r="B8" i="9"/>
  <c r="B7" i="9"/>
  <c r="B6" i="9"/>
  <c r="B5" i="9"/>
  <c r="B4" i="9"/>
  <c r="E8" i="8"/>
  <c r="E5" i="7"/>
  <c r="C10" i="6"/>
  <c r="B10" i="6"/>
  <c r="C9" i="6"/>
  <c r="B9" i="6"/>
  <c r="C8" i="6"/>
  <c r="B8" i="6"/>
  <c r="C7" i="6"/>
  <c r="B7" i="6"/>
  <c r="C6" i="6"/>
  <c r="B6" i="6"/>
  <c r="C5" i="6"/>
  <c r="B5" i="6"/>
  <c r="C4" i="6"/>
  <c r="C11" i="6" s="1"/>
  <c r="B4" i="6"/>
  <c r="B11" i="6" s="1"/>
  <c r="D1368" i="5"/>
  <c r="E1368" i="5" s="1"/>
  <c r="D1367" i="5"/>
  <c r="E1367" i="5" s="1"/>
  <c r="D1366" i="5"/>
  <c r="E1366" i="5" s="1"/>
  <c r="D1365" i="5"/>
  <c r="E1365" i="5" s="1"/>
  <c r="E1364" i="5"/>
  <c r="D1364" i="5"/>
  <c r="D1363" i="5"/>
  <c r="E1363" i="5" s="1"/>
  <c r="D1362" i="5"/>
  <c r="E1362" i="5" s="1"/>
  <c r="E1361" i="5"/>
  <c r="D1361" i="5"/>
  <c r="D1360" i="5"/>
  <c r="E1360" i="5" s="1"/>
  <c r="D1359" i="5"/>
  <c r="E1359" i="5" s="1"/>
  <c r="E1358" i="5"/>
  <c r="D1358" i="5"/>
  <c r="D1357" i="5"/>
  <c r="E1357" i="5" s="1"/>
  <c r="D1356" i="5"/>
  <c r="E1356" i="5" s="1"/>
  <c r="E1355" i="5"/>
  <c r="D1355" i="5"/>
  <c r="D1354" i="5"/>
  <c r="E1354" i="5" s="1"/>
  <c r="D1353" i="5"/>
  <c r="E1353" i="5" s="1"/>
  <c r="E1352" i="5"/>
  <c r="D1352" i="5"/>
  <c r="D1351" i="5"/>
  <c r="E1351" i="5" s="1"/>
  <c r="D1350" i="5"/>
  <c r="E1350" i="5" s="1"/>
  <c r="E1349" i="5"/>
  <c r="D1349" i="5"/>
  <c r="D1348" i="5"/>
  <c r="E1348" i="5" s="1"/>
  <c r="D1347" i="5"/>
  <c r="E1347" i="5" s="1"/>
  <c r="E1346" i="5"/>
  <c r="D1346" i="5"/>
  <c r="D1345" i="5"/>
  <c r="E1345" i="5" s="1"/>
  <c r="D1344" i="5"/>
  <c r="E1344" i="5" s="1"/>
  <c r="E1343" i="5"/>
  <c r="D1343" i="5"/>
  <c r="D1342" i="5"/>
  <c r="E1342" i="5" s="1"/>
  <c r="D1341" i="5"/>
  <c r="E1341" i="5" s="1"/>
  <c r="E1340" i="5"/>
  <c r="D1340" i="5"/>
  <c r="D1339" i="5"/>
  <c r="E1339" i="5" s="1"/>
  <c r="D1338" i="5"/>
  <c r="E1338" i="5" s="1"/>
  <c r="E1337" i="5"/>
  <c r="D1337" i="5"/>
  <c r="D1336" i="5"/>
  <c r="E1336" i="5" s="1"/>
  <c r="D1335" i="5"/>
  <c r="E1335" i="5" s="1"/>
  <c r="E1334" i="5"/>
  <c r="D1334" i="5"/>
  <c r="D1333" i="5"/>
  <c r="E1333" i="5" s="1"/>
  <c r="D1332" i="5"/>
  <c r="E1332" i="5" s="1"/>
  <c r="E1331" i="5"/>
  <c r="D1331" i="5"/>
  <c r="D1330" i="5"/>
  <c r="E1330" i="5" s="1"/>
  <c r="D1329" i="5"/>
  <c r="E1329" i="5" s="1"/>
  <c r="E1328" i="5"/>
  <c r="D1328" i="5"/>
  <c r="D1327" i="5"/>
  <c r="E1327" i="5" s="1"/>
  <c r="D1326" i="5"/>
  <c r="E1326" i="5" s="1"/>
  <c r="E1325" i="5"/>
  <c r="D1325" i="5"/>
  <c r="D1324" i="5"/>
  <c r="E1324" i="5" s="1"/>
  <c r="D1323" i="5"/>
  <c r="E1323" i="5" s="1"/>
  <c r="E1322" i="5"/>
  <c r="D1322" i="5"/>
  <c r="D1321" i="5"/>
  <c r="E1321" i="5" s="1"/>
  <c r="D1320" i="5"/>
  <c r="E1320" i="5" s="1"/>
  <c r="E1319" i="5"/>
  <c r="D1319" i="5"/>
  <c r="D1318" i="5"/>
  <c r="E1318" i="5" s="1"/>
  <c r="D1317" i="5"/>
  <c r="E1317" i="5" s="1"/>
  <c r="E1316" i="5"/>
  <c r="D1316" i="5"/>
  <c r="D1315" i="5"/>
  <c r="E1315" i="5" s="1"/>
  <c r="D1314" i="5"/>
  <c r="E1314" i="5" s="1"/>
  <c r="E1313" i="5"/>
  <c r="D1313" i="5"/>
  <c r="D1312" i="5"/>
  <c r="E1312" i="5" s="1"/>
  <c r="D1311" i="5"/>
  <c r="E1311" i="5" s="1"/>
  <c r="E1310" i="5"/>
  <c r="D1310" i="5"/>
  <c r="D1309" i="5"/>
  <c r="E1309" i="5" s="1"/>
  <c r="D1308" i="5"/>
  <c r="E1308" i="5" s="1"/>
  <c r="E1307" i="5"/>
  <c r="D1307" i="5"/>
  <c r="D1306" i="5"/>
  <c r="E1306" i="5" s="1"/>
  <c r="D1305" i="5"/>
  <c r="E1305" i="5" s="1"/>
  <c r="E1304" i="5"/>
  <c r="D1304" i="5"/>
  <c r="D1303" i="5"/>
  <c r="E1303" i="5" s="1"/>
  <c r="D1302" i="5"/>
  <c r="E1302" i="5" s="1"/>
  <c r="E1301" i="5"/>
  <c r="D1301" i="5"/>
  <c r="D1300" i="5"/>
  <c r="E1300" i="5" s="1"/>
  <c r="D1299" i="5"/>
  <c r="E1299" i="5" s="1"/>
  <c r="E1298" i="5"/>
  <c r="D1298" i="5"/>
  <c r="D1297" i="5"/>
  <c r="E1297" i="5" s="1"/>
  <c r="D1296" i="5"/>
  <c r="E1296" i="5" s="1"/>
  <c r="E1295" i="5"/>
  <c r="D1295" i="5"/>
  <c r="D1294" i="5"/>
  <c r="E1294" i="5" s="1"/>
  <c r="D1293" i="5"/>
  <c r="E1293" i="5" s="1"/>
  <c r="E1292" i="5"/>
  <c r="D1292" i="5"/>
  <c r="D1291" i="5"/>
  <c r="E1291" i="5" s="1"/>
  <c r="D1290" i="5"/>
  <c r="E1290" i="5" s="1"/>
  <c r="E1289" i="5"/>
  <c r="D1289" i="5"/>
  <c r="D1288" i="5"/>
  <c r="E1288" i="5" s="1"/>
  <c r="D1287" i="5"/>
  <c r="E1287" i="5" s="1"/>
  <c r="E1286" i="5"/>
  <c r="D1286" i="5"/>
  <c r="D1285" i="5"/>
  <c r="E1285" i="5" s="1"/>
  <c r="D1284" i="5"/>
  <c r="E1284" i="5" s="1"/>
  <c r="E1283" i="5"/>
  <c r="D1283" i="5"/>
  <c r="D1282" i="5"/>
  <c r="E1282" i="5" s="1"/>
  <c r="D1281" i="5"/>
  <c r="E1281" i="5" s="1"/>
  <c r="E1280" i="5"/>
  <c r="D1280" i="5"/>
  <c r="D1279" i="5"/>
  <c r="E1279" i="5" s="1"/>
  <c r="D1278" i="5"/>
  <c r="E1278" i="5" s="1"/>
  <c r="E1277" i="5"/>
  <c r="D1277" i="5"/>
  <c r="D1276" i="5"/>
  <c r="E1276" i="5" s="1"/>
  <c r="D1275" i="5"/>
  <c r="E1275" i="5" s="1"/>
  <c r="E1274" i="5"/>
  <c r="D1274" i="5"/>
  <c r="D1273" i="5"/>
  <c r="E1273" i="5" s="1"/>
  <c r="D1272" i="5"/>
  <c r="E1272" i="5" s="1"/>
  <c r="E1271" i="5"/>
  <c r="D1271" i="5"/>
  <c r="D1270" i="5"/>
  <c r="E1270" i="5" s="1"/>
  <c r="D1269" i="5"/>
  <c r="E1269" i="5" s="1"/>
  <c r="E1268" i="5"/>
  <c r="D1268" i="5"/>
  <c r="D1267" i="5"/>
  <c r="E1267" i="5" s="1"/>
  <c r="D1266" i="5"/>
  <c r="E1266" i="5" s="1"/>
  <c r="E1265" i="5"/>
  <c r="D1265" i="5"/>
  <c r="D1264" i="5"/>
  <c r="E1264" i="5" s="1"/>
  <c r="D1263" i="5"/>
  <c r="E1263" i="5" s="1"/>
  <c r="E1262" i="5"/>
  <c r="D1262" i="5"/>
  <c r="D1261" i="5"/>
  <c r="E1261" i="5" s="1"/>
  <c r="D1260" i="5"/>
  <c r="E1260" i="5" s="1"/>
  <c r="E1259" i="5"/>
  <c r="D1259" i="5"/>
  <c r="D1258" i="5"/>
  <c r="E1258" i="5" s="1"/>
  <c r="D1257" i="5"/>
  <c r="E1257" i="5" s="1"/>
  <c r="E1256" i="5"/>
  <c r="D1256" i="5"/>
  <c r="D1255" i="5"/>
  <c r="E1255" i="5" s="1"/>
  <c r="D1254" i="5"/>
  <c r="E1254" i="5" s="1"/>
  <c r="E1253" i="5"/>
  <c r="D1253" i="5"/>
  <c r="D1252" i="5"/>
  <c r="E1252" i="5" s="1"/>
  <c r="D1251" i="5"/>
  <c r="E1251" i="5" s="1"/>
  <c r="E1250" i="5"/>
  <c r="D1250" i="5"/>
  <c r="D1249" i="5"/>
  <c r="E1249" i="5" s="1"/>
  <c r="D1248" i="5"/>
  <c r="E1248" i="5" s="1"/>
  <c r="E1247" i="5"/>
  <c r="D1247" i="5"/>
  <c r="D1246" i="5"/>
  <c r="E1246" i="5" s="1"/>
  <c r="D1245" i="5"/>
  <c r="E1245" i="5" s="1"/>
  <c r="E1244" i="5"/>
  <c r="D1244" i="5"/>
  <c r="D1243" i="5"/>
  <c r="E1243" i="5" s="1"/>
  <c r="D1242" i="5"/>
  <c r="E1242" i="5" s="1"/>
  <c r="E1241" i="5"/>
  <c r="D1241" i="5"/>
  <c r="D1240" i="5"/>
  <c r="E1240" i="5" s="1"/>
  <c r="D1239" i="5"/>
  <c r="E1239" i="5" s="1"/>
  <c r="E1238" i="5"/>
  <c r="D1238" i="5"/>
  <c r="D1237" i="5"/>
  <c r="E1237" i="5" s="1"/>
  <c r="D1236" i="5"/>
  <c r="E1236" i="5" s="1"/>
  <c r="E1235" i="5"/>
  <c r="D1235" i="5"/>
  <c r="D1234" i="5"/>
  <c r="E1234" i="5" s="1"/>
  <c r="D1233" i="5"/>
  <c r="E1233" i="5" s="1"/>
  <c r="E1232" i="5"/>
  <c r="D1232" i="5"/>
  <c r="D1231" i="5"/>
  <c r="E1231" i="5" s="1"/>
  <c r="D1230" i="5"/>
  <c r="E1230" i="5" s="1"/>
  <c r="E1229" i="5"/>
  <c r="D1229" i="5"/>
  <c r="D1228" i="5"/>
  <c r="E1228" i="5" s="1"/>
  <c r="D1227" i="5"/>
  <c r="E1227" i="5" s="1"/>
  <c r="E1226" i="5"/>
  <c r="D1226" i="5"/>
  <c r="D1225" i="5"/>
  <c r="E1225" i="5" s="1"/>
  <c r="D1224" i="5"/>
  <c r="E1224" i="5" s="1"/>
  <c r="E1223" i="5"/>
  <c r="D1223" i="5"/>
  <c r="D1222" i="5"/>
  <c r="E1222" i="5" s="1"/>
  <c r="D1221" i="5"/>
  <c r="E1221" i="5" s="1"/>
  <c r="E1220" i="5"/>
  <c r="D1220" i="5"/>
  <c r="D1219" i="5"/>
  <c r="E1219" i="5" s="1"/>
  <c r="D1218" i="5"/>
  <c r="E1218" i="5" s="1"/>
  <c r="E1217" i="5"/>
  <c r="D1217" i="5"/>
  <c r="D1216" i="5"/>
  <c r="E1216" i="5" s="1"/>
  <c r="D1215" i="5"/>
  <c r="E1215" i="5" s="1"/>
  <c r="E1214" i="5"/>
  <c r="D1214" i="5"/>
  <c r="D1213" i="5"/>
  <c r="E1213" i="5" s="1"/>
  <c r="D1212" i="5"/>
  <c r="E1212" i="5" s="1"/>
  <c r="E1211" i="5"/>
  <c r="D1211" i="5"/>
  <c r="D1210" i="5"/>
  <c r="E1210" i="5" s="1"/>
  <c r="D1209" i="5"/>
  <c r="E1209" i="5" s="1"/>
  <c r="E1208" i="5"/>
  <c r="D1208" i="5"/>
  <c r="D1207" i="5"/>
  <c r="E1207" i="5" s="1"/>
  <c r="D1206" i="5"/>
  <c r="E1206" i="5" s="1"/>
  <c r="E1205" i="5"/>
  <c r="D1205" i="5"/>
  <c r="D1204" i="5"/>
  <c r="E1204" i="5" s="1"/>
  <c r="D1203" i="5"/>
  <c r="E1203" i="5" s="1"/>
  <c r="E1202" i="5"/>
  <c r="D1202" i="5"/>
  <c r="D1201" i="5"/>
  <c r="E1201" i="5" s="1"/>
  <c r="D1200" i="5"/>
  <c r="E1200" i="5" s="1"/>
  <c r="E1199" i="5"/>
  <c r="D1199" i="5"/>
  <c r="D1198" i="5"/>
  <c r="E1198" i="5" s="1"/>
  <c r="D1197" i="5"/>
  <c r="E1197" i="5" s="1"/>
  <c r="E1196" i="5"/>
  <c r="D1196" i="5"/>
  <c r="D1195" i="5"/>
  <c r="E1195" i="5" s="1"/>
  <c r="D1194" i="5"/>
  <c r="E1194" i="5" s="1"/>
  <c r="E1193" i="5"/>
  <c r="D1193" i="5"/>
  <c r="D1192" i="5"/>
  <c r="E1192" i="5" s="1"/>
  <c r="D1191" i="5"/>
  <c r="E1191" i="5" s="1"/>
  <c r="E1190" i="5"/>
  <c r="D1190" i="5"/>
  <c r="D1189" i="5"/>
  <c r="E1189" i="5" s="1"/>
  <c r="E1188" i="5"/>
  <c r="D1188" i="5"/>
  <c r="E1187" i="5"/>
  <c r="D1187" i="5"/>
  <c r="D1186" i="5"/>
  <c r="E1186" i="5" s="1"/>
  <c r="E1185" i="5"/>
  <c r="D1185" i="5"/>
  <c r="E1184" i="5"/>
  <c r="D1184" i="5"/>
  <c r="D1183" i="5"/>
  <c r="E1183" i="5" s="1"/>
  <c r="D1182" i="5"/>
  <c r="E1182" i="5" s="1"/>
  <c r="E1181" i="5"/>
  <c r="D1181" i="5"/>
  <c r="D1180" i="5"/>
  <c r="E1180" i="5" s="1"/>
  <c r="E1179" i="5"/>
  <c r="D1179" i="5"/>
  <c r="E1178" i="5"/>
  <c r="D1178" i="5"/>
  <c r="D1177" i="5"/>
  <c r="E1177" i="5" s="1"/>
  <c r="E1176" i="5"/>
  <c r="D1176" i="5"/>
  <c r="D1175" i="5"/>
  <c r="E1175" i="5" s="1"/>
  <c r="D1174" i="5"/>
  <c r="E1174" i="5" s="1"/>
  <c r="D1173" i="5"/>
  <c r="E1173" i="5" s="1"/>
  <c r="E1172" i="5"/>
  <c r="D1172" i="5"/>
  <c r="D1171" i="5"/>
  <c r="E1171" i="5" s="1"/>
  <c r="D1170" i="5"/>
  <c r="E1170" i="5" s="1"/>
  <c r="E1169" i="5"/>
  <c r="D1169" i="5"/>
  <c r="D1168" i="5"/>
  <c r="E1168" i="5" s="1"/>
  <c r="D1167" i="5"/>
  <c r="E1167" i="5" s="1"/>
  <c r="E1166" i="5"/>
  <c r="D1166" i="5"/>
  <c r="D1165" i="5"/>
  <c r="E1165" i="5" s="1"/>
  <c r="D1164" i="5"/>
  <c r="E1164" i="5" s="1"/>
  <c r="D1163" i="5"/>
  <c r="E1163" i="5" s="1"/>
  <c r="D1162" i="5"/>
  <c r="E1162" i="5" s="1"/>
  <c r="E1161" i="5"/>
  <c r="D1161" i="5"/>
  <c r="E1160" i="5"/>
  <c r="D1160" i="5"/>
  <c r="D1159" i="5"/>
  <c r="E1159" i="5" s="1"/>
  <c r="E1158" i="5"/>
  <c r="D1158" i="5"/>
  <c r="D1157" i="5"/>
  <c r="E1157" i="5" s="1"/>
  <c r="D1156" i="5"/>
  <c r="E1156" i="5" s="1"/>
  <c r="D1155" i="5"/>
  <c r="E1155" i="5" s="1"/>
  <c r="E1154" i="5"/>
  <c r="D1154" i="5"/>
  <c r="D1153" i="5"/>
  <c r="E1153" i="5" s="1"/>
  <c r="E1152" i="5"/>
  <c r="D1152" i="5"/>
  <c r="E1151" i="5"/>
  <c r="D1151" i="5"/>
  <c r="D1150" i="5"/>
  <c r="E1150" i="5" s="1"/>
  <c r="E1149" i="5"/>
  <c r="D1149" i="5"/>
  <c r="E1148" i="5"/>
  <c r="D1148" i="5"/>
  <c r="D1147" i="5"/>
  <c r="E1147" i="5" s="1"/>
  <c r="D1146" i="5"/>
  <c r="E1146" i="5" s="1"/>
  <c r="E1145" i="5"/>
  <c r="D1145" i="5"/>
  <c r="D1144" i="5"/>
  <c r="E1144" i="5" s="1"/>
  <c r="E1143" i="5"/>
  <c r="D1143" i="5"/>
  <c r="E1142" i="5"/>
  <c r="D1142" i="5"/>
  <c r="D1141" i="5"/>
  <c r="E1141" i="5" s="1"/>
  <c r="E1140" i="5"/>
  <c r="D1140" i="5"/>
  <c r="D1139" i="5"/>
  <c r="E1139" i="5" s="1"/>
  <c r="D1138" i="5"/>
  <c r="E1138" i="5" s="1"/>
  <c r="D1137" i="5"/>
  <c r="E1137" i="5" s="1"/>
  <c r="E1136" i="5"/>
  <c r="D1136" i="5"/>
  <c r="D1135" i="5"/>
  <c r="E1135" i="5" s="1"/>
  <c r="D1134" i="5"/>
  <c r="E1134" i="5" s="1"/>
  <c r="E1133" i="5"/>
  <c r="D1133" i="5"/>
  <c r="D1132" i="5"/>
  <c r="E1132" i="5" s="1"/>
  <c r="D1131" i="5"/>
  <c r="E1131" i="5" s="1"/>
  <c r="E1130" i="5"/>
  <c r="D1130" i="5"/>
  <c r="D1129" i="5"/>
  <c r="E1129" i="5" s="1"/>
  <c r="D1128" i="5"/>
  <c r="E1128" i="5" s="1"/>
  <c r="D1127" i="5"/>
  <c r="E1127" i="5" s="1"/>
  <c r="D1126" i="5"/>
  <c r="E1126" i="5" s="1"/>
  <c r="E1125" i="5"/>
  <c r="D1125" i="5"/>
  <c r="E1124" i="5"/>
  <c r="D1124" i="5"/>
  <c r="D1123" i="5"/>
  <c r="E1123" i="5" s="1"/>
  <c r="E1122" i="5"/>
  <c r="D1122" i="5"/>
  <c r="D1121" i="5"/>
  <c r="E1121" i="5" s="1"/>
  <c r="D1120" i="5"/>
  <c r="E1120" i="5" s="1"/>
  <c r="D1119" i="5"/>
  <c r="E1119" i="5" s="1"/>
  <c r="E1118" i="5"/>
  <c r="D1118" i="5"/>
  <c r="D1117" i="5"/>
  <c r="E1117" i="5" s="1"/>
  <c r="E1116" i="5"/>
  <c r="D1116" i="5"/>
  <c r="E1115" i="5"/>
  <c r="D1115" i="5"/>
  <c r="D1114" i="5"/>
  <c r="E1114" i="5" s="1"/>
  <c r="E1113" i="5"/>
  <c r="D1113" i="5"/>
  <c r="E1112" i="5"/>
  <c r="D1112" i="5"/>
  <c r="D1111" i="5"/>
  <c r="E1111" i="5" s="1"/>
  <c r="D1110" i="5"/>
  <c r="E1110" i="5" s="1"/>
  <c r="E1109" i="5"/>
  <c r="D1109" i="5"/>
  <c r="D1108" i="5"/>
  <c r="E1108" i="5" s="1"/>
  <c r="E1107" i="5"/>
  <c r="D1107" i="5"/>
  <c r="E1106" i="5"/>
  <c r="D1106" i="5"/>
  <c r="D1105" i="5"/>
  <c r="E1105" i="5" s="1"/>
  <c r="E1104" i="5"/>
  <c r="D1104" i="5"/>
  <c r="D1103" i="5"/>
  <c r="E1103" i="5" s="1"/>
  <c r="D1102" i="5"/>
  <c r="E1102" i="5" s="1"/>
  <c r="D1101" i="5"/>
  <c r="E1101" i="5" s="1"/>
  <c r="E1100" i="5"/>
  <c r="D1100" i="5"/>
  <c r="D1099" i="5"/>
  <c r="E1099" i="5" s="1"/>
  <c r="D1098" i="5"/>
  <c r="E1098" i="5" s="1"/>
  <c r="E1097" i="5"/>
  <c r="D1097" i="5"/>
  <c r="D1096" i="5"/>
  <c r="E1096" i="5" s="1"/>
  <c r="D1095" i="5"/>
  <c r="E1095" i="5" s="1"/>
  <c r="E1094" i="5"/>
  <c r="D1094" i="5"/>
  <c r="D1093" i="5"/>
  <c r="E1093" i="5" s="1"/>
  <c r="D1092" i="5"/>
  <c r="E1092" i="5" s="1"/>
  <c r="D1091" i="5"/>
  <c r="E1091" i="5" s="1"/>
  <c r="D1090" i="5"/>
  <c r="E1090" i="5" s="1"/>
  <c r="E1089" i="5"/>
  <c r="D1089" i="5"/>
  <c r="E1088" i="5"/>
  <c r="D1088" i="5"/>
  <c r="D1087" i="5"/>
  <c r="E1087" i="5" s="1"/>
  <c r="E1086" i="5"/>
  <c r="D1086" i="5"/>
  <c r="D1085" i="5"/>
  <c r="E1085" i="5" s="1"/>
  <c r="D1084" i="5"/>
  <c r="E1084" i="5" s="1"/>
  <c r="D1083" i="5"/>
  <c r="E1083" i="5" s="1"/>
  <c r="E1082" i="5"/>
  <c r="D1082" i="5"/>
  <c r="D1081" i="5"/>
  <c r="E1081" i="5" s="1"/>
  <c r="E1080" i="5"/>
  <c r="D1080" i="5"/>
  <c r="E1079" i="5"/>
  <c r="D1079" i="5"/>
  <c r="D1078" i="5"/>
  <c r="E1078" i="5" s="1"/>
  <c r="E1077" i="5"/>
  <c r="D1077" i="5"/>
  <c r="E1076" i="5"/>
  <c r="D1076" i="5"/>
  <c r="D1075" i="5"/>
  <c r="E1075" i="5" s="1"/>
  <c r="D1074" i="5"/>
  <c r="E1074" i="5" s="1"/>
  <c r="E1073" i="5"/>
  <c r="D1073" i="5"/>
  <c r="D1072" i="5"/>
  <c r="E1072" i="5" s="1"/>
  <c r="E1071" i="5"/>
  <c r="D1071" i="5"/>
  <c r="E1070" i="5"/>
  <c r="D1070" i="5"/>
  <c r="D1069" i="5"/>
  <c r="E1069" i="5" s="1"/>
  <c r="E1068" i="5"/>
  <c r="D1068" i="5"/>
  <c r="D1067" i="5"/>
  <c r="E1067" i="5" s="1"/>
  <c r="D1066" i="5"/>
  <c r="E1066" i="5" s="1"/>
  <c r="D1065" i="5"/>
  <c r="E1065" i="5" s="1"/>
  <c r="E1064" i="5"/>
  <c r="D1064" i="5"/>
  <c r="D1063" i="5"/>
  <c r="E1063" i="5" s="1"/>
  <c r="D1062" i="5"/>
  <c r="E1062" i="5" s="1"/>
  <c r="E1061" i="5"/>
  <c r="D1061" i="5"/>
  <c r="D1060" i="5"/>
  <c r="E1060" i="5" s="1"/>
  <c r="D1059" i="5"/>
  <c r="E1059" i="5" s="1"/>
  <c r="E1058" i="5"/>
  <c r="D1058" i="5"/>
  <c r="D1057" i="5"/>
  <c r="E1057" i="5" s="1"/>
  <c r="D1056" i="5"/>
  <c r="E1056" i="5" s="1"/>
  <c r="D1055" i="5"/>
  <c r="E1055" i="5" s="1"/>
  <c r="D1054" i="5"/>
  <c r="E1054" i="5" s="1"/>
  <c r="E1053" i="5"/>
  <c r="D1053" i="5"/>
  <c r="E1052" i="5"/>
  <c r="D1052" i="5"/>
  <c r="D1051" i="5"/>
  <c r="E1051" i="5" s="1"/>
  <c r="E1050" i="5"/>
  <c r="D1050" i="5"/>
  <c r="D1049" i="5"/>
  <c r="E1049" i="5" s="1"/>
  <c r="D1048" i="5"/>
  <c r="E1048" i="5" s="1"/>
  <c r="D1047" i="5"/>
  <c r="E1047" i="5" s="1"/>
  <c r="E1046" i="5"/>
  <c r="D1046" i="5"/>
  <c r="D1045" i="5"/>
  <c r="E1045" i="5" s="1"/>
  <c r="E1044" i="5"/>
  <c r="D1044" i="5"/>
  <c r="E1043" i="5"/>
  <c r="D1043" i="5"/>
  <c r="D1042" i="5"/>
  <c r="E1042" i="5" s="1"/>
  <c r="E1041" i="5"/>
  <c r="D1041" i="5"/>
  <c r="E1040" i="5"/>
  <c r="D1040" i="5"/>
  <c r="D1039" i="5"/>
  <c r="E1039" i="5" s="1"/>
  <c r="D1038" i="5"/>
  <c r="E1038" i="5" s="1"/>
  <c r="E1037" i="5"/>
  <c r="D1037" i="5"/>
  <c r="D1036" i="5"/>
  <c r="E1036" i="5" s="1"/>
  <c r="E1035" i="5"/>
  <c r="D1035" i="5"/>
  <c r="E1034" i="5"/>
  <c r="D1034" i="5"/>
  <c r="D1033" i="5"/>
  <c r="E1033" i="5" s="1"/>
  <c r="E1032" i="5"/>
  <c r="D1032" i="5"/>
  <c r="D1031" i="5"/>
  <c r="E1031" i="5" s="1"/>
  <c r="D1030" i="5"/>
  <c r="E1030" i="5" s="1"/>
  <c r="D1029" i="5"/>
  <c r="E1029" i="5" s="1"/>
  <c r="E1028" i="5"/>
  <c r="D1028" i="5"/>
  <c r="D1027" i="5"/>
  <c r="E1027" i="5" s="1"/>
  <c r="D1026" i="5"/>
  <c r="E1026" i="5" s="1"/>
  <c r="E1025" i="5"/>
  <c r="D1025" i="5"/>
  <c r="D1024" i="5"/>
  <c r="E1024" i="5" s="1"/>
  <c r="D1023" i="5"/>
  <c r="E1023" i="5" s="1"/>
  <c r="E1022" i="5"/>
  <c r="D1022" i="5"/>
  <c r="D1021" i="5"/>
  <c r="E1021" i="5" s="1"/>
  <c r="D1020" i="5"/>
  <c r="E1020" i="5" s="1"/>
  <c r="D1019" i="5"/>
  <c r="E1019" i="5" s="1"/>
  <c r="D1018" i="5"/>
  <c r="E1018" i="5" s="1"/>
  <c r="E1017" i="5"/>
  <c r="D1017" i="5"/>
  <c r="E1016" i="5"/>
  <c r="D1016" i="5"/>
  <c r="D1015" i="5"/>
  <c r="E1015" i="5" s="1"/>
  <c r="E1014" i="5"/>
  <c r="D1014" i="5"/>
  <c r="D1013" i="5"/>
  <c r="E1013" i="5" s="1"/>
  <c r="D1012" i="5"/>
  <c r="E1012" i="5" s="1"/>
  <c r="D1011" i="5"/>
  <c r="E1011" i="5" s="1"/>
  <c r="E1010" i="5"/>
  <c r="D1010" i="5"/>
  <c r="D1009" i="5"/>
  <c r="E1009" i="5" s="1"/>
  <c r="E1008" i="5"/>
  <c r="D1008" i="5"/>
  <c r="E1007" i="5"/>
  <c r="D1007" i="5"/>
  <c r="D1006" i="5"/>
  <c r="E1006" i="5" s="1"/>
  <c r="E1005" i="5"/>
  <c r="D1005" i="5"/>
  <c r="E1004" i="5"/>
  <c r="D1004" i="5"/>
  <c r="D1003" i="5"/>
  <c r="E1003" i="5" s="1"/>
  <c r="D1002" i="5"/>
  <c r="E1002" i="5" s="1"/>
  <c r="E1001" i="5"/>
  <c r="D1001" i="5"/>
  <c r="D1000" i="5"/>
  <c r="E1000" i="5" s="1"/>
  <c r="E999" i="5"/>
  <c r="D999" i="5"/>
  <c r="E998" i="5"/>
  <c r="D998" i="5"/>
  <c r="D997" i="5"/>
  <c r="E997" i="5" s="1"/>
  <c r="E996" i="5"/>
  <c r="D996" i="5"/>
  <c r="D995" i="5"/>
  <c r="E995" i="5" s="1"/>
  <c r="D994" i="5"/>
  <c r="E994" i="5" s="1"/>
  <c r="D993" i="5"/>
  <c r="E993" i="5" s="1"/>
  <c r="E992" i="5"/>
  <c r="D992" i="5"/>
  <c r="D991" i="5"/>
  <c r="E991" i="5" s="1"/>
  <c r="D990" i="5"/>
  <c r="E990" i="5" s="1"/>
  <c r="E989" i="5"/>
  <c r="D989" i="5"/>
  <c r="D988" i="5"/>
  <c r="E988" i="5" s="1"/>
  <c r="D987" i="5"/>
  <c r="E987" i="5" s="1"/>
  <c r="E986" i="5"/>
  <c r="D986" i="5"/>
  <c r="D985" i="5"/>
  <c r="E985" i="5" s="1"/>
  <c r="D984" i="5"/>
  <c r="E984" i="5" s="1"/>
  <c r="D983" i="5"/>
  <c r="E983" i="5" s="1"/>
  <c r="D982" i="5"/>
  <c r="E982" i="5" s="1"/>
  <c r="E981" i="5"/>
  <c r="D981" i="5"/>
  <c r="E980" i="5"/>
  <c r="D980" i="5"/>
  <c r="D979" i="5"/>
  <c r="E979" i="5" s="1"/>
  <c r="E978" i="5"/>
  <c r="D978" i="5"/>
  <c r="D977" i="5"/>
  <c r="E977" i="5" s="1"/>
  <c r="D976" i="5"/>
  <c r="E976" i="5" s="1"/>
  <c r="D975" i="5"/>
  <c r="E975" i="5" s="1"/>
  <c r="E974" i="5"/>
  <c r="D974" i="5"/>
  <c r="D973" i="5"/>
  <c r="E973" i="5" s="1"/>
  <c r="E972" i="5"/>
  <c r="D972" i="5"/>
  <c r="E971" i="5"/>
  <c r="D971" i="5"/>
  <c r="D970" i="5"/>
  <c r="E970" i="5" s="1"/>
  <c r="D969" i="5"/>
  <c r="E969" i="5" s="1"/>
  <c r="E968" i="5"/>
  <c r="D968" i="5"/>
  <c r="D967" i="5"/>
  <c r="E967" i="5" s="1"/>
  <c r="D966" i="5"/>
  <c r="E966" i="5" s="1"/>
  <c r="D965" i="5"/>
  <c r="E965" i="5" s="1"/>
  <c r="E964" i="5"/>
  <c r="D964" i="5"/>
  <c r="E963" i="5"/>
  <c r="D963" i="5"/>
  <c r="E962" i="5"/>
  <c r="D962" i="5"/>
  <c r="D961" i="5"/>
  <c r="E961" i="5" s="1"/>
  <c r="D960" i="5"/>
  <c r="E960" i="5" s="1"/>
  <c r="E959" i="5"/>
  <c r="D959" i="5"/>
  <c r="E958" i="5"/>
  <c r="D958" i="5"/>
  <c r="D957" i="5"/>
  <c r="E957" i="5" s="1"/>
  <c r="E956" i="5"/>
  <c r="D956" i="5"/>
  <c r="D955" i="5"/>
  <c r="E955" i="5" s="1"/>
  <c r="E954" i="5"/>
  <c r="D954" i="5"/>
  <c r="D953" i="5"/>
  <c r="E953" i="5" s="1"/>
  <c r="D952" i="5"/>
  <c r="E952" i="5" s="1"/>
  <c r="E951" i="5"/>
  <c r="D951" i="5"/>
  <c r="E950" i="5"/>
  <c r="D950" i="5"/>
  <c r="D949" i="5"/>
  <c r="E949" i="5" s="1"/>
  <c r="E948" i="5"/>
  <c r="D948" i="5"/>
  <c r="D947" i="5"/>
  <c r="E947" i="5" s="1"/>
  <c r="E946" i="5"/>
  <c r="D946" i="5"/>
  <c r="E945" i="5"/>
  <c r="D945" i="5"/>
  <c r="E944" i="5"/>
  <c r="D944" i="5"/>
  <c r="D943" i="5"/>
  <c r="E943" i="5" s="1"/>
  <c r="D942" i="5"/>
  <c r="E942" i="5" s="1"/>
  <c r="E941" i="5"/>
  <c r="D941" i="5"/>
  <c r="D940" i="5"/>
  <c r="E940" i="5" s="1"/>
  <c r="D939" i="5"/>
  <c r="E939" i="5" s="1"/>
  <c r="E938" i="5"/>
  <c r="D938" i="5"/>
  <c r="D937" i="5"/>
  <c r="E937" i="5" s="1"/>
  <c r="D936" i="5"/>
  <c r="E936" i="5" s="1"/>
  <c r="E935" i="5"/>
  <c r="D935" i="5"/>
  <c r="D934" i="5"/>
  <c r="E934" i="5" s="1"/>
  <c r="E933" i="5"/>
  <c r="D933" i="5"/>
  <c r="E932" i="5"/>
  <c r="D932" i="5"/>
  <c r="D931" i="5"/>
  <c r="E931" i="5" s="1"/>
  <c r="E930" i="5"/>
  <c r="D930" i="5"/>
  <c r="D929" i="5"/>
  <c r="E929" i="5" s="1"/>
  <c r="E928" i="5"/>
  <c r="D928" i="5"/>
  <c r="D927" i="5"/>
  <c r="E927" i="5" s="1"/>
  <c r="E926" i="5"/>
  <c r="D926" i="5"/>
  <c r="D925" i="5"/>
  <c r="E925" i="5" s="1"/>
  <c r="D924" i="5"/>
  <c r="E924" i="5" s="1"/>
  <c r="D923" i="5"/>
  <c r="E923" i="5" s="1"/>
  <c r="E922" i="5"/>
  <c r="D922" i="5"/>
  <c r="D921" i="5"/>
  <c r="E921" i="5" s="1"/>
  <c r="E920" i="5"/>
  <c r="D920" i="5"/>
  <c r="D919" i="5"/>
  <c r="E919" i="5" s="1"/>
  <c r="E918" i="5"/>
  <c r="D918" i="5"/>
  <c r="E917" i="5"/>
  <c r="D917" i="5"/>
  <c r="D916" i="5"/>
  <c r="E916" i="5" s="1"/>
  <c r="E915" i="5"/>
  <c r="D915" i="5"/>
  <c r="E914" i="5"/>
  <c r="D914" i="5"/>
  <c r="D913" i="5"/>
  <c r="E913" i="5" s="1"/>
  <c r="E912" i="5"/>
  <c r="D912" i="5"/>
  <c r="D911" i="5"/>
  <c r="E911" i="5" s="1"/>
  <c r="D910" i="5"/>
  <c r="E910" i="5" s="1"/>
  <c r="E909" i="5"/>
  <c r="D909" i="5"/>
  <c r="E908" i="5"/>
  <c r="D908" i="5"/>
  <c r="D907" i="5"/>
  <c r="E907" i="5" s="1"/>
  <c r="D906" i="5"/>
  <c r="E906" i="5" s="1"/>
  <c r="E905" i="5"/>
  <c r="D905" i="5"/>
  <c r="E904" i="5"/>
  <c r="D904" i="5"/>
  <c r="D903" i="5"/>
  <c r="E903" i="5" s="1"/>
  <c r="E902" i="5"/>
  <c r="D902" i="5"/>
  <c r="D901" i="5"/>
  <c r="E901" i="5" s="1"/>
  <c r="E900" i="5"/>
  <c r="D900" i="5"/>
  <c r="E899" i="5"/>
  <c r="D899" i="5"/>
  <c r="D898" i="5"/>
  <c r="E898" i="5" s="1"/>
  <c r="D897" i="5"/>
  <c r="E897" i="5" s="1"/>
  <c r="E896" i="5"/>
  <c r="D896" i="5"/>
  <c r="D895" i="5"/>
  <c r="E895" i="5" s="1"/>
  <c r="D894" i="5"/>
  <c r="E894" i="5" s="1"/>
  <c r="D893" i="5"/>
  <c r="E893" i="5" s="1"/>
  <c r="E892" i="5"/>
  <c r="D892" i="5"/>
  <c r="E891" i="5"/>
  <c r="D891" i="5"/>
  <c r="E890" i="5"/>
  <c r="D890" i="5"/>
  <c r="D889" i="5"/>
  <c r="E889" i="5" s="1"/>
  <c r="D888" i="5"/>
  <c r="E888" i="5" s="1"/>
  <c r="E887" i="5"/>
  <c r="D887" i="5"/>
  <c r="E886" i="5"/>
  <c r="D886" i="5"/>
  <c r="D885" i="5"/>
  <c r="E885" i="5" s="1"/>
  <c r="E884" i="5"/>
  <c r="D884" i="5"/>
  <c r="D883" i="5"/>
  <c r="E883" i="5" s="1"/>
  <c r="E882" i="5"/>
  <c r="D882" i="5"/>
  <c r="D881" i="5"/>
  <c r="E881" i="5" s="1"/>
  <c r="D880" i="5"/>
  <c r="E880" i="5" s="1"/>
  <c r="E879" i="5"/>
  <c r="D879" i="5"/>
  <c r="E878" i="5"/>
  <c r="D878" i="5"/>
  <c r="D877" i="5"/>
  <c r="E877" i="5" s="1"/>
  <c r="E876" i="5"/>
  <c r="D876" i="5"/>
  <c r="D875" i="5"/>
  <c r="E875" i="5" s="1"/>
  <c r="E874" i="5"/>
  <c r="D874" i="5"/>
  <c r="E873" i="5"/>
  <c r="D873" i="5"/>
  <c r="E872" i="5"/>
  <c r="D872" i="5"/>
  <c r="D871" i="5"/>
  <c r="E871" i="5" s="1"/>
  <c r="D870" i="5"/>
  <c r="E870" i="5" s="1"/>
  <c r="E869" i="5"/>
  <c r="D869" i="5"/>
  <c r="D868" i="5"/>
  <c r="E868" i="5" s="1"/>
  <c r="D867" i="5"/>
  <c r="E867" i="5" s="1"/>
  <c r="E866" i="5"/>
  <c r="D866" i="5"/>
  <c r="D865" i="5"/>
  <c r="E865" i="5" s="1"/>
  <c r="D864" i="5"/>
  <c r="E864" i="5" s="1"/>
  <c r="E863" i="5"/>
  <c r="D863" i="5"/>
  <c r="D862" i="5"/>
  <c r="E862" i="5" s="1"/>
  <c r="E861" i="5"/>
  <c r="D861" i="5"/>
  <c r="E860" i="5"/>
  <c r="D860" i="5"/>
  <c r="D859" i="5"/>
  <c r="E859" i="5" s="1"/>
  <c r="E858" i="5"/>
  <c r="D858" i="5"/>
  <c r="D857" i="5"/>
  <c r="E857" i="5" s="1"/>
  <c r="E856" i="5"/>
  <c r="D856" i="5"/>
  <c r="D855" i="5"/>
  <c r="E855" i="5" s="1"/>
  <c r="E854" i="5"/>
  <c r="D854" i="5"/>
  <c r="E853" i="5"/>
  <c r="D853" i="5"/>
  <c r="E852" i="5"/>
  <c r="D852" i="5"/>
  <c r="D851" i="5"/>
  <c r="E851" i="5" s="1"/>
  <c r="E850" i="5"/>
  <c r="D850" i="5"/>
  <c r="D849" i="5"/>
  <c r="E849" i="5" s="1"/>
  <c r="D848" i="5"/>
  <c r="E848" i="5" s="1"/>
  <c r="E847" i="5"/>
  <c r="D847" i="5"/>
  <c r="E846" i="5"/>
  <c r="D846" i="5"/>
  <c r="D845" i="5"/>
  <c r="E845" i="5" s="1"/>
  <c r="E844" i="5"/>
  <c r="D844" i="5"/>
  <c r="D843" i="5"/>
  <c r="E843" i="5" s="1"/>
  <c r="D842" i="5"/>
  <c r="E842" i="5" s="1"/>
  <c r="E841" i="5"/>
  <c r="D841" i="5"/>
  <c r="E840" i="5"/>
  <c r="D840" i="5"/>
  <c r="D839" i="5"/>
  <c r="E839" i="5" s="1"/>
  <c r="E838" i="5"/>
  <c r="D838" i="5"/>
  <c r="D837" i="5"/>
  <c r="E837" i="5" s="1"/>
  <c r="D836" i="5"/>
  <c r="E836" i="5" s="1"/>
  <c r="E835" i="5"/>
  <c r="D835" i="5"/>
  <c r="E834" i="5"/>
  <c r="D834" i="5"/>
  <c r="D833" i="5"/>
  <c r="E833" i="5" s="1"/>
  <c r="E832" i="5"/>
  <c r="D832" i="5"/>
  <c r="D831" i="5"/>
  <c r="E831" i="5" s="1"/>
  <c r="D830" i="5"/>
  <c r="E830" i="5" s="1"/>
  <c r="E829" i="5"/>
  <c r="D829" i="5"/>
  <c r="E828" i="5"/>
  <c r="D828" i="5"/>
  <c r="D827" i="5"/>
  <c r="E827" i="5" s="1"/>
  <c r="E826" i="5"/>
  <c r="D826" i="5"/>
  <c r="D825" i="5"/>
  <c r="E825" i="5" s="1"/>
  <c r="D824" i="5"/>
  <c r="E824" i="5" s="1"/>
  <c r="E823" i="5"/>
  <c r="D823" i="5"/>
  <c r="E822" i="5"/>
  <c r="D822" i="5"/>
  <c r="D821" i="5"/>
  <c r="E821" i="5" s="1"/>
  <c r="E820" i="5"/>
  <c r="D820" i="5"/>
  <c r="D819" i="5"/>
  <c r="E819" i="5" s="1"/>
  <c r="D818" i="5"/>
  <c r="E818" i="5" s="1"/>
  <c r="E817" i="5"/>
  <c r="D817" i="5"/>
  <c r="E816" i="5"/>
  <c r="D816" i="5"/>
  <c r="D815" i="5"/>
  <c r="E815" i="5" s="1"/>
  <c r="E814" i="5"/>
  <c r="D814" i="5"/>
  <c r="D813" i="5"/>
  <c r="E813" i="5" s="1"/>
  <c r="D812" i="5"/>
  <c r="E812" i="5" s="1"/>
  <c r="E811" i="5"/>
  <c r="D811" i="5"/>
  <c r="E810" i="5"/>
  <c r="D810" i="5"/>
  <c r="D809" i="5"/>
  <c r="E809" i="5" s="1"/>
  <c r="E808" i="5"/>
  <c r="D808" i="5"/>
  <c r="D807" i="5"/>
  <c r="E807" i="5" s="1"/>
  <c r="D806" i="5"/>
  <c r="E806" i="5" s="1"/>
  <c r="E805" i="5"/>
  <c r="D805" i="5"/>
  <c r="E804" i="5"/>
  <c r="D804" i="5"/>
  <c r="D803" i="5"/>
  <c r="E803" i="5" s="1"/>
  <c r="E802" i="5"/>
  <c r="D802" i="5"/>
  <c r="D801" i="5"/>
  <c r="E801" i="5" s="1"/>
  <c r="D800" i="5"/>
  <c r="E800" i="5" s="1"/>
  <c r="E799" i="5"/>
  <c r="D799" i="5"/>
  <c r="E798" i="5"/>
  <c r="D798" i="5"/>
  <c r="D797" i="5"/>
  <c r="E797" i="5" s="1"/>
  <c r="E796" i="5"/>
  <c r="D796" i="5"/>
  <c r="D795" i="5"/>
  <c r="E795" i="5" s="1"/>
  <c r="D794" i="5"/>
  <c r="E794" i="5" s="1"/>
  <c r="E793" i="5"/>
  <c r="D793" i="5"/>
  <c r="E792" i="5"/>
  <c r="D792" i="5"/>
  <c r="D791" i="5"/>
  <c r="E791" i="5" s="1"/>
  <c r="E790" i="5"/>
  <c r="D790" i="5"/>
  <c r="D789" i="5"/>
  <c r="E789" i="5" s="1"/>
  <c r="D788" i="5"/>
  <c r="E788" i="5" s="1"/>
  <c r="E787" i="5"/>
  <c r="D787" i="5"/>
  <c r="E786" i="5"/>
  <c r="D786" i="5"/>
  <c r="D785" i="5"/>
  <c r="E785" i="5" s="1"/>
  <c r="E784" i="5"/>
  <c r="D784" i="5"/>
  <c r="D783" i="5"/>
  <c r="E783" i="5" s="1"/>
  <c r="D782" i="5"/>
  <c r="E782" i="5" s="1"/>
  <c r="E781" i="5"/>
  <c r="D781" i="5"/>
  <c r="E780" i="5"/>
  <c r="D780" i="5"/>
  <c r="D779" i="5"/>
  <c r="E779" i="5" s="1"/>
  <c r="E778" i="5"/>
  <c r="D778" i="5"/>
  <c r="D777" i="5"/>
  <c r="E777" i="5" s="1"/>
  <c r="D776" i="5"/>
  <c r="E776" i="5" s="1"/>
  <c r="E775" i="5"/>
  <c r="D775" i="5"/>
  <c r="E774" i="5"/>
  <c r="D774" i="5"/>
  <c r="D773" i="5"/>
  <c r="E773" i="5" s="1"/>
  <c r="E772" i="5"/>
  <c r="D772" i="5"/>
  <c r="D771" i="5"/>
  <c r="E771" i="5" s="1"/>
  <c r="D770" i="5"/>
  <c r="E770" i="5" s="1"/>
  <c r="E769" i="5"/>
  <c r="D769" i="5"/>
  <c r="E768" i="5"/>
  <c r="D768" i="5"/>
  <c r="D767" i="5"/>
  <c r="E767" i="5" s="1"/>
  <c r="E766" i="5"/>
  <c r="D766" i="5"/>
  <c r="D765" i="5"/>
  <c r="E765" i="5" s="1"/>
  <c r="D764" i="5"/>
  <c r="E764" i="5" s="1"/>
  <c r="E763" i="5"/>
  <c r="D763" i="5"/>
  <c r="E762" i="5"/>
  <c r="D762" i="5"/>
  <c r="D761" i="5"/>
  <c r="E761" i="5" s="1"/>
  <c r="E760" i="5"/>
  <c r="D760" i="5"/>
  <c r="D759" i="5"/>
  <c r="E759" i="5" s="1"/>
  <c r="D758" i="5"/>
  <c r="E758" i="5" s="1"/>
  <c r="E757" i="5"/>
  <c r="D757" i="5"/>
  <c r="E756" i="5"/>
  <c r="D756" i="5"/>
  <c r="D755" i="5"/>
  <c r="E755" i="5" s="1"/>
  <c r="E754" i="5"/>
  <c r="D754" i="5"/>
  <c r="D753" i="5"/>
  <c r="E753" i="5" s="1"/>
  <c r="D752" i="5"/>
  <c r="E752" i="5" s="1"/>
  <c r="E751" i="5"/>
  <c r="D751" i="5"/>
  <c r="E750" i="5"/>
  <c r="D750" i="5"/>
  <c r="D749" i="5"/>
  <c r="E749" i="5" s="1"/>
  <c r="E748" i="5"/>
  <c r="D748" i="5"/>
  <c r="D747" i="5"/>
  <c r="E747" i="5" s="1"/>
  <c r="D746" i="5"/>
  <c r="E746" i="5" s="1"/>
  <c r="E745" i="5"/>
  <c r="D745" i="5"/>
  <c r="E744" i="5"/>
  <c r="D744" i="5"/>
  <c r="D743" i="5"/>
  <c r="E743" i="5" s="1"/>
  <c r="E742" i="5"/>
  <c r="D742" i="5"/>
  <c r="D741" i="5"/>
  <c r="E741" i="5" s="1"/>
  <c r="D740" i="5"/>
  <c r="E740" i="5" s="1"/>
  <c r="E739" i="5"/>
  <c r="D739" i="5"/>
  <c r="E738" i="5"/>
  <c r="D738" i="5"/>
  <c r="D737" i="5"/>
  <c r="E737" i="5" s="1"/>
  <c r="E736" i="5"/>
  <c r="D736" i="5"/>
  <c r="D735" i="5"/>
  <c r="E735" i="5" s="1"/>
  <c r="D734" i="5"/>
  <c r="E734" i="5" s="1"/>
  <c r="E733" i="5"/>
  <c r="D733" i="5"/>
  <c r="E732" i="5"/>
  <c r="D732" i="5"/>
  <c r="D731" i="5"/>
  <c r="E731" i="5" s="1"/>
  <c r="E730" i="5"/>
  <c r="D730" i="5"/>
  <c r="D729" i="5"/>
  <c r="E729" i="5" s="1"/>
  <c r="D728" i="5"/>
  <c r="E728" i="5" s="1"/>
  <c r="E727" i="5"/>
  <c r="D727" i="5"/>
  <c r="E726" i="5"/>
  <c r="D726" i="5"/>
  <c r="D725" i="5"/>
  <c r="E725" i="5" s="1"/>
  <c r="E724" i="5"/>
  <c r="D724" i="5"/>
  <c r="D723" i="5"/>
  <c r="E723" i="5" s="1"/>
  <c r="D722" i="5"/>
  <c r="E722" i="5" s="1"/>
  <c r="E721" i="5"/>
  <c r="D721" i="5"/>
  <c r="E720" i="5"/>
  <c r="D720" i="5"/>
  <c r="D719" i="5"/>
  <c r="E719" i="5" s="1"/>
  <c r="E718" i="5"/>
  <c r="D718" i="5"/>
  <c r="D717" i="5"/>
  <c r="E717" i="5" s="1"/>
  <c r="D716" i="5"/>
  <c r="E716" i="5" s="1"/>
  <c r="E715" i="5"/>
  <c r="D715" i="5"/>
  <c r="E714" i="5"/>
  <c r="D714" i="5"/>
  <c r="D713" i="5"/>
  <c r="E713" i="5" s="1"/>
  <c r="E712" i="5"/>
  <c r="D712" i="5"/>
  <c r="D711" i="5"/>
  <c r="E711" i="5" s="1"/>
  <c r="D710" i="5"/>
  <c r="E710" i="5" s="1"/>
  <c r="E709" i="5"/>
  <c r="D709" i="5"/>
  <c r="E708" i="5"/>
  <c r="D708" i="5"/>
  <c r="D707" i="5"/>
  <c r="E707" i="5" s="1"/>
  <c r="E706" i="5"/>
  <c r="D706" i="5"/>
  <c r="D705" i="5"/>
  <c r="E705" i="5" s="1"/>
  <c r="D704" i="5"/>
  <c r="E704" i="5" s="1"/>
  <c r="E703" i="5"/>
  <c r="D703" i="5"/>
  <c r="E702" i="5"/>
  <c r="D702" i="5"/>
  <c r="D701" i="5"/>
  <c r="E701" i="5" s="1"/>
  <c r="E700" i="5"/>
  <c r="D700" i="5"/>
  <c r="D699" i="5"/>
  <c r="E699" i="5" s="1"/>
  <c r="D698" i="5"/>
  <c r="E698" i="5" s="1"/>
  <c r="E697" i="5"/>
  <c r="D697" i="5"/>
  <c r="E696" i="5"/>
  <c r="D696" i="5"/>
  <c r="D695" i="5"/>
  <c r="E695" i="5" s="1"/>
  <c r="E694" i="5"/>
  <c r="D694" i="5"/>
  <c r="D693" i="5"/>
  <c r="E693" i="5" s="1"/>
  <c r="D692" i="5"/>
  <c r="E692" i="5" s="1"/>
  <c r="E691" i="5"/>
  <c r="D691" i="5"/>
  <c r="E690" i="5"/>
  <c r="D690" i="5"/>
  <c r="D689" i="5"/>
  <c r="E689" i="5" s="1"/>
  <c r="E688" i="5"/>
  <c r="D688" i="5"/>
  <c r="D687" i="5"/>
  <c r="E687" i="5" s="1"/>
  <c r="D686" i="5"/>
  <c r="E686" i="5" s="1"/>
  <c r="E685" i="5"/>
  <c r="D685" i="5"/>
  <c r="E684" i="5"/>
  <c r="D684" i="5"/>
  <c r="D683" i="5"/>
  <c r="E683" i="5" s="1"/>
  <c r="E682" i="5"/>
  <c r="D682" i="5"/>
  <c r="D681" i="5"/>
  <c r="E681" i="5" s="1"/>
  <c r="D680" i="5"/>
  <c r="E680" i="5" s="1"/>
  <c r="E679" i="5"/>
  <c r="D679" i="5"/>
  <c r="E678" i="5"/>
  <c r="D678" i="5"/>
  <c r="D677" i="5"/>
  <c r="E677" i="5" s="1"/>
  <c r="E676" i="5"/>
  <c r="D676" i="5"/>
  <c r="D675" i="5"/>
  <c r="E675" i="5" s="1"/>
  <c r="D674" i="5"/>
  <c r="E674" i="5" s="1"/>
  <c r="E673" i="5"/>
  <c r="D673" i="5"/>
  <c r="E672" i="5"/>
  <c r="D672" i="5"/>
  <c r="D671" i="5"/>
  <c r="E671" i="5" s="1"/>
  <c r="E670" i="5"/>
  <c r="D670" i="5"/>
  <c r="D669" i="5"/>
  <c r="E669" i="5" s="1"/>
  <c r="D668" i="5"/>
  <c r="E668" i="5" s="1"/>
  <c r="E667" i="5"/>
  <c r="D667" i="5"/>
  <c r="E666" i="5"/>
  <c r="D666" i="5"/>
  <c r="D665" i="5"/>
  <c r="E665" i="5" s="1"/>
  <c r="E664" i="5"/>
  <c r="D664" i="5"/>
  <c r="D663" i="5"/>
  <c r="E663" i="5" s="1"/>
  <c r="D662" i="5"/>
  <c r="E662" i="5" s="1"/>
  <c r="E661" i="5"/>
  <c r="D661" i="5"/>
  <c r="E660" i="5"/>
  <c r="D660" i="5"/>
  <c r="D659" i="5"/>
  <c r="E659" i="5" s="1"/>
  <c r="E658" i="5"/>
  <c r="D658" i="5"/>
  <c r="D657" i="5"/>
  <c r="E657" i="5" s="1"/>
  <c r="D656" i="5"/>
  <c r="E656" i="5" s="1"/>
  <c r="E655" i="5"/>
  <c r="D655" i="5"/>
  <c r="E654" i="5"/>
  <c r="D654" i="5"/>
  <c r="D653" i="5"/>
  <c r="E653" i="5" s="1"/>
  <c r="E652" i="5"/>
  <c r="D652" i="5"/>
  <c r="D651" i="5"/>
  <c r="E651" i="5" s="1"/>
  <c r="D650" i="5"/>
  <c r="E650" i="5" s="1"/>
  <c r="E649" i="5"/>
  <c r="D649" i="5"/>
  <c r="E648" i="5"/>
  <c r="D648" i="5"/>
  <c r="D647" i="5"/>
  <c r="E647" i="5" s="1"/>
  <c r="E646" i="5"/>
  <c r="D646" i="5"/>
  <c r="D645" i="5"/>
  <c r="E645" i="5" s="1"/>
  <c r="D644" i="5"/>
  <c r="E644" i="5" s="1"/>
  <c r="E643" i="5"/>
  <c r="D643" i="5"/>
  <c r="E642" i="5"/>
  <c r="D642" i="5"/>
  <c r="D641" i="5"/>
  <c r="E641" i="5" s="1"/>
  <c r="E640" i="5"/>
  <c r="D640" i="5"/>
  <c r="D639" i="5"/>
  <c r="E639" i="5" s="1"/>
  <c r="D638" i="5"/>
  <c r="E638" i="5" s="1"/>
  <c r="E637" i="5"/>
  <c r="D637" i="5"/>
  <c r="E636" i="5"/>
  <c r="D636" i="5"/>
  <c r="D635" i="5"/>
  <c r="E635" i="5" s="1"/>
  <c r="E634" i="5"/>
  <c r="D634" i="5"/>
  <c r="D633" i="5"/>
  <c r="E633" i="5" s="1"/>
  <c r="D632" i="5"/>
  <c r="E632" i="5" s="1"/>
  <c r="E631" i="5"/>
  <c r="D631" i="5"/>
  <c r="E630" i="5"/>
  <c r="D630" i="5"/>
  <c r="D629" i="5"/>
  <c r="E629" i="5" s="1"/>
  <c r="E628" i="5"/>
  <c r="D628" i="5"/>
  <c r="D627" i="5"/>
  <c r="E627" i="5" s="1"/>
  <c r="D626" i="5"/>
  <c r="E626" i="5" s="1"/>
  <c r="E625" i="5"/>
  <c r="D625" i="5"/>
  <c r="E624" i="5"/>
  <c r="D624" i="5"/>
  <c r="D623" i="5"/>
  <c r="E623" i="5" s="1"/>
  <c r="E622" i="5"/>
  <c r="D622" i="5"/>
  <c r="D621" i="5"/>
  <c r="E621" i="5" s="1"/>
  <c r="D620" i="5"/>
  <c r="E620" i="5" s="1"/>
  <c r="E619" i="5"/>
  <c r="D619" i="5"/>
  <c r="E618" i="5"/>
  <c r="D618" i="5"/>
  <c r="D617" i="5"/>
  <c r="E617" i="5" s="1"/>
  <c r="E616" i="5"/>
  <c r="D616" i="5"/>
  <c r="D615" i="5"/>
  <c r="E615" i="5" s="1"/>
  <c r="D614" i="5"/>
  <c r="E614" i="5" s="1"/>
  <c r="E613" i="5"/>
  <c r="D613" i="5"/>
  <c r="E612" i="5"/>
  <c r="D612" i="5"/>
  <c r="D611" i="5"/>
  <c r="E611" i="5" s="1"/>
  <c r="E610" i="5"/>
  <c r="D610" i="5"/>
  <c r="D609" i="5"/>
  <c r="E609" i="5" s="1"/>
  <c r="D608" i="5"/>
  <c r="E608" i="5" s="1"/>
  <c r="E607" i="5"/>
  <c r="D607" i="5"/>
  <c r="E606" i="5"/>
  <c r="D606" i="5"/>
  <c r="D605" i="5"/>
  <c r="E605" i="5" s="1"/>
  <c r="E604" i="5"/>
  <c r="D604" i="5"/>
  <c r="D603" i="5"/>
  <c r="E603" i="5" s="1"/>
  <c r="D602" i="5"/>
  <c r="E602" i="5" s="1"/>
  <c r="E601" i="5"/>
  <c r="D601" i="5"/>
  <c r="E600" i="5"/>
  <c r="D600" i="5"/>
  <c r="D599" i="5"/>
  <c r="E599" i="5" s="1"/>
  <c r="E598" i="5"/>
  <c r="D598" i="5"/>
  <c r="D597" i="5"/>
  <c r="E597" i="5" s="1"/>
  <c r="D596" i="5"/>
  <c r="E596" i="5" s="1"/>
  <c r="E595" i="5"/>
  <c r="D595" i="5"/>
  <c r="E594" i="5"/>
  <c r="D594" i="5"/>
  <c r="D593" i="5"/>
  <c r="E593" i="5" s="1"/>
  <c r="E592" i="5"/>
  <c r="D592" i="5"/>
  <c r="D591" i="5"/>
  <c r="E591" i="5" s="1"/>
  <c r="D590" i="5"/>
  <c r="E590" i="5" s="1"/>
  <c r="E589" i="5"/>
  <c r="D589" i="5"/>
  <c r="E588" i="5"/>
  <c r="D588" i="5"/>
  <c r="D587" i="5"/>
  <c r="E587" i="5" s="1"/>
  <c r="E586" i="5"/>
  <c r="D586" i="5"/>
  <c r="D585" i="5"/>
  <c r="E585" i="5" s="1"/>
  <c r="D584" i="5"/>
  <c r="E584" i="5" s="1"/>
  <c r="E583" i="5"/>
  <c r="D583" i="5"/>
  <c r="E582" i="5"/>
  <c r="D582" i="5"/>
  <c r="D581" i="5"/>
  <c r="E581" i="5" s="1"/>
  <c r="E580" i="5"/>
  <c r="D580" i="5"/>
  <c r="D579" i="5"/>
  <c r="E579" i="5" s="1"/>
  <c r="D578" i="5"/>
  <c r="E578" i="5" s="1"/>
  <c r="E577" i="5"/>
  <c r="D577" i="5"/>
  <c r="E576" i="5"/>
  <c r="D576" i="5"/>
  <c r="D575" i="5"/>
  <c r="E575" i="5" s="1"/>
  <c r="E574" i="5"/>
  <c r="D574" i="5"/>
  <c r="D573" i="5"/>
  <c r="E573" i="5" s="1"/>
  <c r="D572" i="5"/>
  <c r="E572" i="5" s="1"/>
  <c r="E571" i="5"/>
  <c r="D571" i="5"/>
  <c r="E570" i="5"/>
  <c r="D570" i="5"/>
  <c r="D569" i="5"/>
  <c r="E569" i="5" s="1"/>
  <c r="E568" i="5"/>
  <c r="D568" i="5"/>
  <c r="D567" i="5"/>
  <c r="E567" i="5" s="1"/>
  <c r="D566" i="5"/>
  <c r="E566" i="5" s="1"/>
  <c r="E565" i="5"/>
  <c r="D565" i="5"/>
  <c r="E564" i="5"/>
  <c r="D564" i="5"/>
  <c r="D563" i="5"/>
  <c r="E563" i="5" s="1"/>
  <c r="E562" i="5"/>
  <c r="D562" i="5"/>
  <c r="D561" i="5"/>
  <c r="E561" i="5" s="1"/>
  <c r="D560" i="5"/>
  <c r="E560" i="5" s="1"/>
  <c r="E559" i="5"/>
  <c r="D559" i="5"/>
  <c r="E558" i="5"/>
  <c r="D558" i="5"/>
  <c r="D557" i="5"/>
  <c r="E557" i="5" s="1"/>
  <c r="E556" i="5"/>
  <c r="D556" i="5"/>
  <c r="D555" i="5"/>
  <c r="E555" i="5" s="1"/>
  <c r="D554" i="5"/>
  <c r="E554" i="5" s="1"/>
  <c r="E553" i="5"/>
  <c r="D553" i="5"/>
  <c r="E552" i="5"/>
  <c r="D552" i="5"/>
  <c r="D551" i="5"/>
  <c r="E551" i="5" s="1"/>
  <c r="E550" i="5"/>
  <c r="D550" i="5"/>
  <c r="D549" i="5"/>
  <c r="E549" i="5" s="1"/>
  <c r="D548" i="5"/>
  <c r="E548" i="5" s="1"/>
  <c r="E547" i="5"/>
  <c r="D547" i="5"/>
  <c r="E546" i="5"/>
  <c r="D546" i="5"/>
  <c r="E545" i="5"/>
  <c r="D545" i="5"/>
  <c r="E544" i="5"/>
  <c r="D544" i="5"/>
  <c r="D543" i="5"/>
  <c r="E543" i="5" s="1"/>
  <c r="D542" i="5"/>
  <c r="E542" i="5" s="1"/>
  <c r="E541" i="5"/>
  <c r="D541" i="5"/>
  <c r="E540" i="5"/>
  <c r="D540" i="5"/>
  <c r="D539" i="5"/>
  <c r="E539" i="5" s="1"/>
  <c r="E538" i="5"/>
  <c r="D538" i="5"/>
  <c r="D537" i="5"/>
  <c r="E537" i="5" s="1"/>
  <c r="D536" i="5"/>
  <c r="E536" i="5" s="1"/>
  <c r="E535" i="5"/>
  <c r="D535" i="5"/>
  <c r="E534" i="5"/>
  <c r="D534" i="5"/>
  <c r="D533" i="5"/>
  <c r="E533" i="5" s="1"/>
  <c r="E532" i="5"/>
  <c r="D532" i="5"/>
  <c r="D531" i="5"/>
  <c r="E531" i="5" s="1"/>
  <c r="D530" i="5"/>
  <c r="E530" i="5" s="1"/>
  <c r="E529" i="5"/>
  <c r="D529" i="5"/>
  <c r="E528" i="5"/>
  <c r="D528" i="5"/>
  <c r="D527" i="5"/>
  <c r="E527" i="5" s="1"/>
  <c r="E526" i="5"/>
  <c r="D526" i="5"/>
  <c r="D525" i="5"/>
  <c r="E525" i="5" s="1"/>
  <c r="D524" i="5"/>
  <c r="E524" i="5" s="1"/>
  <c r="E523" i="5"/>
  <c r="D523" i="5"/>
  <c r="E522" i="5"/>
  <c r="D522" i="5"/>
  <c r="E521" i="5"/>
  <c r="D521" i="5"/>
  <c r="E520" i="5"/>
  <c r="D520" i="5"/>
  <c r="D519" i="5"/>
  <c r="E519" i="5" s="1"/>
  <c r="D518" i="5"/>
  <c r="E518" i="5" s="1"/>
  <c r="E517" i="5"/>
  <c r="D517" i="5"/>
  <c r="E516" i="5"/>
  <c r="D516" i="5"/>
  <c r="D515" i="5"/>
  <c r="E515" i="5" s="1"/>
  <c r="E514" i="5"/>
  <c r="D514" i="5"/>
  <c r="D513" i="5"/>
  <c r="E513" i="5" s="1"/>
  <c r="D512" i="5"/>
  <c r="E512" i="5" s="1"/>
  <c r="E511" i="5"/>
  <c r="D511" i="5"/>
  <c r="E510" i="5"/>
  <c r="D510" i="5"/>
  <c r="E509" i="5"/>
  <c r="D509" i="5"/>
  <c r="E508" i="5"/>
  <c r="D508" i="5"/>
  <c r="D507" i="5"/>
  <c r="E507" i="5" s="1"/>
  <c r="D506" i="5"/>
  <c r="E506" i="5" s="1"/>
  <c r="E505" i="5"/>
  <c r="D505" i="5"/>
  <c r="E504" i="5"/>
  <c r="D504" i="5"/>
  <c r="D503" i="5"/>
  <c r="E503" i="5" s="1"/>
  <c r="E502" i="5"/>
  <c r="D502" i="5"/>
  <c r="D501" i="5"/>
  <c r="E501" i="5" s="1"/>
  <c r="D500" i="5"/>
  <c r="E500" i="5" s="1"/>
  <c r="E499" i="5"/>
  <c r="D499" i="5"/>
  <c r="E498" i="5"/>
  <c r="D498" i="5"/>
  <c r="D497" i="5"/>
  <c r="E497" i="5" s="1"/>
  <c r="E496" i="5"/>
  <c r="D496" i="5"/>
  <c r="D495" i="5"/>
  <c r="E495" i="5" s="1"/>
  <c r="D494" i="5"/>
  <c r="E494" i="5" s="1"/>
  <c r="E493" i="5"/>
  <c r="D493" i="5"/>
  <c r="E492" i="5"/>
  <c r="D492" i="5"/>
  <c r="D491" i="5"/>
  <c r="E491" i="5" s="1"/>
  <c r="E490" i="5"/>
  <c r="D490" i="5"/>
  <c r="D489" i="5"/>
  <c r="E489" i="5" s="1"/>
  <c r="D488" i="5"/>
  <c r="E488" i="5" s="1"/>
  <c r="E487" i="5"/>
  <c r="D487" i="5"/>
  <c r="E486" i="5"/>
  <c r="D486" i="5"/>
  <c r="E485" i="5"/>
  <c r="D485" i="5"/>
  <c r="E484" i="5"/>
  <c r="D484" i="5"/>
  <c r="D483" i="5"/>
  <c r="E483" i="5" s="1"/>
  <c r="D482" i="5"/>
  <c r="E482" i="5" s="1"/>
  <c r="E481" i="5"/>
  <c r="D481" i="5"/>
  <c r="E480" i="5"/>
  <c r="D480" i="5"/>
  <c r="D479" i="5"/>
  <c r="E479" i="5" s="1"/>
  <c r="E478" i="5"/>
  <c r="D478" i="5"/>
  <c r="D477" i="5"/>
  <c r="E477" i="5" s="1"/>
  <c r="D476" i="5"/>
  <c r="E476" i="5" s="1"/>
  <c r="E475" i="5"/>
  <c r="D475" i="5"/>
  <c r="E474" i="5"/>
  <c r="D474" i="5"/>
  <c r="E473" i="5"/>
  <c r="D473" i="5"/>
  <c r="E472" i="5"/>
  <c r="D472" i="5"/>
  <c r="D471" i="5"/>
  <c r="E471" i="5" s="1"/>
  <c r="D470" i="5"/>
  <c r="E470" i="5" s="1"/>
  <c r="E469" i="5"/>
  <c r="D469" i="5"/>
  <c r="E468" i="5"/>
  <c r="D468" i="5"/>
  <c r="D467" i="5"/>
  <c r="E467" i="5" s="1"/>
  <c r="E466" i="5"/>
  <c r="D466" i="5"/>
  <c r="D465" i="5"/>
  <c r="E465" i="5" s="1"/>
  <c r="D464" i="5"/>
  <c r="E464" i="5" s="1"/>
  <c r="E463" i="5"/>
  <c r="D463" i="5"/>
  <c r="E462" i="5"/>
  <c r="D462" i="5"/>
  <c r="D461" i="5"/>
  <c r="E461" i="5" s="1"/>
  <c r="E460" i="5"/>
  <c r="D460" i="5"/>
  <c r="D459" i="5"/>
  <c r="E459" i="5" s="1"/>
  <c r="D458" i="5"/>
  <c r="E458" i="5" s="1"/>
  <c r="E457" i="5"/>
  <c r="D457" i="5"/>
  <c r="E456" i="5"/>
  <c r="D456" i="5"/>
  <c r="D455" i="5"/>
  <c r="E455" i="5" s="1"/>
  <c r="E454" i="5"/>
  <c r="D454" i="5"/>
  <c r="D453" i="5"/>
  <c r="E453" i="5" s="1"/>
  <c r="D452" i="5"/>
  <c r="E452" i="5" s="1"/>
  <c r="E451" i="5"/>
  <c r="D451" i="5"/>
  <c r="E450" i="5"/>
  <c r="D450" i="5"/>
  <c r="E449" i="5"/>
  <c r="D449" i="5"/>
  <c r="E448" i="5"/>
  <c r="D448" i="5"/>
  <c r="D447" i="5"/>
  <c r="E447" i="5" s="1"/>
  <c r="D446" i="5"/>
  <c r="E446" i="5" s="1"/>
  <c r="E445" i="5"/>
  <c r="D445" i="5"/>
  <c r="E444" i="5"/>
  <c r="D444" i="5"/>
  <c r="D443" i="5"/>
  <c r="E443" i="5" s="1"/>
  <c r="E442" i="5"/>
  <c r="D442" i="5"/>
  <c r="D441" i="5"/>
  <c r="E441" i="5" s="1"/>
  <c r="D440" i="5"/>
  <c r="E440" i="5" s="1"/>
  <c r="E439" i="5"/>
  <c r="D439" i="5"/>
  <c r="E438" i="5"/>
  <c r="D438" i="5"/>
  <c r="E437" i="5"/>
  <c r="D437" i="5"/>
  <c r="E436" i="5"/>
  <c r="D436" i="5"/>
  <c r="D435" i="5"/>
  <c r="E435" i="5" s="1"/>
  <c r="D434" i="5"/>
  <c r="E434" i="5" s="1"/>
  <c r="E433" i="5"/>
  <c r="D433" i="5"/>
  <c r="E432" i="5"/>
  <c r="D432" i="5"/>
  <c r="D431" i="5"/>
  <c r="E431" i="5" s="1"/>
  <c r="E430" i="5"/>
  <c r="D430" i="5"/>
  <c r="D429" i="5"/>
  <c r="E429" i="5" s="1"/>
  <c r="D428" i="5"/>
  <c r="E428" i="5" s="1"/>
  <c r="E427" i="5"/>
  <c r="D427" i="5"/>
  <c r="E426" i="5"/>
  <c r="D426" i="5"/>
  <c r="D425" i="5"/>
  <c r="E425" i="5" s="1"/>
  <c r="E424" i="5"/>
  <c r="D424" i="5"/>
  <c r="D423" i="5"/>
  <c r="E423" i="5" s="1"/>
  <c r="D422" i="5"/>
  <c r="E422" i="5" s="1"/>
  <c r="E421" i="5"/>
  <c r="D421" i="5"/>
  <c r="E420" i="5"/>
  <c r="D420" i="5"/>
  <c r="E419" i="5"/>
  <c r="D419" i="5"/>
  <c r="E418" i="5"/>
  <c r="D418" i="5"/>
  <c r="D417" i="5"/>
  <c r="E417" i="5" s="1"/>
  <c r="D416" i="5"/>
  <c r="E416" i="5" s="1"/>
  <c r="E415" i="5"/>
  <c r="D415" i="5"/>
  <c r="E414" i="5"/>
  <c r="D414" i="5"/>
  <c r="D413" i="5"/>
  <c r="E413" i="5" s="1"/>
  <c r="E412" i="5"/>
  <c r="D412" i="5"/>
  <c r="D411" i="5"/>
  <c r="E411" i="5" s="1"/>
  <c r="D410" i="5"/>
  <c r="E410" i="5" s="1"/>
  <c r="E409" i="5"/>
  <c r="D409" i="5"/>
  <c r="E408" i="5"/>
  <c r="D408" i="5"/>
  <c r="D407" i="5"/>
  <c r="E407" i="5" s="1"/>
  <c r="E406" i="5"/>
  <c r="D406" i="5"/>
  <c r="D405" i="5"/>
  <c r="E405" i="5" s="1"/>
  <c r="D404" i="5"/>
  <c r="E404" i="5" s="1"/>
  <c r="E403" i="5"/>
  <c r="D403" i="5"/>
  <c r="E402" i="5"/>
  <c r="D402" i="5"/>
  <c r="D401" i="5"/>
  <c r="E401" i="5" s="1"/>
  <c r="E400" i="5"/>
  <c r="D400" i="5"/>
  <c r="D399" i="5"/>
  <c r="E399" i="5" s="1"/>
  <c r="D398" i="5"/>
  <c r="E398" i="5" s="1"/>
  <c r="E397" i="5"/>
  <c r="D397" i="5"/>
  <c r="E396" i="5"/>
  <c r="D396" i="5"/>
  <c r="D395" i="5"/>
  <c r="E395" i="5" s="1"/>
  <c r="E394" i="5"/>
  <c r="D394" i="5"/>
  <c r="D393" i="5"/>
  <c r="E393" i="5" s="1"/>
  <c r="D392" i="5"/>
  <c r="E392" i="5" s="1"/>
  <c r="E391" i="5"/>
  <c r="D391" i="5"/>
  <c r="E390" i="5"/>
  <c r="D390" i="5"/>
  <c r="D389" i="5"/>
  <c r="E389" i="5" s="1"/>
  <c r="E388" i="5"/>
  <c r="D388" i="5"/>
  <c r="D387" i="5"/>
  <c r="E387" i="5" s="1"/>
  <c r="D386" i="5"/>
  <c r="E386" i="5" s="1"/>
  <c r="E385" i="5"/>
  <c r="D385" i="5"/>
  <c r="E384" i="5"/>
  <c r="D384" i="5"/>
  <c r="D383" i="5"/>
  <c r="E383" i="5" s="1"/>
  <c r="E382" i="5"/>
  <c r="D382" i="5"/>
  <c r="D381" i="5"/>
  <c r="E381" i="5" s="1"/>
  <c r="D380" i="5"/>
  <c r="E380" i="5" s="1"/>
  <c r="E379" i="5"/>
  <c r="D379" i="5"/>
  <c r="E378" i="5"/>
  <c r="D378" i="5"/>
  <c r="D377" i="5"/>
  <c r="E377" i="5" s="1"/>
  <c r="E376" i="5"/>
  <c r="D376" i="5"/>
  <c r="D375" i="5"/>
  <c r="E375" i="5" s="1"/>
  <c r="D374" i="5"/>
  <c r="E374" i="5" s="1"/>
  <c r="E373" i="5"/>
  <c r="D373" i="5"/>
  <c r="E372" i="5"/>
  <c r="D372" i="5"/>
  <c r="D371" i="5"/>
  <c r="E371" i="5" s="1"/>
  <c r="E370" i="5"/>
  <c r="D370" i="5"/>
  <c r="D369" i="5"/>
  <c r="E369" i="5" s="1"/>
  <c r="D368" i="5"/>
  <c r="E368" i="5" s="1"/>
  <c r="E367" i="5"/>
  <c r="D367" i="5"/>
  <c r="E366" i="5"/>
  <c r="D366" i="5"/>
  <c r="D365" i="5"/>
  <c r="E365" i="5" s="1"/>
  <c r="E364" i="5"/>
  <c r="D364" i="5"/>
  <c r="D363" i="5"/>
  <c r="E363" i="5" s="1"/>
  <c r="D362" i="5"/>
  <c r="E362" i="5" s="1"/>
  <c r="E361" i="5"/>
  <c r="D361" i="5"/>
  <c r="E360" i="5"/>
  <c r="D360" i="5"/>
  <c r="D359" i="5"/>
  <c r="E359" i="5" s="1"/>
  <c r="E358" i="5"/>
  <c r="D358" i="5"/>
  <c r="D357" i="5"/>
  <c r="E357" i="5" s="1"/>
  <c r="D356" i="5"/>
  <c r="E356" i="5" s="1"/>
  <c r="E355" i="5"/>
  <c r="D355" i="5"/>
  <c r="E354" i="5"/>
  <c r="D354" i="5"/>
  <c r="D353" i="5"/>
  <c r="E353" i="5" s="1"/>
  <c r="E352" i="5"/>
  <c r="D352" i="5"/>
  <c r="D351" i="5"/>
  <c r="E351" i="5" s="1"/>
  <c r="D350" i="5"/>
  <c r="E350" i="5" s="1"/>
  <c r="E349" i="5"/>
  <c r="D349" i="5"/>
  <c r="E348" i="5"/>
  <c r="D348" i="5"/>
  <c r="D347" i="5"/>
  <c r="E347" i="5" s="1"/>
  <c r="E346" i="5"/>
  <c r="D346" i="5"/>
  <c r="D345" i="5"/>
  <c r="E345" i="5" s="1"/>
  <c r="D344" i="5"/>
  <c r="E344" i="5" s="1"/>
  <c r="E343" i="5"/>
  <c r="D343" i="5"/>
  <c r="E342" i="5"/>
  <c r="D342" i="5"/>
  <c r="D341" i="5"/>
  <c r="E341" i="5" s="1"/>
  <c r="E340" i="5"/>
  <c r="D340" i="5"/>
  <c r="D339" i="5"/>
  <c r="E339" i="5" s="1"/>
  <c r="D338" i="5"/>
  <c r="E338" i="5" s="1"/>
  <c r="E337" i="5"/>
  <c r="D337" i="5"/>
  <c r="E336" i="5"/>
  <c r="D336" i="5"/>
  <c r="D335" i="5"/>
  <c r="E335" i="5" s="1"/>
  <c r="E334" i="5"/>
  <c r="D334" i="5"/>
  <c r="D333" i="5"/>
  <c r="E333" i="5" s="1"/>
  <c r="D332" i="5"/>
  <c r="E332" i="5" s="1"/>
  <c r="E331" i="5"/>
  <c r="D331" i="5"/>
  <c r="E330" i="5"/>
  <c r="D330" i="5"/>
  <c r="D329" i="5"/>
  <c r="E329" i="5" s="1"/>
  <c r="E328" i="5"/>
  <c r="D328" i="5"/>
  <c r="D327" i="5"/>
  <c r="E327" i="5" s="1"/>
  <c r="D326" i="5"/>
  <c r="E326" i="5" s="1"/>
  <c r="E325" i="5"/>
  <c r="D325" i="5"/>
  <c r="E324" i="5"/>
  <c r="D324" i="5"/>
  <c r="D323" i="5"/>
  <c r="E323" i="5" s="1"/>
  <c r="E322" i="5"/>
  <c r="D322" i="5"/>
  <c r="D321" i="5"/>
  <c r="E321" i="5" s="1"/>
  <c r="D320" i="5"/>
  <c r="E320" i="5" s="1"/>
  <c r="E319" i="5"/>
  <c r="D319" i="5"/>
  <c r="E318" i="5"/>
  <c r="D318" i="5"/>
  <c r="D317" i="5"/>
  <c r="E317" i="5" s="1"/>
  <c r="E316" i="5"/>
  <c r="D316" i="5"/>
  <c r="D315" i="5"/>
  <c r="E315" i="5" s="1"/>
  <c r="D314" i="5"/>
  <c r="E314" i="5" s="1"/>
  <c r="E313" i="5"/>
  <c r="D313" i="5"/>
  <c r="E312" i="5"/>
  <c r="D312" i="5"/>
  <c r="D311" i="5"/>
  <c r="E311" i="5" s="1"/>
  <c r="E310" i="5"/>
  <c r="D310" i="5"/>
  <c r="D309" i="5"/>
  <c r="E309" i="5" s="1"/>
  <c r="D308" i="5"/>
  <c r="E308" i="5" s="1"/>
  <c r="E307" i="5"/>
  <c r="D307" i="5"/>
  <c r="E306" i="5"/>
  <c r="D306" i="5"/>
  <c r="D305" i="5"/>
  <c r="E305" i="5" s="1"/>
  <c r="E304" i="5"/>
  <c r="D304" i="5"/>
  <c r="D303" i="5"/>
  <c r="E303" i="5" s="1"/>
  <c r="D302" i="5"/>
  <c r="E302" i="5" s="1"/>
  <c r="E301" i="5"/>
  <c r="D301" i="5"/>
  <c r="E300" i="5"/>
  <c r="D300" i="5"/>
  <c r="D299" i="5"/>
  <c r="E299" i="5" s="1"/>
  <c r="E298" i="5"/>
  <c r="D298" i="5"/>
  <c r="D297" i="5"/>
  <c r="E297" i="5" s="1"/>
  <c r="D296" i="5"/>
  <c r="E296" i="5" s="1"/>
  <c r="E295" i="5"/>
  <c r="D295" i="5"/>
  <c r="E294" i="5"/>
  <c r="D294" i="5"/>
  <c r="D293" i="5"/>
  <c r="E293" i="5" s="1"/>
  <c r="E292" i="5"/>
  <c r="D292" i="5"/>
  <c r="D291" i="5"/>
  <c r="E291" i="5" s="1"/>
  <c r="D290" i="5"/>
  <c r="E290" i="5" s="1"/>
  <c r="E289" i="5"/>
  <c r="D289" i="5"/>
  <c r="E288" i="5"/>
  <c r="D288" i="5"/>
  <c r="D287" i="5"/>
  <c r="E287" i="5" s="1"/>
  <c r="E286" i="5"/>
  <c r="D286" i="5"/>
  <c r="D285" i="5"/>
  <c r="E285" i="5" s="1"/>
  <c r="D284" i="5"/>
  <c r="E284" i="5" s="1"/>
  <c r="E283" i="5"/>
  <c r="D283" i="5"/>
  <c r="E282" i="5"/>
  <c r="D282" i="5"/>
  <c r="D281" i="5"/>
  <c r="E281" i="5" s="1"/>
  <c r="E280" i="5"/>
  <c r="D280" i="5"/>
  <c r="D279" i="5"/>
  <c r="E279" i="5" s="1"/>
  <c r="D278" i="5"/>
  <c r="E278" i="5" s="1"/>
  <c r="E277" i="5"/>
  <c r="D277" i="5"/>
  <c r="E276" i="5"/>
  <c r="D276" i="5"/>
  <c r="D275" i="5"/>
  <c r="E275" i="5" s="1"/>
  <c r="E274" i="5"/>
  <c r="D274" i="5"/>
  <c r="D273" i="5"/>
  <c r="E273" i="5" s="1"/>
  <c r="D272" i="5"/>
  <c r="E272" i="5" s="1"/>
  <c r="E271" i="5"/>
  <c r="D271" i="5"/>
  <c r="E270" i="5"/>
  <c r="D270" i="5"/>
  <c r="D269" i="5"/>
  <c r="E269" i="5" s="1"/>
  <c r="E268" i="5"/>
  <c r="D268" i="5"/>
  <c r="D267" i="5"/>
  <c r="E267" i="5" s="1"/>
  <c r="D266" i="5"/>
  <c r="E266" i="5" s="1"/>
  <c r="E265" i="5"/>
  <c r="D265" i="5"/>
  <c r="E264" i="5"/>
  <c r="D264" i="5"/>
  <c r="D263" i="5"/>
  <c r="E263" i="5" s="1"/>
  <c r="E262" i="5"/>
  <c r="D262" i="5"/>
  <c r="D261" i="5"/>
  <c r="E261" i="5" s="1"/>
  <c r="D260" i="5"/>
  <c r="E260" i="5" s="1"/>
  <c r="E259" i="5"/>
  <c r="D259" i="5"/>
  <c r="E258" i="5"/>
  <c r="D258" i="5"/>
  <c r="D257" i="5"/>
  <c r="E257" i="5" s="1"/>
  <c r="E256" i="5"/>
  <c r="D256" i="5"/>
  <c r="D255" i="5"/>
  <c r="E255" i="5" s="1"/>
  <c r="D254" i="5"/>
  <c r="E254" i="5" s="1"/>
  <c r="E253" i="5"/>
  <c r="D253" i="5"/>
  <c r="E252" i="5"/>
  <c r="D252" i="5"/>
  <c r="D251" i="5"/>
  <c r="E251" i="5" s="1"/>
  <c r="E250" i="5"/>
  <c r="D250" i="5"/>
  <c r="D249" i="5"/>
  <c r="E249" i="5" s="1"/>
  <c r="D248" i="5"/>
  <c r="E248" i="5" s="1"/>
  <c r="E247" i="5"/>
  <c r="D247" i="5"/>
  <c r="E246" i="5"/>
  <c r="D246" i="5"/>
  <c r="D245" i="5"/>
  <c r="E245" i="5" s="1"/>
  <c r="E244" i="5"/>
  <c r="D244" i="5"/>
  <c r="D243" i="5"/>
  <c r="E243" i="5" s="1"/>
  <c r="D242" i="5"/>
  <c r="E242" i="5" s="1"/>
  <c r="E241" i="5"/>
  <c r="D241" i="5"/>
  <c r="E240" i="5"/>
  <c r="D240" i="5"/>
  <c r="D239" i="5"/>
  <c r="E239" i="5" s="1"/>
  <c r="E238" i="5"/>
  <c r="D238" i="5"/>
  <c r="D237" i="5"/>
  <c r="E237" i="5" s="1"/>
  <c r="D236" i="5"/>
  <c r="E236" i="5" s="1"/>
  <c r="E235" i="5"/>
  <c r="D235" i="5"/>
  <c r="E234" i="5"/>
  <c r="D234" i="5"/>
  <c r="D233" i="5"/>
  <c r="E233" i="5" s="1"/>
  <c r="E232" i="5"/>
  <c r="D232" i="5"/>
  <c r="D231" i="5"/>
  <c r="E231" i="5" s="1"/>
  <c r="D230" i="5"/>
  <c r="E230" i="5" s="1"/>
  <c r="E229" i="5"/>
  <c r="D229" i="5"/>
  <c r="E228" i="5"/>
  <c r="D228" i="5"/>
  <c r="D227" i="5"/>
  <c r="E227" i="5" s="1"/>
  <c r="E226" i="5"/>
  <c r="D226" i="5"/>
  <c r="D225" i="5"/>
  <c r="E225" i="5" s="1"/>
  <c r="D224" i="5"/>
  <c r="E224" i="5" s="1"/>
  <c r="E223" i="5"/>
  <c r="D223" i="5"/>
  <c r="E222" i="5"/>
  <c r="D222" i="5"/>
  <c r="D221" i="5"/>
  <c r="E221" i="5" s="1"/>
  <c r="E220" i="5"/>
  <c r="D220" i="5"/>
  <c r="D219" i="5"/>
  <c r="E219" i="5" s="1"/>
  <c r="D218" i="5"/>
  <c r="E218" i="5" s="1"/>
  <c r="E217" i="5"/>
  <c r="D217" i="5"/>
  <c r="E216" i="5"/>
  <c r="D216" i="5"/>
  <c r="D215" i="5"/>
  <c r="E215" i="5" s="1"/>
  <c r="E214" i="5"/>
  <c r="D214" i="5"/>
  <c r="D213" i="5"/>
  <c r="E213" i="5" s="1"/>
  <c r="E212" i="5"/>
  <c r="D212" i="5"/>
  <c r="E211" i="5"/>
  <c r="D211" i="5"/>
  <c r="E210" i="5"/>
  <c r="D210" i="5"/>
  <c r="D209" i="5"/>
  <c r="E209" i="5" s="1"/>
  <c r="E208" i="5"/>
  <c r="D208" i="5"/>
  <c r="D207" i="5"/>
  <c r="E207" i="5" s="1"/>
  <c r="D206" i="5"/>
  <c r="E206" i="5" s="1"/>
  <c r="E205" i="5"/>
  <c r="D205" i="5"/>
  <c r="E204" i="5"/>
  <c r="D204" i="5"/>
  <c r="D203" i="5"/>
  <c r="E203" i="5" s="1"/>
  <c r="E202" i="5"/>
  <c r="D202" i="5"/>
  <c r="D201" i="5"/>
  <c r="E201" i="5" s="1"/>
  <c r="D200" i="5"/>
  <c r="E200" i="5" s="1"/>
  <c r="E199" i="5"/>
  <c r="D199" i="5"/>
  <c r="E198" i="5"/>
  <c r="D198" i="5"/>
  <c r="D197" i="5"/>
  <c r="E197" i="5" s="1"/>
  <c r="E196" i="5"/>
  <c r="D196" i="5"/>
  <c r="D195" i="5"/>
  <c r="E195" i="5" s="1"/>
  <c r="D194" i="5"/>
  <c r="E194" i="5" s="1"/>
  <c r="E193" i="5"/>
  <c r="D193" i="5"/>
  <c r="E192" i="5"/>
  <c r="D192" i="5"/>
  <c r="D191" i="5"/>
  <c r="E191" i="5" s="1"/>
  <c r="E190" i="5"/>
  <c r="D190" i="5"/>
  <c r="D189" i="5"/>
  <c r="E189" i="5" s="1"/>
  <c r="E188" i="5"/>
  <c r="D188" i="5"/>
  <c r="E187" i="5"/>
  <c r="D187" i="5"/>
  <c r="E186" i="5"/>
  <c r="D186" i="5"/>
  <c r="D185" i="5"/>
  <c r="E185" i="5" s="1"/>
  <c r="E184" i="5"/>
  <c r="D184" i="5"/>
  <c r="D183" i="5"/>
  <c r="E183" i="5" s="1"/>
  <c r="D182" i="5"/>
  <c r="E182" i="5" s="1"/>
  <c r="E181" i="5"/>
  <c r="D181" i="5"/>
  <c r="E180" i="5"/>
  <c r="D180" i="5"/>
  <c r="D179" i="5"/>
  <c r="E179" i="5" s="1"/>
  <c r="E178" i="5"/>
  <c r="D178" i="5"/>
  <c r="D177" i="5"/>
  <c r="E177" i="5" s="1"/>
  <c r="E176" i="5"/>
  <c r="D176" i="5"/>
  <c r="E175" i="5"/>
  <c r="D175" i="5"/>
  <c r="E174" i="5"/>
  <c r="D174" i="5"/>
  <c r="D173" i="5"/>
  <c r="E173" i="5" s="1"/>
  <c r="E172" i="5"/>
  <c r="D172" i="5"/>
  <c r="D171" i="5"/>
  <c r="E171" i="5" s="1"/>
  <c r="E170" i="5"/>
  <c r="D170" i="5"/>
  <c r="E169" i="5"/>
  <c r="D169" i="5"/>
  <c r="E168" i="5"/>
  <c r="D168" i="5"/>
  <c r="D167" i="5"/>
  <c r="E167" i="5" s="1"/>
  <c r="E166" i="5"/>
  <c r="D166" i="5"/>
  <c r="D165" i="5"/>
  <c r="E165" i="5" s="1"/>
  <c r="D164" i="5"/>
  <c r="E164" i="5" s="1"/>
  <c r="E163" i="5"/>
  <c r="D163" i="5"/>
  <c r="E162" i="5"/>
  <c r="D162" i="5"/>
  <c r="D161" i="5"/>
  <c r="E161" i="5" s="1"/>
  <c r="E160" i="5"/>
  <c r="D160" i="5"/>
  <c r="D159" i="5"/>
  <c r="E159" i="5" s="1"/>
  <c r="D158" i="5"/>
  <c r="E158" i="5" s="1"/>
  <c r="E157" i="5"/>
  <c r="D157" i="5"/>
  <c r="E156" i="5"/>
  <c r="D156" i="5"/>
  <c r="D155" i="5"/>
  <c r="E155" i="5" s="1"/>
  <c r="E154" i="5"/>
  <c r="D154" i="5"/>
  <c r="D153" i="5"/>
  <c r="E153" i="5" s="1"/>
  <c r="E152" i="5"/>
  <c r="D152" i="5"/>
  <c r="E151" i="5"/>
  <c r="D151" i="5"/>
  <c r="E150" i="5"/>
  <c r="D150" i="5"/>
  <c r="D149" i="5"/>
  <c r="E149" i="5" s="1"/>
  <c r="E148" i="5"/>
  <c r="D148" i="5"/>
  <c r="D147" i="5"/>
  <c r="E147" i="5" s="1"/>
  <c r="D146" i="5"/>
  <c r="E146" i="5" s="1"/>
  <c r="E145" i="5"/>
  <c r="D145" i="5"/>
  <c r="E144" i="5"/>
  <c r="D144" i="5"/>
  <c r="D143" i="5"/>
  <c r="E143" i="5" s="1"/>
  <c r="E142" i="5"/>
  <c r="D142" i="5"/>
  <c r="D141" i="5"/>
  <c r="E141" i="5" s="1"/>
  <c r="E140" i="5"/>
  <c r="D140" i="5"/>
  <c r="E139" i="5"/>
  <c r="D139" i="5"/>
  <c r="E138" i="5"/>
  <c r="D138" i="5"/>
  <c r="D137" i="5"/>
  <c r="E137" i="5" s="1"/>
  <c r="E136" i="5"/>
  <c r="D136" i="5"/>
  <c r="D135" i="5"/>
  <c r="E135" i="5" s="1"/>
  <c r="E134" i="5"/>
  <c r="D134" i="5"/>
  <c r="E133" i="5"/>
  <c r="D133" i="5"/>
  <c r="E132" i="5"/>
  <c r="D132" i="5"/>
  <c r="D131" i="5"/>
  <c r="E131" i="5" s="1"/>
  <c r="E130" i="5"/>
  <c r="D130" i="5"/>
  <c r="D129" i="5"/>
  <c r="E129" i="5" s="1"/>
  <c r="D128" i="5"/>
  <c r="E128" i="5" s="1"/>
  <c r="E127" i="5"/>
  <c r="D127" i="5"/>
  <c r="E126" i="5"/>
  <c r="D126" i="5"/>
  <c r="D125" i="5"/>
  <c r="E125" i="5" s="1"/>
  <c r="E124" i="5"/>
  <c r="D124" i="5"/>
  <c r="D123" i="5"/>
  <c r="E123" i="5" s="1"/>
  <c r="D122" i="5"/>
  <c r="E122" i="5" s="1"/>
  <c r="E121" i="5"/>
  <c r="D121" i="5"/>
  <c r="E120" i="5"/>
  <c r="D120" i="5"/>
  <c r="D119" i="5"/>
  <c r="E119" i="5" s="1"/>
  <c r="E118" i="5"/>
  <c r="D118" i="5"/>
  <c r="D117" i="5"/>
  <c r="E117" i="5" s="1"/>
  <c r="E116" i="5"/>
  <c r="D116" i="5"/>
  <c r="E115" i="5"/>
  <c r="D115" i="5"/>
  <c r="E114" i="5"/>
  <c r="D114" i="5"/>
  <c r="D113" i="5"/>
  <c r="E113" i="5" s="1"/>
  <c r="E112" i="5"/>
  <c r="D112" i="5"/>
  <c r="D111" i="5"/>
  <c r="E111" i="5" s="1"/>
  <c r="D110" i="5"/>
  <c r="E110" i="5" s="1"/>
  <c r="E109" i="5"/>
  <c r="D109" i="5"/>
  <c r="E108" i="5"/>
  <c r="D108" i="5"/>
  <c r="D107" i="5"/>
  <c r="E107" i="5" s="1"/>
  <c r="E106" i="5"/>
  <c r="D106" i="5"/>
  <c r="D105" i="5"/>
  <c r="E105" i="5" s="1"/>
  <c r="E104" i="5"/>
  <c r="D104" i="5"/>
  <c r="E103" i="5"/>
  <c r="D103" i="5"/>
  <c r="E102" i="5"/>
  <c r="D102" i="5"/>
  <c r="D101" i="5"/>
  <c r="E101" i="5" s="1"/>
  <c r="E100" i="5"/>
  <c r="D100" i="5"/>
  <c r="D99" i="5"/>
  <c r="E99" i="5" s="1"/>
  <c r="E98" i="5"/>
  <c r="D98" i="5"/>
  <c r="E97" i="5"/>
  <c r="D97" i="5"/>
  <c r="E96" i="5"/>
  <c r="D96" i="5"/>
  <c r="D95" i="5"/>
  <c r="E95" i="5" s="1"/>
  <c r="E94" i="5"/>
  <c r="D94" i="5"/>
  <c r="D93" i="5"/>
  <c r="E93" i="5" s="1"/>
  <c r="D92" i="5"/>
  <c r="E92" i="5" s="1"/>
  <c r="E91" i="5"/>
  <c r="D91" i="5"/>
  <c r="E90" i="5"/>
  <c r="D90" i="5"/>
  <c r="D89" i="5"/>
  <c r="E89" i="5" s="1"/>
  <c r="E88" i="5"/>
  <c r="D88" i="5"/>
  <c r="D87" i="5"/>
  <c r="E87" i="5" s="1"/>
  <c r="D86" i="5"/>
  <c r="E86" i="5" s="1"/>
  <c r="E85" i="5"/>
  <c r="D85" i="5"/>
  <c r="E84" i="5"/>
  <c r="D84" i="5"/>
  <c r="D83" i="5"/>
  <c r="E83" i="5" s="1"/>
  <c r="E82" i="5"/>
  <c r="D82" i="5"/>
  <c r="D81" i="5"/>
  <c r="E81" i="5" s="1"/>
  <c r="E80" i="5"/>
  <c r="D80" i="5"/>
  <c r="E79" i="5"/>
  <c r="D79" i="5"/>
  <c r="E78" i="5"/>
  <c r="D78" i="5"/>
  <c r="D77" i="5"/>
  <c r="E77" i="5" s="1"/>
  <c r="E76" i="5"/>
  <c r="D76" i="5"/>
  <c r="D75" i="5"/>
  <c r="E75" i="5" s="1"/>
  <c r="D74" i="5"/>
  <c r="E74" i="5" s="1"/>
  <c r="E73" i="5"/>
  <c r="D73" i="5"/>
  <c r="E72" i="5"/>
  <c r="D72" i="5"/>
  <c r="D71" i="5"/>
  <c r="E71" i="5" s="1"/>
  <c r="E70" i="5"/>
  <c r="D70" i="5"/>
  <c r="D69" i="5"/>
  <c r="E69" i="5" s="1"/>
  <c r="E68" i="5"/>
  <c r="D68" i="5"/>
  <c r="E67" i="5"/>
  <c r="D67" i="5"/>
  <c r="E66" i="5"/>
  <c r="D66" i="5"/>
  <c r="D65" i="5"/>
  <c r="E65" i="5" s="1"/>
  <c r="E64" i="5"/>
  <c r="D64" i="5"/>
  <c r="D63" i="5"/>
  <c r="E63" i="5" s="1"/>
  <c r="E62" i="5"/>
  <c r="D62" i="5"/>
  <c r="E61" i="5"/>
  <c r="D61" i="5"/>
  <c r="E60" i="5"/>
  <c r="D60" i="5"/>
  <c r="D59" i="5"/>
  <c r="E59" i="5" s="1"/>
  <c r="E58" i="5"/>
  <c r="D58" i="5"/>
  <c r="D57" i="5"/>
  <c r="E57" i="5" s="1"/>
  <c r="D56" i="5"/>
  <c r="E56" i="5" s="1"/>
  <c r="E55" i="5"/>
  <c r="D55" i="5"/>
  <c r="E54" i="5"/>
  <c r="D54" i="5"/>
  <c r="D53" i="5"/>
  <c r="E53" i="5" s="1"/>
  <c r="E52" i="5"/>
  <c r="D52" i="5"/>
  <c r="D51" i="5"/>
  <c r="E51" i="5" s="1"/>
  <c r="D50" i="5"/>
  <c r="E50" i="5" s="1"/>
  <c r="E49" i="5"/>
  <c r="D49" i="5"/>
  <c r="E48" i="5"/>
  <c r="D48" i="5"/>
  <c r="D47" i="5"/>
  <c r="E47" i="5" s="1"/>
  <c r="E46" i="5"/>
  <c r="D46" i="5"/>
  <c r="D45" i="5"/>
  <c r="E45" i="5" s="1"/>
  <c r="E44" i="5"/>
  <c r="D44" i="5"/>
  <c r="E43" i="5"/>
  <c r="D43" i="5"/>
  <c r="E42" i="5"/>
  <c r="D42" i="5"/>
  <c r="D41" i="5"/>
  <c r="E41" i="5" s="1"/>
  <c r="E40" i="5"/>
  <c r="D40" i="5"/>
  <c r="D39" i="5"/>
  <c r="E39" i="5" s="1"/>
  <c r="D38" i="5"/>
  <c r="E38" i="5" s="1"/>
  <c r="E37" i="5"/>
  <c r="D37" i="5"/>
  <c r="E36" i="5"/>
  <c r="D36" i="5"/>
  <c r="D35" i="5"/>
  <c r="E35" i="5" s="1"/>
  <c r="E34" i="5"/>
  <c r="D34" i="5"/>
  <c r="D33" i="5"/>
  <c r="E33" i="5" s="1"/>
  <c r="E32" i="5"/>
  <c r="D32" i="5"/>
  <c r="E31" i="5"/>
  <c r="D31" i="5"/>
  <c r="E30" i="5"/>
  <c r="D30" i="5"/>
  <c r="D29" i="5"/>
  <c r="E29" i="5" s="1"/>
  <c r="E28" i="5"/>
  <c r="D28" i="5"/>
  <c r="D27" i="5"/>
  <c r="E27" i="5" s="1"/>
  <c r="E26" i="5"/>
  <c r="D26" i="5"/>
  <c r="E25" i="5"/>
  <c r="D25" i="5"/>
  <c r="E24" i="5"/>
  <c r="D24" i="5"/>
  <c r="D23" i="5"/>
  <c r="E23" i="5" s="1"/>
  <c r="E22" i="5"/>
  <c r="D22" i="5"/>
  <c r="D21" i="5"/>
  <c r="E21" i="5" s="1"/>
  <c r="D20" i="5"/>
  <c r="E20" i="5" s="1"/>
  <c r="E19" i="5"/>
  <c r="D19" i="5"/>
  <c r="E18" i="5"/>
  <c r="D18" i="5"/>
  <c r="D17" i="5"/>
  <c r="E17" i="5" s="1"/>
  <c r="E16" i="5"/>
  <c r="D16" i="5"/>
  <c r="D15" i="5"/>
  <c r="E15" i="5" s="1"/>
  <c r="D14" i="5"/>
  <c r="E14" i="5" s="1"/>
  <c r="E13" i="5"/>
  <c r="D13" i="5"/>
  <c r="E12" i="5"/>
  <c r="D12" i="5"/>
  <c r="D11" i="5"/>
  <c r="E11" i="5" s="1"/>
  <c r="E10" i="5"/>
  <c r="D10" i="5"/>
  <c r="D9" i="5"/>
  <c r="E9" i="5" s="1"/>
  <c r="C1371" i="4"/>
  <c r="E1371" i="4" s="1"/>
  <c r="C1370" i="4"/>
  <c r="E1370" i="4" s="1"/>
  <c r="D1369" i="4"/>
  <c r="C1369" i="4"/>
  <c r="E1369" i="4" s="1"/>
  <c r="C1368" i="4"/>
  <c r="C1367" i="4"/>
  <c r="E1367" i="4" s="1"/>
  <c r="C1366" i="4"/>
  <c r="E1366" i="4" s="1"/>
  <c r="E1365" i="4"/>
  <c r="D1365" i="4"/>
  <c r="C1365" i="4"/>
  <c r="C1364" i="4"/>
  <c r="C1363" i="4"/>
  <c r="E1363" i="4" s="1"/>
  <c r="C1362" i="4"/>
  <c r="E1362" i="4" s="1"/>
  <c r="E1361" i="4"/>
  <c r="D1361" i="4"/>
  <c r="C1361" i="4"/>
  <c r="E1360" i="4"/>
  <c r="D1360" i="4"/>
  <c r="C1360" i="4"/>
  <c r="C1359" i="4"/>
  <c r="E1359" i="4" s="1"/>
  <c r="C1358" i="4"/>
  <c r="E1358" i="4" s="1"/>
  <c r="E1357" i="4"/>
  <c r="D1357" i="4"/>
  <c r="C1357" i="4"/>
  <c r="E1356" i="4"/>
  <c r="D1356" i="4"/>
  <c r="C1356" i="4"/>
  <c r="C1355" i="4"/>
  <c r="E1355" i="4" s="1"/>
  <c r="C1354" i="4"/>
  <c r="E1354" i="4" s="1"/>
  <c r="E1353" i="4"/>
  <c r="D1353" i="4"/>
  <c r="C1353" i="4"/>
  <c r="C1352" i="4"/>
  <c r="C1351" i="4"/>
  <c r="E1351" i="4" s="1"/>
  <c r="C1350" i="4"/>
  <c r="E1350" i="4" s="1"/>
  <c r="E1349" i="4"/>
  <c r="D1349" i="4"/>
  <c r="C1349" i="4"/>
  <c r="E1348" i="4"/>
  <c r="D1348" i="4"/>
  <c r="C1348" i="4"/>
  <c r="C1347" i="4"/>
  <c r="E1347" i="4" s="1"/>
  <c r="C1346" i="4"/>
  <c r="E1346" i="4" s="1"/>
  <c r="E1345" i="4"/>
  <c r="D1345" i="4"/>
  <c r="C1345" i="4"/>
  <c r="E1344" i="4"/>
  <c r="D1344" i="4"/>
  <c r="C1344" i="4"/>
  <c r="C1343" i="4"/>
  <c r="E1343" i="4" s="1"/>
  <c r="C1342" i="4"/>
  <c r="E1342" i="4" s="1"/>
  <c r="E1341" i="4"/>
  <c r="D1341" i="4"/>
  <c r="C1341" i="4"/>
  <c r="C1340" i="4"/>
  <c r="C1339" i="4"/>
  <c r="E1339" i="4" s="1"/>
  <c r="C1338" i="4"/>
  <c r="E1338" i="4" s="1"/>
  <c r="E1337" i="4"/>
  <c r="D1337" i="4"/>
  <c r="C1337" i="4"/>
  <c r="E1336" i="4"/>
  <c r="D1336" i="4"/>
  <c r="C1336" i="4"/>
  <c r="C1335" i="4"/>
  <c r="E1335" i="4" s="1"/>
  <c r="C1334" i="4"/>
  <c r="E1334" i="4" s="1"/>
  <c r="E1333" i="4"/>
  <c r="D1333" i="4"/>
  <c r="C1333" i="4"/>
  <c r="E1332" i="4"/>
  <c r="D1332" i="4"/>
  <c r="C1332" i="4"/>
  <c r="C1331" i="4"/>
  <c r="E1331" i="4" s="1"/>
  <c r="C1330" i="4"/>
  <c r="E1330" i="4" s="1"/>
  <c r="E1329" i="4"/>
  <c r="D1329" i="4"/>
  <c r="C1329" i="4"/>
  <c r="C1328" i="4"/>
  <c r="C1327" i="4"/>
  <c r="E1327" i="4" s="1"/>
  <c r="C1326" i="4"/>
  <c r="E1326" i="4" s="1"/>
  <c r="E1325" i="4"/>
  <c r="D1325" i="4"/>
  <c r="C1325" i="4"/>
  <c r="E1324" i="4"/>
  <c r="D1324" i="4"/>
  <c r="C1324" i="4"/>
  <c r="C1323" i="4"/>
  <c r="E1323" i="4" s="1"/>
  <c r="C1322" i="4"/>
  <c r="E1322" i="4" s="1"/>
  <c r="E1321" i="4"/>
  <c r="D1321" i="4"/>
  <c r="C1321" i="4"/>
  <c r="E1320" i="4"/>
  <c r="D1320" i="4"/>
  <c r="C1320" i="4"/>
  <c r="C1319" i="4"/>
  <c r="E1319" i="4" s="1"/>
  <c r="C1318" i="4"/>
  <c r="E1318" i="4" s="1"/>
  <c r="E1317" i="4"/>
  <c r="D1317" i="4"/>
  <c r="C1317" i="4"/>
  <c r="C1316" i="4"/>
  <c r="C1315" i="4"/>
  <c r="E1315" i="4" s="1"/>
  <c r="C1314" i="4"/>
  <c r="E1314" i="4" s="1"/>
  <c r="E1313" i="4"/>
  <c r="D1313" i="4"/>
  <c r="C1313" i="4"/>
  <c r="E1312" i="4"/>
  <c r="D1312" i="4"/>
  <c r="C1312" i="4"/>
  <c r="C1311" i="4"/>
  <c r="E1311" i="4" s="1"/>
  <c r="C1310" i="4"/>
  <c r="E1310" i="4" s="1"/>
  <c r="E1309" i="4"/>
  <c r="D1309" i="4"/>
  <c r="C1309" i="4"/>
  <c r="E1308" i="4"/>
  <c r="D1308" i="4"/>
  <c r="C1308" i="4"/>
  <c r="C1307" i="4"/>
  <c r="E1307" i="4" s="1"/>
  <c r="C1306" i="4"/>
  <c r="E1306" i="4" s="1"/>
  <c r="E1305" i="4"/>
  <c r="D1305" i="4"/>
  <c r="C1305" i="4"/>
  <c r="C1304" i="4"/>
  <c r="C1303" i="4"/>
  <c r="C1302" i="4"/>
  <c r="E1302" i="4" s="1"/>
  <c r="E1301" i="4"/>
  <c r="D1301" i="4"/>
  <c r="C1301" i="4"/>
  <c r="E1300" i="4"/>
  <c r="D1300" i="4"/>
  <c r="C1300" i="4"/>
  <c r="C1299" i="4"/>
  <c r="C1298" i="4"/>
  <c r="E1298" i="4" s="1"/>
  <c r="D1297" i="4"/>
  <c r="C1297" i="4"/>
  <c r="E1297" i="4" s="1"/>
  <c r="E1296" i="4"/>
  <c r="D1296" i="4"/>
  <c r="C1296" i="4"/>
  <c r="C1295" i="4"/>
  <c r="C1294" i="4"/>
  <c r="E1294" i="4" s="1"/>
  <c r="E1293" i="4"/>
  <c r="C1293" i="4"/>
  <c r="D1293" i="4" s="1"/>
  <c r="E1292" i="4"/>
  <c r="D1292" i="4"/>
  <c r="C1292" i="4"/>
  <c r="C1291" i="4"/>
  <c r="C1290" i="4"/>
  <c r="E1290" i="4" s="1"/>
  <c r="C1289" i="4"/>
  <c r="D1289" i="4" s="1"/>
  <c r="E1288" i="4"/>
  <c r="D1288" i="4"/>
  <c r="C1288" i="4"/>
  <c r="C1287" i="4"/>
  <c r="C1286" i="4"/>
  <c r="E1286" i="4" s="1"/>
  <c r="E1285" i="4"/>
  <c r="D1285" i="4"/>
  <c r="C1285" i="4"/>
  <c r="E1284" i="4"/>
  <c r="D1284" i="4"/>
  <c r="C1284" i="4"/>
  <c r="C1283" i="4"/>
  <c r="C1282" i="4"/>
  <c r="E1282" i="4" s="1"/>
  <c r="C1281" i="4"/>
  <c r="D1281" i="4" s="1"/>
  <c r="C1280" i="4"/>
  <c r="E1280" i="4" s="1"/>
  <c r="C1279" i="4"/>
  <c r="C1278" i="4"/>
  <c r="E1278" i="4" s="1"/>
  <c r="C1277" i="4"/>
  <c r="D1277" i="4" s="1"/>
  <c r="E1276" i="4"/>
  <c r="D1276" i="4"/>
  <c r="C1276" i="4"/>
  <c r="C1275" i="4"/>
  <c r="C1274" i="4"/>
  <c r="C1273" i="4"/>
  <c r="E1273" i="4" s="1"/>
  <c r="E1272" i="4"/>
  <c r="D1272" i="4"/>
  <c r="C1272" i="4"/>
  <c r="E1271" i="4"/>
  <c r="C1271" i="4"/>
  <c r="D1271" i="4" s="1"/>
  <c r="C1270" i="4"/>
  <c r="D1269" i="4"/>
  <c r="C1269" i="4"/>
  <c r="E1269" i="4" s="1"/>
  <c r="C1268" i="4"/>
  <c r="E1268" i="4" s="1"/>
  <c r="C1267" i="4"/>
  <c r="E1266" i="4"/>
  <c r="C1266" i="4"/>
  <c r="D1266" i="4" s="1"/>
  <c r="E1265" i="4"/>
  <c r="C1265" i="4"/>
  <c r="D1265" i="4" s="1"/>
  <c r="E1264" i="4"/>
  <c r="C1264" i="4"/>
  <c r="D1264" i="4" s="1"/>
  <c r="C1263" i="4"/>
  <c r="D1263" i="4" s="1"/>
  <c r="C1262" i="4"/>
  <c r="D1261" i="4"/>
  <c r="C1261" i="4"/>
  <c r="E1261" i="4" s="1"/>
  <c r="E1260" i="4"/>
  <c r="C1260" i="4"/>
  <c r="D1260" i="4" s="1"/>
  <c r="E1259" i="4"/>
  <c r="D1259" i="4"/>
  <c r="C1259" i="4"/>
  <c r="C1258" i="4"/>
  <c r="C1257" i="4"/>
  <c r="E1256" i="4"/>
  <c r="C1256" i="4"/>
  <c r="D1256" i="4" s="1"/>
  <c r="C1255" i="4"/>
  <c r="E1255" i="4" s="1"/>
  <c r="C1254" i="4"/>
  <c r="E1253" i="4"/>
  <c r="D1253" i="4"/>
  <c r="C1253" i="4"/>
  <c r="C1252" i="4"/>
  <c r="E1252" i="4" s="1"/>
  <c r="E1251" i="4"/>
  <c r="D1251" i="4"/>
  <c r="C1251" i="4"/>
  <c r="E1250" i="4"/>
  <c r="C1250" i="4"/>
  <c r="D1250" i="4" s="1"/>
  <c r="C1249" i="4"/>
  <c r="E1249" i="4" s="1"/>
  <c r="D1248" i="4"/>
  <c r="C1248" i="4"/>
  <c r="E1248" i="4" s="1"/>
  <c r="E1247" i="4"/>
  <c r="D1247" i="4"/>
  <c r="C1247" i="4"/>
  <c r="E1246" i="4"/>
  <c r="C1246" i="4"/>
  <c r="D1246" i="4" s="1"/>
  <c r="C1245" i="4"/>
  <c r="E1245" i="4" s="1"/>
  <c r="C1244" i="4"/>
  <c r="D1244" i="4" s="1"/>
  <c r="E1243" i="4"/>
  <c r="D1243" i="4"/>
  <c r="C1243" i="4"/>
  <c r="C1242" i="4"/>
  <c r="D1242" i="4" s="1"/>
  <c r="C1241" i="4"/>
  <c r="D1241" i="4" s="1"/>
  <c r="E1240" i="4"/>
  <c r="D1240" i="4"/>
  <c r="C1240" i="4"/>
  <c r="C1239" i="4"/>
  <c r="E1239" i="4" s="1"/>
  <c r="E1238" i="4"/>
  <c r="C1238" i="4"/>
  <c r="D1238" i="4" s="1"/>
  <c r="E1237" i="4"/>
  <c r="D1237" i="4"/>
  <c r="C1237" i="4"/>
  <c r="E1236" i="4"/>
  <c r="C1236" i="4"/>
  <c r="D1236" i="4" s="1"/>
  <c r="D1235" i="4"/>
  <c r="C1235" i="4"/>
  <c r="E1235" i="4" s="1"/>
  <c r="C1234" i="4"/>
  <c r="D1234" i="4" s="1"/>
  <c r="E1233" i="4"/>
  <c r="C1233" i="4"/>
  <c r="D1233" i="4" s="1"/>
  <c r="D1232" i="4"/>
  <c r="C1232" i="4"/>
  <c r="E1232" i="4" s="1"/>
  <c r="E1231" i="4"/>
  <c r="C1231" i="4"/>
  <c r="D1231" i="4" s="1"/>
  <c r="C1230" i="4"/>
  <c r="D1230" i="4" s="1"/>
  <c r="C1229" i="4"/>
  <c r="E1229" i="4" s="1"/>
  <c r="E1228" i="4"/>
  <c r="C1228" i="4"/>
  <c r="D1228" i="4" s="1"/>
  <c r="E1227" i="4"/>
  <c r="D1227" i="4"/>
  <c r="C1227" i="4"/>
  <c r="E1226" i="4"/>
  <c r="C1226" i="4"/>
  <c r="D1226" i="4" s="1"/>
  <c r="D1225" i="4"/>
  <c r="C1225" i="4"/>
  <c r="E1225" i="4" s="1"/>
  <c r="E1224" i="4"/>
  <c r="D1224" i="4"/>
  <c r="C1224" i="4"/>
  <c r="C1223" i="4"/>
  <c r="C1222" i="4"/>
  <c r="E1221" i="4"/>
  <c r="C1221" i="4"/>
  <c r="D1221" i="4" s="1"/>
  <c r="E1220" i="4"/>
  <c r="C1220" i="4"/>
  <c r="D1220" i="4" s="1"/>
  <c r="C1219" i="4"/>
  <c r="E1218" i="4"/>
  <c r="C1218" i="4"/>
  <c r="D1218" i="4" s="1"/>
  <c r="E1217" i="4"/>
  <c r="C1217" i="4"/>
  <c r="D1217" i="4" s="1"/>
  <c r="C1216" i="4"/>
  <c r="E1216" i="4" s="1"/>
  <c r="C1215" i="4"/>
  <c r="D1215" i="4" s="1"/>
  <c r="C1214" i="4"/>
  <c r="C1213" i="4"/>
  <c r="E1212" i="4"/>
  <c r="C1212" i="4"/>
  <c r="D1212" i="4" s="1"/>
  <c r="E1211" i="4"/>
  <c r="D1211" i="4"/>
  <c r="C1211" i="4"/>
  <c r="C1210" i="4"/>
  <c r="D1210" i="4" s="1"/>
  <c r="C1209" i="4"/>
  <c r="C1208" i="4"/>
  <c r="E1208" i="4" s="1"/>
  <c r="E1207" i="4"/>
  <c r="D1207" i="4"/>
  <c r="C1207" i="4"/>
  <c r="C1206" i="4"/>
  <c r="E1205" i="4"/>
  <c r="D1205" i="4"/>
  <c r="C1205" i="4"/>
  <c r="E1204" i="4"/>
  <c r="D1204" i="4"/>
  <c r="C1204" i="4"/>
  <c r="E1203" i="4"/>
  <c r="D1203" i="4"/>
  <c r="C1203" i="4"/>
  <c r="E1202" i="4"/>
  <c r="C1202" i="4"/>
  <c r="D1202" i="4" s="1"/>
  <c r="D1201" i="4"/>
  <c r="C1201" i="4"/>
  <c r="E1201" i="4" s="1"/>
  <c r="C1200" i="4"/>
  <c r="E1200" i="4" s="1"/>
  <c r="C1199" i="4"/>
  <c r="E1198" i="4"/>
  <c r="C1198" i="4"/>
  <c r="D1198" i="4" s="1"/>
  <c r="D1197" i="4"/>
  <c r="C1197" i="4"/>
  <c r="E1197" i="4" s="1"/>
  <c r="C1196" i="4"/>
  <c r="D1196" i="4" s="1"/>
  <c r="C1195" i="4"/>
  <c r="E1195" i="4" s="1"/>
  <c r="E1194" i="4"/>
  <c r="C1194" i="4"/>
  <c r="D1194" i="4" s="1"/>
  <c r="C1193" i="4"/>
  <c r="D1193" i="4" s="1"/>
  <c r="E1192" i="4"/>
  <c r="D1192" i="4"/>
  <c r="C1192" i="4"/>
  <c r="D1191" i="4"/>
  <c r="C1191" i="4"/>
  <c r="E1191" i="4" s="1"/>
  <c r="C1190" i="4"/>
  <c r="D1190" i="4" s="1"/>
  <c r="E1189" i="4"/>
  <c r="D1189" i="4"/>
  <c r="C1189" i="4"/>
  <c r="E1188" i="4"/>
  <c r="C1188" i="4"/>
  <c r="D1188" i="4" s="1"/>
  <c r="C1187" i="4"/>
  <c r="E1187" i="4" s="1"/>
  <c r="E1186" i="4"/>
  <c r="C1186" i="4"/>
  <c r="D1186" i="4" s="1"/>
  <c r="C1185" i="4"/>
  <c r="C1184" i="4"/>
  <c r="E1183" i="4"/>
  <c r="C1183" i="4"/>
  <c r="D1183" i="4" s="1"/>
  <c r="E1182" i="4"/>
  <c r="C1182" i="4"/>
  <c r="D1182" i="4" s="1"/>
  <c r="D1181" i="4"/>
  <c r="C1181" i="4"/>
  <c r="E1181" i="4" s="1"/>
  <c r="C1180" i="4"/>
  <c r="D1180" i="4" s="1"/>
  <c r="E1179" i="4"/>
  <c r="D1179" i="4"/>
  <c r="C1179" i="4"/>
  <c r="E1178" i="4"/>
  <c r="C1178" i="4"/>
  <c r="D1178" i="4" s="1"/>
  <c r="E1177" i="4"/>
  <c r="D1177" i="4"/>
  <c r="C1177" i="4"/>
  <c r="E1176" i="4"/>
  <c r="D1176" i="4"/>
  <c r="C1176" i="4"/>
  <c r="E1175" i="4"/>
  <c r="D1175" i="4"/>
  <c r="C1175" i="4"/>
  <c r="C1174" i="4"/>
  <c r="E1173" i="4"/>
  <c r="C1173" i="4"/>
  <c r="D1173" i="4" s="1"/>
  <c r="C1172" i="4"/>
  <c r="E1172" i="4" s="1"/>
  <c r="C1171" i="4"/>
  <c r="E1171" i="4" s="1"/>
  <c r="E1170" i="4"/>
  <c r="C1170" i="4"/>
  <c r="D1170" i="4" s="1"/>
  <c r="C1169" i="4"/>
  <c r="E1169" i="4" s="1"/>
  <c r="E1168" i="4"/>
  <c r="D1168" i="4"/>
  <c r="C1168" i="4"/>
  <c r="C1167" i="4"/>
  <c r="D1167" i="4" s="1"/>
  <c r="C1166" i="4"/>
  <c r="D1166" i="4" s="1"/>
  <c r="D1165" i="4"/>
  <c r="C1165" i="4"/>
  <c r="E1165" i="4" s="1"/>
  <c r="C1164" i="4"/>
  <c r="E1163" i="4"/>
  <c r="D1163" i="4"/>
  <c r="C1163" i="4"/>
  <c r="C1162" i="4"/>
  <c r="D1162" i="4" s="1"/>
  <c r="C1161" i="4"/>
  <c r="D1161" i="4" s="1"/>
  <c r="E1160" i="4"/>
  <c r="D1160" i="4"/>
  <c r="C1160" i="4"/>
  <c r="E1159" i="4"/>
  <c r="D1159" i="4"/>
  <c r="C1159" i="4"/>
  <c r="C1158" i="4"/>
  <c r="E1157" i="4"/>
  <c r="D1157" i="4"/>
  <c r="C1157" i="4"/>
  <c r="C1156" i="4"/>
  <c r="E1155" i="4"/>
  <c r="C1155" i="4"/>
  <c r="D1155" i="4" s="1"/>
  <c r="E1154" i="4"/>
  <c r="C1154" i="4"/>
  <c r="D1154" i="4" s="1"/>
  <c r="E1153" i="4"/>
  <c r="D1153" i="4"/>
  <c r="C1153" i="4"/>
  <c r="D1152" i="4"/>
  <c r="C1152" i="4"/>
  <c r="E1152" i="4" s="1"/>
  <c r="C1151" i="4"/>
  <c r="E1151" i="4" s="1"/>
  <c r="C1150" i="4"/>
  <c r="D1149" i="4"/>
  <c r="C1149" i="4"/>
  <c r="E1149" i="4" s="1"/>
  <c r="E1148" i="4"/>
  <c r="C1148" i="4"/>
  <c r="D1148" i="4" s="1"/>
  <c r="E1147" i="4"/>
  <c r="D1147" i="4"/>
  <c r="C1147" i="4"/>
  <c r="C1146" i="4"/>
  <c r="E1145" i="4"/>
  <c r="C1145" i="4"/>
  <c r="D1145" i="4" s="1"/>
  <c r="E1144" i="4"/>
  <c r="D1144" i="4"/>
  <c r="C1144" i="4"/>
  <c r="E1143" i="4"/>
  <c r="D1143" i="4"/>
  <c r="C1143" i="4"/>
  <c r="E1142" i="4"/>
  <c r="C1142" i="4"/>
  <c r="D1142" i="4" s="1"/>
  <c r="E1141" i="4"/>
  <c r="D1141" i="4"/>
  <c r="C1141" i="4"/>
  <c r="C1140" i="4"/>
  <c r="E1140" i="4" s="1"/>
  <c r="C1139" i="4"/>
  <c r="E1139" i="4" s="1"/>
  <c r="E1138" i="4"/>
  <c r="C1138" i="4"/>
  <c r="D1138" i="4" s="1"/>
  <c r="E1137" i="4"/>
  <c r="C1137" i="4"/>
  <c r="D1137" i="4" s="1"/>
  <c r="D1136" i="4"/>
  <c r="C1136" i="4"/>
  <c r="E1136" i="4" s="1"/>
  <c r="C1135" i="4"/>
  <c r="E1134" i="4"/>
  <c r="C1134" i="4"/>
  <c r="D1134" i="4" s="1"/>
  <c r="E1133" i="4"/>
  <c r="D1133" i="4"/>
  <c r="C1133" i="4"/>
  <c r="E1132" i="4"/>
  <c r="C1132" i="4"/>
  <c r="D1132" i="4" s="1"/>
  <c r="E1131" i="4"/>
  <c r="D1131" i="4"/>
  <c r="C1131" i="4"/>
  <c r="C1130" i="4"/>
  <c r="C1129" i="4"/>
  <c r="E1128" i="4"/>
  <c r="D1128" i="4"/>
  <c r="C1128" i="4"/>
  <c r="C1127" i="4"/>
  <c r="C1126" i="4"/>
  <c r="C1125" i="4"/>
  <c r="E1124" i="4"/>
  <c r="D1124" i="4"/>
  <c r="C1124" i="4"/>
  <c r="C1123" i="4"/>
  <c r="E1123" i="4" s="1"/>
  <c r="E1122" i="4"/>
  <c r="C1122" i="4"/>
  <c r="D1122" i="4" s="1"/>
  <c r="E1121" i="4"/>
  <c r="D1121" i="4"/>
  <c r="C1121" i="4"/>
  <c r="E1120" i="4"/>
  <c r="D1120" i="4"/>
  <c r="C1120" i="4"/>
  <c r="E1119" i="4"/>
  <c r="C1119" i="4"/>
  <c r="D1119" i="4" s="1"/>
  <c r="C1118" i="4"/>
  <c r="D1118" i="4" s="1"/>
  <c r="C1117" i="4"/>
  <c r="E1117" i="4" s="1"/>
  <c r="E1116" i="4"/>
  <c r="D1116" i="4"/>
  <c r="C1116" i="4"/>
  <c r="E1115" i="4"/>
  <c r="D1115" i="4"/>
  <c r="C1115" i="4"/>
  <c r="E1114" i="4"/>
  <c r="C1114" i="4"/>
  <c r="D1114" i="4" s="1"/>
  <c r="C1113" i="4"/>
  <c r="D1113" i="4" s="1"/>
  <c r="C1112" i="4"/>
  <c r="E1111" i="4"/>
  <c r="C1111" i="4"/>
  <c r="D1111" i="4" s="1"/>
  <c r="C1110" i="4"/>
  <c r="E1109" i="4"/>
  <c r="D1109" i="4"/>
  <c r="C1109" i="4"/>
  <c r="E1108" i="4"/>
  <c r="D1108" i="4"/>
  <c r="C1108" i="4"/>
  <c r="D1107" i="4"/>
  <c r="C1107" i="4"/>
  <c r="E1107" i="4" s="1"/>
  <c r="E1106" i="4"/>
  <c r="C1106" i="4"/>
  <c r="D1106" i="4" s="1"/>
  <c r="C1105" i="4"/>
  <c r="D1104" i="4"/>
  <c r="C1104" i="4"/>
  <c r="E1104" i="4" s="1"/>
  <c r="E1103" i="4"/>
  <c r="C1103" i="4"/>
  <c r="D1103" i="4" s="1"/>
  <c r="E1102" i="4"/>
  <c r="C1102" i="4"/>
  <c r="D1102" i="4" s="1"/>
  <c r="C1101" i="4"/>
  <c r="E1100" i="4"/>
  <c r="C1100" i="4"/>
  <c r="D1100" i="4" s="1"/>
  <c r="E1099" i="4"/>
  <c r="D1099" i="4"/>
  <c r="C1099" i="4"/>
  <c r="E1098" i="4"/>
  <c r="C1098" i="4"/>
  <c r="D1098" i="4" s="1"/>
  <c r="C1097" i="4"/>
  <c r="E1096" i="4"/>
  <c r="D1096" i="4"/>
  <c r="C1096" i="4"/>
  <c r="E1095" i="4"/>
  <c r="C1095" i="4"/>
  <c r="D1095" i="4" s="1"/>
  <c r="E1094" i="4"/>
  <c r="C1094" i="4"/>
  <c r="D1094" i="4" s="1"/>
  <c r="E1093" i="4"/>
  <c r="D1093" i="4"/>
  <c r="C1093" i="4"/>
  <c r="E1092" i="4"/>
  <c r="D1092" i="4"/>
  <c r="C1092" i="4"/>
  <c r="D1091" i="4"/>
  <c r="C1091" i="4"/>
  <c r="E1091" i="4" s="1"/>
  <c r="C1090" i="4"/>
  <c r="C1089" i="4"/>
  <c r="E1089" i="4" s="1"/>
  <c r="C1088" i="4"/>
  <c r="E1088" i="4" s="1"/>
  <c r="E1087" i="4"/>
  <c r="C1087" i="4"/>
  <c r="D1087" i="4" s="1"/>
  <c r="C1086" i="4"/>
  <c r="E1085" i="4"/>
  <c r="C1085" i="4"/>
  <c r="D1085" i="4" s="1"/>
  <c r="E1084" i="4"/>
  <c r="C1084" i="4"/>
  <c r="D1084" i="4" s="1"/>
  <c r="E1083" i="4"/>
  <c r="D1083" i="4"/>
  <c r="C1083" i="4"/>
  <c r="E1082" i="4"/>
  <c r="C1082" i="4"/>
  <c r="D1082" i="4" s="1"/>
  <c r="D1081" i="4"/>
  <c r="C1081" i="4"/>
  <c r="E1081" i="4" s="1"/>
  <c r="E1080" i="4"/>
  <c r="D1080" i="4"/>
  <c r="C1080" i="4"/>
  <c r="E1079" i="4"/>
  <c r="D1079" i="4"/>
  <c r="C1079" i="4"/>
  <c r="C1078" i="4"/>
  <c r="E1077" i="4"/>
  <c r="D1077" i="4"/>
  <c r="C1077" i="4"/>
  <c r="E1076" i="4"/>
  <c r="D1076" i="4"/>
  <c r="C1076" i="4"/>
  <c r="D1075" i="4"/>
  <c r="C1075" i="4"/>
  <c r="E1075" i="4" s="1"/>
  <c r="E1074" i="4"/>
  <c r="C1074" i="4"/>
  <c r="D1074" i="4" s="1"/>
  <c r="C1073" i="4"/>
  <c r="C1072" i="4"/>
  <c r="E1071" i="4"/>
  <c r="C1071" i="4"/>
  <c r="D1071" i="4" s="1"/>
  <c r="E1070" i="4"/>
  <c r="C1070" i="4"/>
  <c r="D1070" i="4" s="1"/>
  <c r="C1069" i="4"/>
  <c r="E1069" i="4" s="1"/>
  <c r="C1068" i="4"/>
  <c r="E1067" i="4"/>
  <c r="D1067" i="4"/>
  <c r="C1067" i="4"/>
  <c r="E1066" i="4"/>
  <c r="C1066" i="4"/>
  <c r="D1066" i="4" s="1"/>
  <c r="E1065" i="4"/>
  <c r="C1065" i="4"/>
  <c r="D1065" i="4" s="1"/>
  <c r="E1064" i="4"/>
  <c r="D1064" i="4"/>
  <c r="C1064" i="4"/>
  <c r="D1063" i="4"/>
  <c r="C1063" i="4"/>
  <c r="E1063" i="4" s="1"/>
  <c r="C1062" i="4"/>
  <c r="E1061" i="4"/>
  <c r="D1061" i="4"/>
  <c r="C1061" i="4"/>
  <c r="E1060" i="4"/>
  <c r="D1060" i="4"/>
  <c r="C1060" i="4"/>
  <c r="E1059" i="4"/>
  <c r="C1059" i="4"/>
  <c r="D1059" i="4" s="1"/>
  <c r="E1058" i="4"/>
  <c r="C1058" i="4"/>
  <c r="D1058" i="4" s="1"/>
  <c r="D1057" i="4"/>
  <c r="C1057" i="4"/>
  <c r="E1057" i="4" s="1"/>
  <c r="C1056" i="4"/>
  <c r="C1055" i="4"/>
  <c r="C1054" i="4"/>
  <c r="D1054" i="4" s="1"/>
  <c r="C1053" i="4"/>
  <c r="C1052" i="4"/>
  <c r="E1051" i="4"/>
  <c r="C1051" i="4"/>
  <c r="D1051" i="4" s="1"/>
  <c r="E1050" i="4"/>
  <c r="C1050" i="4"/>
  <c r="D1050" i="4" s="1"/>
  <c r="E1049" i="4"/>
  <c r="C1049" i="4"/>
  <c r="D1049" i="4" s="1"/>
  <c r="E1048" i="4"/>
  <c r="D1048" i="4"/>
  <c r="C1048" i="4"/>
  <c r="C1047" i="4"/>
  <c r="C1046" i="4"/>
  <c r="E1045" i="4"/>
  <c r="D1045" i="4"/>
  <c r="C1045" i="4"/>
  <c r="C1044" i="4"/>
  <c r="D1043" i="4"/>
  <c r="C1043" i="4"/>
  <c r="E1043" i="4" s="1"/>
  <c r="E1042" i="4"/>
  <c r="C1042" i="4"/>
  <c r="D1042" i="4" s="1"/>
  <c r="E1041" i="4"/>
  <c r="D1041" i="4"/>
  <c r="C1041" i="4"/>
  <c r="C1040" i="4"/>
  <c r="C1039" i="4"/>
  <c r="D1039" i="4" s="1"/>
  <c r="E1038" i="4"/>
  <c r="C1038" i="4"/>
  <c r="D1038" i="4" s="1"/>
  <c r="D1037" i="4"/>
  <c r="C1037" i="4"/>
  <c r="E1037" i="4" s="1"/>
  <c r="C1036" i="4"/>
  <c r="E1035" i="4"/>
  <c r="D1035" i="4"/>
  <c r="C1035" i="4"/>
  <c r="C1034" i="4"/>
  <c r="D1034" i="4" s="1"/>
  <c r="E1033" i="4"/>
  <c r="D1033" i="4"/>
  <c r="C1033" i="4"/>
  <c r="E1032" i="4"/>
  <c r="D1032" i="4"/>
  <c r="C1032" i="4"/>
  <c r="E1031" i="4"/>
  <c r="D1031" i="4"/>
  <c r="C1031" i="4"/>
  <c r="D1030" i="4"/>
  <c r="C1030" i="4"/>
  <c r="E1030" i="4" s="1"/>
  <c r="C1029" i="4"/>
  <c r="E1028" i="4"/>
  <c r="D1028" i="4"/>
  <c r="C1028" i="4"/>
  <c r="E1027" i="4"/>
  <c r="D1027" i="4"/>
  <c r="C1027" i="4"/>
  <c r="C1026" i="4"/>
  <c r="C1025" i="4"/>
  <c r="E1024" i="4"/>
  <c r="D1024" i="4"/>
  <c r="C1024" i="4"/>
  <c r="E1023" i="4"/>
  <c r="C1023" i="4"/>
  <c r="D1023" i="4" s="1"/>
  <c r="D1022" i="4"/>
  <c r="C1022" i="4"/>
  <c r="E1022" i="4" s="1"/>
  <c r="E1021" i="4"/>
  <c r="C1021" i="4"/>
  <c r="D1021" i="4" s="1"/>
  <c r="E1020" i="4"/>
  <c r="D1020" i="4"/>
  <c r="C1020" i="4"/>
  <c r="E1019" i="4"/>
  <c r="D1019" i="4"/>
  <c r="C1019" i="4"/>
  <c r="D1018" i="4"/>
  <c r="C1018" i="4"/>
  <c r="E1018" i="4" s="1"/>
  <c r="E1017" i="4"/>
  <c r="D1017" i="4"/>
  <c r="C1017" i="4"/>
  <c r="E1016" i="4"/>
  <c r="D1016" i="4"/>
  <c r="C1016" i="4"/>
  <c r="D1015" i="4"/>
  <c r="C1015" i="4"/>
  <c r="E1015" i="4" s="1"/>
  <c r="C1014" i="4"/>
  <c r="C1013" i="4"/>
  <c r="E1012" i="4"/>
  <c r="D1012" i="4"/>
  <c r="C1012" i="4"/>
  <c r="E1011" i="4"/>
  <c r="C1011" i="4"/>
  <c r="D1011" i="4" s="1"/>
  <c r="D1010" i="4"/>
  <c r="C1010" i="4"/>
  <c r="E1010" i="4" s="1"/>
  <c r="E1009" i="4"/>
  <c r="D1009" i="4"/>
  <c r="C1009" i="4"/>
  <c r="E1008" i="4"/>
  <c r="D1008" i="4"/>
  <c r="C1008" i="4"/>
  <c r="E1007" i="4"/>
  <c r="D1007" i="4"/>
  <c r="C1007" i="4"/>
  <c r="C1006" i="4"/>
  <c r="E1005" i="4"/>
  <c r="D1005" i="4"/>
  <c r="C1005" i="4"/>
  <c r="E1004" i="4"/>
  <c r="D1004" i="4"/>
  <c r="C1004" i="4"/>
  <c r="D1003" i="4"/>
  <c r="C1003" i="4"/>
  <c r="E1003" i="4" s="1"/>
  <c r="C1002" i="4"/>
  <c r="C1001" i="4"/>
  <c r="E1000" i="4"/>
  <c r="D1000" i="4"/>
  <c r="C1000" i="4"/>
  <c r="C999" i="4"/>
  <c r="D998" i="4"/>
  <c r="C998" i="4"/>
  <c r="E998" i="4" s="1"/>
  <c r="E997" i="4"/>
  <c r="D997" i="4"/>
  <c r="C997" i="4"/>
  <c r="E996" i="4"/>
  <c r="D996" i="4"/>
  <c r="C996" i="4"/>
  <c r="E995" i="4"/>
  <c r="C995" i="4"/>
  <c r="D995" i="4" s="1"/>
  <c r="D994" i="4"/>
  <c r="C994" i="4"/>
  <c r="E994" i="4" s="1"/>
  <c r="D993" i="4"/>
  <c r="C993" i="4"/>
  <c r="E993" i="4" s="1"/>
  <c r="E992" i="4"/>
  <c r="D992" i="4"/>
  <c r="C992" i="4"/>
  <c r="E991" i="4"/>
  <c r="D991" i="4"/>
  <c r="C991" i="4"/>
  <c r="C990" i="4"/>
  <c r="C989" i="4"/>
  <c r="D989" i="4" s="1"/>
  <c r="E988" i="4"/>
  <c r="D988" i="4"/>
  <c r="C988" i="4"/>
  <c r="C987" i="4"/>
  <c r="C986" i="4"/>
  <c r="E986" i="4" s="1"/>
  <c r="E985" i="4"/>
  <c r="D985" i="4"/>
  <c r="C985" i="4"/>
  <c r="E984" i="4"/>
  <c r="D984" i="4"/>
  <c r="C984" i="4"/>
  <c r="E983" i="4"/>
  <c r="D983" i="4"/>
  <c r="C983" i="4"/>
  <c r="D982" i="4"/>
  <c r="C982" i="4"/>
  <c r="E982" i="4" s="1"/>
  <c r="D981" i="4"/>
  <c r="C981" i="4"/>
  <c r="E981" i="4" s="1"/>
  <c r="E980" i="4"/>
  <c r="D980" i="4"/>
  <c r="C980" i="4"/>
  <c r="E979" i="4"/>
  <c r="D979" i="4"/>
  <c r="C979" i="4"/>
  <c r="C978" i="4"/>
  <c r="C977" i="4"/>
  <c r="E976" i="4"/>
  <c r="D976" i="4"/>
  <c r="C976" i="4"/>
  <c r="E975" i="4"/>
  <c r="D975" i="4"/>
  <c r="C975" i="4"/>
  <c r="D974" i="4"/>
  <c r="C974" i="4"/>
  <c r="E974" i="4" s="1"/>
  <c r="E973" i="4"/>
  <c r="C973" i="4"/>
  <c r="D973" i="4" s="1"/>
  <c r="E972" i="4"/>
  <c r="D972" i="4"/>
  <c r="C972" i="4"/>
  <c r="E971" i="4"/>
  <c r="D971" i="4"/>
  <c r="C971" i="4"/>
  <c r="D970" i="4"/>
  <c r="C970" i="4"/>
  <c r="E970" i="4" s="1"/>
  <c r="E969" i="4"/>
  <c r="D969" i="4"/>
  <c r="C969" i="4"/>
  <c r="E968" i="4"/>
  <c r="D968" i="4"/>
  <c r="C968" i="4"/>
  <c r="C967" i="4"/>
  <c r="D966" i="4"/>
  <c r="C966" i="4"/>
  <c r="E966" i="4" s="1"/>
  <c r="C965" i="4"/>
  <c r="E964" i="4"/>
  <c r="D964" i="4"/>
  <c r="C964" i="4"/>
  <c r="C963" i="4"/>
  <c r="D963" i="4" s="1"/>
  <c r="C962" i="4"/>
  <c r="E962" i="4" s="1"/>
  <c r="E961" i="4"/>
  <c r="D961" i="4"/>
  <c r="C961" i="4"/>
  <c r="E960" i="4"/>
  <c r="D960" i="4"/>
  <c r="C960" i="4"/>
  <c r="E959" i="4"/>
  <c r="D959" i="4"/>
  <c r="C959" i="4"/>
  <c r="D958" i="4"/>
  <c r="C958" i="4"/>
  <c r="E958" i="4" s="1"/>
  <c r="E957" i="4"/>
  <c r="D957" i="4"/>
  <c r="C957" i="4"/>
  <c r="E956" i="4"/>
  <c r="D956" i="4"/>
  <c r="C956" i="4"/>
  <c r="D955" i="4"/>
  <c r="C955" i="4"/>
  <c r="E955" i="4" s="1"/>
  <c r="C954" i="4"/>
  <c r="C953" i="4"/>
  <c r="E953" i="4" s="1"/>
  <c r="E952" i="4"/>
  <c r="D952" i="4"/>
  <c r="C952" i="4"/>
  <c r="D951" i="4"/>
  <c r="C951" i="4"/>
  <c r="E951" i="4" s="1"/>
  <c r="D950" i="4"/>
  <c r="C950" i="4"/>
  <c r="E950" i="4" s="1"/>
  <c r="E949" i="4"/>
  <c r="C949" i="4"/>
  <c r="D949" i="4" s="1"/>
  <c r="E948" i="4"/>
  <c r="D948" i="4"/>
  <c r="C948" i="4"/>
  <c r="E947" i="4"/>
  <c r="C947" i="4"/>
  <c r="D947" i="4" s="1"/>
  <c r="D946" i="4"/>
  <c r="C946" i="4"/>
  <c r="E946" i="4" s="1"/>
  <c r="C945" i="4"/>
  <c r="E944" i="4"/>
  <c r="D944" i="4"/>
  <c r="C944" i="4"/>
  <c r="E943" i="4"/>
  <c r="D943" i="4"/>
  <c r="C943" i="4"/>
  <c r="D942" i="4"/>
  <c r="C942" i="4"/>
  <c r="E942" i="4" s="1"/>
  <c r="E941" i="4"/>
  <c r="C941" i="4"/>
  <c r="D941" i="4" s="1"/>
  <c r="E940" i="4"/>
  <c r="D940" i="4"/>
  <c r="C940" i="4"/>
  <c r="C939" i="4"/>
  <c r="C938" i="4"/>
  <c r="E937" i="4"/>
  <c r="D937" i="4"/>
  <c r="C937" i="4"/>
  <c r="E936" i="4"/>
  <c r="D936" i="4"/>
  <c r="C936" i="4"/>
  <c r="E935" i="4"/>
  <c r="D935" i="4"/>
  <c r="C935" i="4"/>
  <c r="D934" i="4"/>
  <c r="C934" i="4"/>
  <c r="E934" i="4" s="1"/>
  <c r="C933" i="4"/>
  <c r="E933" i="4" s="1"/>
  <c r="E932" i="4"/>
  <c r="D932" i="4"/>
  <c r="C932" i="4"/>
  <c r="E931" i="4"/>
  <c r="D931" i="4"/>
  <c r="C931" i="4"/>
  <c r="C930" i="4"/>
  <c r="D929" i="4"/>
  <c r="C929" i="4"/>
  <c r="E929" i="4" s="1"/>
  <c r="E928" i="4"/>
  <c r="D928" i="4"/>
  <c r="C928" i="4"/>
  <c r="D927" i="4"/>
  <c r="C927" i="4"/>
  <c r="E927" i="4" s="1"/>
  <c r="D926" i="4"/>
  <c r="C926" i="4"/>
  <c r="E926" i="4" s="1"/>
  <c r="C925" i="4"/>
  <c r="E924" i="4"/>
  <c r="D924" i="4"/>
  <c r="C924" i="4"/>
  <c r="D923" i="4"/>
  <c r="C923" i="4"/>
  <c r="E923" i="4" s="1"/>
  <c r="D922" i="4"/>
  <c r="C922" i="4"/>
  <c r="E922" i="4" s="1"/>
  <c r="E921" i="4"/>
  <c r="D921" i="4"/>
  <c r="C921" i="4"/>
  <c r="E920" i="4"/>
  <c r="D920" i="4"/>
  <c r="C920" i="4"/>
  <c r="D919" i="4"/>
  <c r="C919" i="4"/>
  <c r="E919" i="4" s="1"/>
  <c r="D918" i="4"/>
  <c r="C918" i="4"/>
  <c r="E918" i="4" s="1"/>
  <c r="E917" i="4"/>
  <c r="C917" i="4"/>
  <c r="D917" i="4" s="1"/>
  <c r="E916" i="4"/>
  <c r="D916" i="4"/>
  <c r="C916" i="4"/>
  <c r="E915" i="4"/>
  <c r="C915" i="4"/>
  <c r="D915" i="4" s="1"/>
  <c r="C914" i="4"/>
  <c r="E914" i="4" s="1"/>
  <c r="E913" i="4"/>
  <c r="D913" i="4"/>
  <c r="C913" i="4"/>
  <c r="E912" i="4"/>
  <c r="D912" i="4"/>
  <c r="C912" i="4"/>
  <c r="E911" i="4"/>
  <c r="D911" i="4"/>
  <c r="C911" i="4"/>
  <c r="D910" i="4"/>
  <c r="C910" i="4"/>
  <c r="E910" i="4" s="1"/>
  <c r="C909" i="4"/>
  <c r="E909" i="4" s="1"/>
  <c r="E908" i="4"/>
  <c r="D908" i="4"/>
  <c r="C908" i="4"/>
  <c r="E907" i="4"/>
  <c r="D907" i="4"/>
  <c r="C907" i="4"/>
  <c r="C906" i="4"/>
  <c r="E905" i="4"/>
  <c r="C905" i="4"/>
  <c r="D905" i="4" s="1"/>
  <c r="E904" i="4"/>
  <c r="D904" i="4"/>
  <c r="C904" i="4"/>
  <c r="D903" i="4"/>
  <c r="C903" i="4"/>
  <c r="E903" i="4" s="1"/>
  <c r="D902" i="4"/>
  <c r="C902" i="4"/>
  <c r="E902" i="4" s="1"/>
  <c r="D901" i="4"/>
  <c r="C901" i="4"/>
  <c r="E901" i="4" s="1"/>
  <c r="E900" i="4"/>
  <c r="D900" i="4"/>
  <c r="C900" i="4"/>
  <c r="E899" i="4"/>
  <c r="C899" i="4"/>
  <c r="D899" i="4" s="1"/>
  <c r="D898" i="4"/>
  <c r="C898" i="4"/>
  <c r="E898" i="4" s="1"/>
  <c r="D897" i="4"/>
  <c r="C897" i="4"/>
  <c r="E897" i="4" s="1"/>
  <c r="E896" i="4"/>
  <c r="D896" i="4"/>
  <c r="C896" i="4"/>
  <c r="E895" i="4"/>
  <c r="D895" i="4"/>
  <c r="C895" i="4"/>
  <c r="D894" i="4"/>
  <c r="C894" i="4"/>
  <c r="E894" i="4" s="1"/>
  <c r="E893" i="4"/>
  <c r="C893" i="4"/>
  <c r="D893" i="4" s="1"/>
  <c r="E892" i="4"/>
  <c r="D892" i="4"/>
  <c r="C892" i="4"/>
  <c r="E891" i="4"/>
  <c r="C891" i="4"/>
  <c r="D891" i="4" s="1"/>
  <c r="C890" i="4"/>
  <c r="E889" i="4"/>
  <c r="D889" i="4"/>
  <c r="C889" i="4"/>
  <c r="E888" i="4"/>
  <c r="D888" i="4"/>
  <c r="C888" i="4"/>
  <c r="E887" i="4"/>
  <c r="D887" i="4"/>
  <c r="C887" i="4"/>
  <c r="D886" i="4"/>
  <c r="C886" i="4"/>
  <c r="E886" i="4" s="1"/>
  <c r="D885" i="4"/>
  <c r="C885" i="4"/>
  <c r="E885" i="4" s="1"/>
  <c r="E884" i="4"/>
  <c r="D884" i="4"/>
  <c r="C884" i="4"/>
  <c r="E883" i="4"/>
  <c r="D883" i="4"/>
  <c r="C883" i="4"/>
  <c r="C882" i="4"/>
  <c r="D881" i="4"/>
  <c r="C881" i="4"/>
  <c r="E881" i="4" s="1"/>
  <c r="E880" i="4"/>
  <c r="D880" i="4"/>
  <c r="C880" i="4"/>
  <c r="C879" i="4"/>
  <c r="D878" i="4"/>
  <c r="C878" i="4"/>
  <c r="E878" i="4" s="1"/>
  <c r="E877" i="4"/>
  <c r="C877" i="4"/>
  <c r="D877" i="4" s="1"/>
  <c r="E876" i="4"/>
  <c r="D876" i="4"/>
  <c r="C876" i="4"/>
  <c r="C875" i="4"/>
  <c r="E875" i="4" s="1"/>
  <c r="C874" i="4"/>
  <c r="E873" i="4"/>
  <c r="D873" i="4"/>
  <c r="C873" i="4"/>
  <c r="E872" i="4"/>
  <c r="D872" i="4"/>
  <c r="C872" i="4"/>
  <c r="C871" i="4"/>
  <c r="E871" i="4" s="1"/>
  <c r="C870" i="4"/>
  <c r="E870" i="4" s="1"/>
  <c r="C869" i="4"/>
  <c r="E868" i="4"/>
  <c r="D868" i="4"/>
  <c r="C868" i="4"/>
  <c r="C867" i="4"/>
  <c r="D866" i="4"/>
  <c r="C866" i="4"/>
  <c r="E866" i="4" s="1"/>
  <c r="E865" i="4"/>
  <c r="D865" i="4"/>
  <c r="C865" i="4"/>
  <c r="E864" i="4"/>
  <c r="D864" i="4"/>
  <c r="C864" i="4"/>
  <c r="E863" i="4"/>
  <c r="D863" i="4"/>
  <c r="C863" i="4"/>
  <c r="D862" i="4"/>
  <c r="C862" i="4"/>
  <c r="E862" i="4" s="1"/>
  <c r="D861" i="4"/>
  <c r="C861" i="4"/>
  <c r="E861" i="4" s="1"/>
  <c r="E860" i="4"/>
  <c r="D860" i="4"/>
  <c r="C860" i="4"/>
  <c r="E859" i="4"/>
  <c r="D859" i="4"/>
  <c r="C859" i="4"/>
  <c r="C858" i="4"/>
  <c r="E857" i="4"/>
  <c r="D857" i="4"/>
  <c r="C857" i="4"/>
  <c r="E856" i="4"/>
  <c r="D856" i="4"/>
  <c r="C856" i="4"/>
  <c r="C855" i="4"/>
  <c r="D854" i="4"/>
  <c r="C854" i="4"/>
  <c r="E854" i="4" s="1"/>
  <c r="C853" i="4"/>
  <c r="E852" i="4"/>
  <c r="D852" i="4"/>
  <c r="C852" i="4"/>
  <c r="C851" i="4"/>
  <c r="D851" i="4" s="1"/>
  <c r="C850" i="4"/>
  <c r="D849" i="4"/>
  <c r="C849" i="4"/>
  <c r="E849" i="4" s="1"/>
  <c r="E848" i="4"/>
  <c r="D848" i="4"/>
  <c r="C848" i="4"/>
  <c r="E847" i="4"/>
  <c r="D847" i="4"/>
  <c r="C847" i="4"/>
  <c r="C846" i="4"/>
  <c r="E846" i="4" s="1"/>
  <c r="C845" i="4"/>
  <c r="E844" i="4"/>
  <c r="D844" i="4"/>
  <c r="C844" i="4"/>
  <c r="C843" i="4"/>
  <c r="C842" i="4"/>
  <c r="E841" i="4"/>
  <c r="D841" i="4"/>
  <c r="C841" i="4"/>
  <c r="E840" i="4"/>
  <c r="D840" i="4"/>
  <c r="C840" i="4"/>
  <c r="E839" i="4"/>
  <c r="D839" i="4"/>
  <c r="C839" i="4"/>
  <c r="C838" i="4"/>
  <c r="E837" i="4"/>
  <c r="D837" i="4"/>
  <c r="C837" i="4"/>
  <c r="E836" i="4"/>
  <c r="D836" i="4"/>
  <c r="C836" i="4"/>
  <c r="E835" i="4"/>
  <c r="D835" i="4"/>
  <c r="C835" i="4"/>
  <c r="E834" i="4"/>
  <c r="C834" i="4"/>
  <c r="D834" i="4" s="1"/>
  <c r="E833" i="4"/>
  <c r="D833" i="4"/>
  <c r="C833" i="4"/>
  <c r="E832" i="4"/>
  <c r="D832" i="4"/>
  <c r="C832" i="4"/>
  <c r="E831" i="4"/>
  <c r="D831" i="4"/>
  <c r="C831" i="4"/>
  <c r="E830" i="4"/>
  <c r="C830" i="4"/>
  <c r="D830" i="4" s="1"/>
  <c r="E829" i="4"/>
  <c r="D829" i="4"/>
  <c r="C829" i="4"/>
  <c r="E828" i="4"/>
  <c r="D828" i="4"/>
  <c r="C828" i="4"/>
  <c r="E827" i="4"/>
  <c r="D827" i="4"/>
  <c r="C827" i="4"/>
  <c r="C826" i="4"/>
  <c r="D826" i="4" s="1"/>
  <c r="E825" i="4"/>
  <c r="D825" i="4"/>
  <c r="C825" i="4"/>
  <c r="E824" i="4"/>
  <c r="D824" i="4"/>
  <c r="C824" i="4"/>
  <c r="E823" i="4"/>
  <c r="D823" i="4"/>
  <c r="C823" i="4"/>
  <c r="E822" i="4"/>
  <c r="C822" i="4"/>
  <c r="D822" i="4" s="1"/>
  <c r="E821" i="4"/>
  <c r="D821" i="4"/>
  <c r="C821" i="4"/>
  <c r="E820" i="4"/>
  <c r="D820" i="4"/>
  <c r="C820" i="4"/>
  <c r="E819" i="4"/>
  <c r="D819" i="4"/>
  <c r="C819" i="4"/>
  <c r="C818" i="4"/>
  <c r="E817" i="4"/>
  <c r="D817" i="4"/>
  <c r="C817" i="4"/>
  <c r="E816" i="4"/>
  <c r="D816" i="4"/>
  <c r="C816" i="4"/>
  <c r="E815" i="4"/>
  <c r="D815" i="4"/>
  <c r="C815" i="4"/>
  <c r="E814" i="4"/>
  <c r="C814" i="4"/>
  <c r="D814" i="4" s="1"/>
  <c r="E813" i="4"/>
  <c r="D813" i="4"/>
  <c r="C813" i="4"/>
  <c r="E812" i="4"/>
  <c r="D812" i="4"/>
  <c r="C812" i="4"/>
  <c r="E811" i="4"/>
  <c r="D811" i="4"/>
  <c r="C811" i="4"/>
  <c r="C810" i="4"/>
  <c r="E809" i="4"/>
  <c r="D809" i="4"/>
  <c r="C809" i="4"/>
  <c r="E808" i="4"/>
  <c r="D808" i="4"/>
  <c r="C808" i="4"/>
  <c r="E807" i="4"/>
  <c r="D807" i="4"/>
  <c r="C807" i="4"/>
  <c r="E806" i="4"/>
  <c r="C806" i="4"/>
  <c r="D806" i="4" s="1"/>
  <c r="E805" i="4"/>
  <c r="D805" i="4"/>
  <c r="C805" i="4"/>
  <c r="E804" i="4"/>
  <c r="D804" i="4"/>
  <c r="C804" i="4"/>
  <c r="E803" i="4"/>
  <c r="D803" i="4"/>
  <c r="C803" i="4"/>
  <c r="C802" i="4"/>
  <c r="D802" i="4" s="1"/>
  <c r="E801" i="4"/>
  <c r="D801" i="4"/>
  <c r="C801" i="4"/>
  <c r="E800" i="4"/>
  <c r="D800" i="4"/>
  <c r="C800" i="4"/>
  <c r="E799" i="4"/>
  <c r="D799" i="4"/>
  <c r="C799" i="4"/>
  <c r="E798" i="4"/>
  <c r="C798" i="4"/>
  <c r="D798" i="4" s="1"/>
  <c r="E797" i="4"/>
  <c r="D797" i="4"/>
  <c r="C797" i="4"/>
  <c r="E796" i="4"/>
  <c r="D796" i="4"/>
  <c r="C796" i="4"/>
  <c r="E795" i="4"/>
  <c r="D795" i="4"/>
  <c r="C795" i="4"/>
  <c r="E794" i="4"/>
  <c r="C794" i="4"/>
  <c r="D794" i="4" s="1"/>
  <c r="E793" i="4"/>
  <c r="D793" i="4"/>
  <c r="C793" i="4"/>
  <c r="E792" i="4"/>
  <c r="D792" i="4"/>
  <c r="C792" i="4"/>
  <c r="E791" i="4"/>
  <c r="D791" i="4"/>
  <c r="C791" i="4"/>
  <c r="C790" i="4"/>
  <c r="E789" i="4"/>
  <c r="D789" i="4"/>
  <c r="C789" i="4"/>
  <c r="E788" i="4"/>
  <c r="D788" i="4"/>
  <c r="C788" i="4"/>
  <c r="E787" i="4"/>
  <c r="D787" i="4"/>
  <c r="C787" i="4"/>
  <c r="E786" i="4"/>
  <c r="C786" i="4"/>
  <c r="D786" i="4" s="1"/>
  <c r="E785" i="4"/>
  <c r="D785" i="4"/>
  <c r="C785" i="4"/>
  <c r="E784" i="4"/>
  <c r="D784" i="4"/>
  <c r="C784" i="4"/>
  <c r="E783" i="4"/>
  <c r="D783" i="4"/>
  <c r="C783" i="4"/>
  <c r="E782" i="4"/>
  <c r="C782" i="4"/>
  <c r="D782" i="4" s="1"/>
  <c r="E781" i="4"/>
  <c r="D781" i="4"/>
  <c r="C781" i="4"/>
  <c r="E780" i="4"/>
  <c r="D780" i="4"/>
  <c r="C780" i="4"/>
  <c r="E779" i="4"/>
  <c r="D779" i="4"/>
  <c r="C779" i="4"/>
  <c r="E778" i="4"/>
  <c r="C778" i="4"/>
  <c r="D778" i="4" s="1"/>
  <c r="E777" i="4"/>
  <c r="D777" i="4"/>
  <c r="C777" i="4"/>
  <c r="E776" i="4"/>
  <c r="D776" i="4"/>
  <c r="C776" i="4"/>
  <c r="E775" i="4"/>
  <c r="D775" i="4"/>
  <c r="C775" i="4"/>
  <c r="C774" i="4"/>
  <c r="D774" i="4" s="1"/>
  <c r="E773" i="4"/>
  <c r="D773" i="4"/>
  <c r="C773" i="4"/>
  <c r="E772" i="4"/>
  <c r="D772" i="4"/>
  <c r="C772" i="4"/>
  <c r="E771" i="4"/>
  <c r="D771" i="4"/>
  <c r="C771" i="4"/>
  <c r="E770" i="4"/>
  <c r="C770" i="4"/>
  <c r="D770" i="4" s="1"/>
  <c r="E769" i="4"/>
  <c r="D769" i="4"/>
  <c r="C769" i="4"/>
  <c r="E768" i="4"/>
  <c r="D768" i="4"/>
  <c r="C768" i="4"/>
  <c r="E767" i="4"/>
  <c r="D767" i="4"/>
  <c r="C767" i="4"/>
  <c r="E766" i="4"/>
  <c r="C766" i="4"/>
  <c r="D766" i="4" s="1"/>
  <c r="E765" i="4"/>
  <c r="D765" i="4"/>
  <c r="C765" i="4"/>
  <c r="E764" i="4"/>
  <c r="D764" i="4"/>
  <c r="C764" i="4"/>
  <c r="E763" i="4"/>
  <c r="D763" i="4"/>
  <c r="C763" i="4"/>
  <c r="C762" i="4"/>
  <c r="E761" i="4"/>
  <c r="D761" i="4"/>
  <c r="C761" i="4"/>
  <c r="E760" i="4"/>
  <c r="D760" i="4"/>
  <c r="C760" i="4"/>
  <c r="E759" i="4"/>
  <c r="D759" i="4"/>
  <c r="C759" i="4"/>
  <c r="E758" i="4"/>
  <c r="C758" i="4"/>
  <c r="D758" i="4" s="1"/>
  <c r="E757" i="4"/>
  <c r="D757" i="4"/>
  <c r="C757" i="4"/>
  <c r="E756" i="4"/>
  <c r="D756" i="4"/>
  <c r="C756" i="4"/>
  <c r="E755" i="4"/>
  <c r="D755" i="4"/>
  <c r="C755" i="4"/>
  <c r="C754" i="4"/>
  <c r="D754" i="4" s="1"/>
  <c r="E753" i="4"/>
  <c r="D753" i="4"/>
  <c r="C753" i="4"/>
  <c r="E752" i="4"/>
  <c r="D752" i="4"/>
  <c r="C752" i="4"/>
  <c r="E751" i="4"/>
  <c r="D751" i="4"/>
  <c r="C751" i="4"/>
  <c r="E750" i="4"/>
  <c r="C750" i="4"/>
  <c r="D750" i="4" s="1"/>
  <c r="E749" i="4"/>
  <c r="D749" i="4"/>
  <c r="C749" i="4"/>
  <c r="E748" i="4"/>
  <c r="D748" i="4"/>
  <c r="C748" i="4"/>
  <c r="E747" i="4"/>
  <c r="D747" i="4"/>
  <c r="C747" i="4"/>
  <c r="C746" i="4"/>
  <c r="D746" i="4" s="1"/>
  <c r="E745" i="4"/>
  <c r="D745" i="4"/>
  <c r="C745" i="4"/>
  <c r="E744" i="4"/>
  <c r="D744" i="4"/>
  <c r="C744" i="4"/>
  <c r="E743" i="4"/>
  <c r="D743" i="4"/>
  <c r="C743" i="4"/>
  <c r="C742" i="4"/>
  <c r="E741" i="4"/>
  <c r="D741" i="4"/>
  <c r="C741" i="4"/>
  <c r="E740" i="4"/>
  <c r="D740" i="4"/>
  <c r="C740" i="4"/>
  <c r="E739" i="4"/>
  <c r="D739" i="4"/>
  <c r="C739" i="4"/>
  <c r="E738" i="4"/>
  <c r="C738" i="4"/>
  <c r="D738" i="4" s="1"/>
  <c r="E737" i="4"/>
  <c r="D737" i="4"/>
  <c r="C737" i="4"/>
  <c r="E736" i="4"/>
  <c r="D736" i="4"/>
  <c r="C736" i="4"/>
  <c r="E735" i="4"/>
  <c r="D735" i="4"/>
  <c r="C735" i="4"/>
  <c r="E734" i="4"/>
  <c r="C734" i="4"/>
  <c r="D734" i="4" s="1"/>
  <c r="E733" i="4"/>
  <c r="D733" i="4"/>
  <c r="C733" i="4"/>
  <c r="E732" i="4"/>
  <c r="D732" i="4"/>
  <c r="C732" i="4"/>
  <c r="E731" i="4"/>
  <c r="D731" i="4"/>
  <c r="C731" i="4"/>
  <c r="E730" i="4"/>
  <c r="C730" i="4"/>
  <c r="D730" i="4" s="1"/>
  <c r="E729" i="4"/>
  <c r="D729" i="4"/>
  <c r="C729" i="4"/>
  <c r="E728" i="4"/>
  <c r="D728" i="4"/>
  <c r="C728" i="4"/>
  <c r="E727" i="4"/>
  <c r="D727" i="4"/>
  <c r="C727" i="4"/>
  <c r="C726" i="4"/>
  <c r="D726" i="4" s="1"/>
  <c r="E725" i="4"/>
  <c r="D725" i="4"/>
  <c r="C725" i="4"/>
  <c r="E724" i="4"/>
  <c r="D724" i="4"/>
  <c r="C724" i="4"/>
  <c r="C723" i="4"/>
  <c r="E722" i="4"/>
  <c r="C722" i="4"/>
  <c r="D722" i="4" s="1"/>
  <c r="E721" i="4"/>
  <c r="D721" i="4"/>
  <c r="C721" i="4"/>
  <c r="E720" i="4"/>
  <c r="D720" i="4"/>
  <c r="C720" i="4"/>
  <c r="D719" i="4"/>
  <c r="C719" i="4"/>
  <c r="E719" i="4" s="1"/>
  <c r="E718" i="4"/>
  <c r="C718" i="4"/>
  <c r="D718" i="4" s="1"/>
  <c r="E717" i="4"/>
  <c r="D717" i="4"/>
  <c r="C717" i="4"/>
  <c r="E716" i="4"/>
  <c r="D716" i="4"/>
  <c r="C716" i="4"/>
  <c r="E715" i="4"/>
  <c r="C715" i="4"/>
  <c r="D715" i="4" s="1"/>
  <c r="C714" i="4"/>
  <c r="E713" i="4"/>
  <c r="D713" i="4"/>
  <c r="C713" i="4"/>
  <c r="E712" i="4"/>
  <c r="D712" i="4"/>
  <c r="C712" i="4"/>
  <c r="E711" i="4"/>
  <c r="D711" i="4"/>
  <c r="C711" i="4"/>
  <c r="E710" i="4"/>
  <c r="C710" i="4"/>
  <c r="D710" i="4" s="1"/>
  <c r="E709" i="4"/>
  <c r="D709" i="4"/>
  <c r="C709" i="4"/>
  <c r="E708" i="4"/>
  <c r="D708" i="4"/>
  <c r="C708" i="4"/>
  <c r="D707" i="4"/>
  <c r="C707" i="4"/>
  <c r="E707" i="4" s="1"/>
  <c r="C706" i="4"/>
  <c r="D706" i="4" s="1"/>
  <c r="D705" i="4"/>
  <c r="C705" i="4"/>
  <c r="E705" i="4" s="1"/>
  <c r="E704" i="4"/>
  <c r="D704" i="4"/>
  <c r="C704" i="4"/>
  <c r="C703" i="4"/>
  <c r="E702" i="4"/>
  <c r="C702" i="4"/>
  <c r="D702" i="4" s="1"/>
  <c r="C701" i="4"/>
  <c r="E700" i="4"/>
  <c r="D700" i="4"/>
  <c r="C700" i="4"/>
  <c r="E699" i="4"/>
  <c r="D699" i="4"/>
  <c r="C699" i="4"/>
  <c r="C698" i="4"/>
  <c r="D698" i="4" s="1"/>
  <c r="D697" i="4"/>
  <c r="C697" i="4"/>
  <c r="E697" i="4" s="1"/>
  <c r="E696" i="4"/>
  <c r="D696" i="4"/>
  <c r="C696" i="4"/>
  <c r="E695" i="4"/>
  <c r="D695" i="4"/>
  <c r="C695" i="4"/>
  <c r="C694" i="4"/>
  <c r="E694" i="4" s="1"/>
  <c r="D693" i="4"/>
  <c r="C693" i="4"/>
  <c r="E693" i="4" s="1"/>
  <c r="E692" i="4"/>
  <c r="D692" i="4"/>
  <c r="C692" i="4"/>
  <c r="E691" i="4"/>
  <c r="D691" i="4"/>
  <c r="C691" i="4"/>
  <c r="D690" i="4"/>
  <c r="C690" i="4"/>
  <c r="E690" i="4" s="1"/>
  <c r="D689" i="4"/>
  <c r="C689" i="4"/>
  <c r="E689" i="4" s="1"/>
  <c r="E688" i="4"/>
  <c r="D688" i="4"/>
  <c r="C688" i="4"/>
  <c r="E687" i="4"/>
  <c r="D687" i="4"/>
  <c r="C687" i="4"/>
  <c r="D686" i="4"/>
  <c r="C686" i="4"/>
  <c r="E686" i="4" s="1"/>
  <c r="D685" i="4"/>
  <c r="C685" i="4"/>
  <c r="E685" i="4" s="1"/>
  <c r="E684" i="4"/>
  <c r="D684" i="4"/>
  <c r="C684" i="4"/>
  <c r="E683" i="4"/>
  <c r="D683" i="4"/>
  <c r="C683" i="4"/>
  <c r="D682" i="4"/>
  <c r="C682" i="4"/>
  <c r="E682" i="4" s="1"/>
  <c r="D681" i="4"/>
  <c r="C681" i="4"/>
  <c r="E681" i="4" s="1"/>
  <c r="E680" i="4"/>
  <c r="D680" i="4"/>
  <c r="C680" i="4"/>
  <c r="E679" i="4"/>
  <c r="D679" i="4"/>
  <c r="C679" i="4"/>
  <c r="D678" i="4"/>
  <c r="C678" i="4"/>
  <c r="E678" i="4" s="1"/>
  <c r="D677" i="4"/>
  <c r="C677" i="4"/>
  <c r="E677" i="4" s="1"/>
  <c r="E676" i="4"/>
  <c r="D676" i="4"/>
  <c r="C676" i="4"/>
  <c r="E675" i="4"/>
  <c r="D675" i="4"/>
  <c r="C675" i="4"/>
  <c r="C674" i="4"/>
  <c r="E674" i="4" s="1"/>
  <c r="D673" i="4"/>
  <c r="C673" i="4"/>
  <c r="E673" i="4" s="1"/>
  <c r="E672" i="4"/>
  <c r="D672" i="4"/>
  <c r="C672" i="4"/>
  <c r="E671" i="4"/>
  <c r="D671" i="4"/>
  <c r="C671" i="4"/>
  <c r="C670" i="4"/>
  <c r="E670" i="4" s="1"/>
  <c r="D669" i="4"/>
  <c r="C669" i="4"/>
  <c r="E669" i="4" s="1"/>
  <c r="E668" i="4"/>
  <c r="D668" i="4"/>
  <c r="C668" i="4"/>
  <c r="E667" i="4"/>
  <c r="D667" i="4"/>
  <c r="C667" i="4"/>
  <c r="D666" i="4"/>
  <c r="C666" i="4"/>
  <c r="E666" i="4" s="1"/>
  <c r="D665" i="4"/>
  <c r="C665" i="4"/>
  <c r="E665" i="4" s="1"/>
  <c r="E664" i="4"/>
  <c r="D664" i="4"/>
  <c r="C664" i="4"/>
  <c r="E663" i="4"/>
  <c r="D663" i="4"/>
  <c r="C663" i="4"/>
  <c r="D662" i="4"/>
  <c r="C662" i="4"/>
  <c r="E662" i="4" s="1"/>
  <c r="D661" i="4"/>
  <c r="C661" i="4"/>
  <c r="E661" i="4" s="1"/>
  <c r="E660" i="4"/>
  <c r="D660" i="4"/>
  <c r="C660" i="4"/>
  <c r="E659" i="4"/>
  <c r="D659" i="4"/>
  <c r="C659" i="4"/>
  <c r="D658" i="4"/>
  <c r="C658" i="4"/>
  <c r="E658" i="4" s="1"/>
  <c r="D657" i="4"/>
  <c r="C657" i="4"/>
  <c r="E657" i="4" s="1"/>
  <c r="E656" i="4"/>
  <c r="D656" i="4"/>
  <c r="C656" i="4"/>
  <c r="E655" i="4"/>
  <c r="D655" i="4"/>
  <c r="C655" i="4"/>
  <c r="D654" i="4"/>
  <c r="C654" i="4"/>
  <c r="E654" i="4" s="1"/>
  <c r="D653" i="4"/>
  <c r="C653" i="4"/>
  <c r="E653" i="4" s="1"/>
  <c r="E652" i="4"/>
  <c r="D652" i="4"/>
  <c r="C652" i="4"/>
  <c r="E651" i="4"/>
  <c r="D651" i="4"/>
  <c r="C651" i="4"/>
  <c r="C650" i="4"/>
  <c r="E650" i="4" s="1"/>
  <c r="D649" i="4"/>
  <c r="C649" i="4"/>
  <c r="E649" i="4" s="1"/>
  <c r="E648" i="4"/>
  <c r="D648" i="4"/>
  <c r="C648" i="4"/>
  <c r="E647" i="4"/>
  <c r="D647" i="4"/>
  <c r="C647" i="4"/>
  <c r="C646" i="4"/>
  <c r="E646" i="4" s="1"/>
  <c r="D645" i="4"/>
  <c r="C645" i="4"/>
  <c r="E645" i="4" s="1"/>
  <c r="E644" i="4"/>
  <c r="D644" i="4"/>
  <c r="C644" i="4"/>
  <c r="E643" i="4"/>
  <c r="D643" i="4"/>
  <c r="C643" i="4"/>
  <c r="C642" i="4"/>
  <c r="E642" i="4" s="1"/>
  <c r="D641" i="4"/>
  <c r="C641" i="4"/>
  <c r="E641" i="4" s="1"/>
  <c r="E640" i="4"/>
  <c r="D640" i="4"/>
  <c r="C640" i="4"/>
  <c r="E639" i="4"/>
  <c r="D639" i="4"/>
  <c r="C639" i="4"/>
  <c r="D638" i="4"/>
  <c r="C638" i="4"/>
  <c r="E638" i="4" s="1"/>
  <c r="D637" i="4"/>
  <c r="C637" i="4"/>
  <c r="E637" i="4" s="1"/>
  <c r="E636" i="4"/>
  <c r="D636" i="4"/>
  <c r="C636" i="4"/>
  <c r="E635" i="4"/>
  <c r="D635" i="4"/>
  <c r="C635" i="4"/>
  <c r="D634" i="4"/>
  <c r="C634" i="4"/>
  <c r="E634" i="4" s="1"/>
  <c r="D633" i="4"/>
  <c r="C633" i="4"/>
  <c r="E633" i="4" s="1"/>
  <c r="E632" i="4"/>
  <c r="D632" i="4"/>
  <c r="C632" i="4"/>
  <c r="E631" i="4"/>
  <c r="D631" i="4"/>
  <c r="C631" i="4"/>
  <c r="D630" i="4"/>
  <c r="C630" i="4"/>
  <c r="E630" i="4" s="1"/>
  <c r="D629" i="4"/>
  <c r="C629" i="4"/>
  <c r="E629" i="4" s="1"/>
  <c r="E628" i="4"/>
  <c r="D628" i="4"/>
  <c r="C628" i="4"/>
  <c r="E627" i="4"/>
  <c r="D627" i="4"/>
  <c r="C627" i="4"/>
  <c r="C626" i="4"/>
  <c r="E626" i="4" s="1"/>
  <c r="D625" i="4"/>
  <c r="C625" i="4"/>
  <c r="E625" i="4" s="1"/>
  <c r="E624" i="4"/>
  <c r="D624" i="4"/>
  <c r="C624" i="4"/>
  <c r="E623" i="4"/>
  <c r="D623" i="4"/>
  <c r="C623" i="4"/>
  <c r="C622" i="4"/>
  <c r="E622" i="4" s="1"/>
  <c r="D621" i="4"/>
  <c r="C621" i="4"/>
  <c r="E621" i="4" s="1"/>
  <c r="E620" i="4"/>
  <c r="D620" i="4"/>
  <c r="C620" i="4"/>
  <c r="E619" i="4"/>
  <c r="D619" i="4"/>
  <c r="C619" i="4"/>
  <c r="C618" i="4"/>
  <c r="E618" i="4" s="1"/>
  <c r="D617" i="4"/>
  <c r="C617" i="4"/>
  <c r="E617" i="4" s="1"/>
  <c r="E616" i="4"/>
  <c r="D616" i="4"/>
  <c r="C616" i="4"/>
  <c r="E615" i="4"/>
  <c r="D615" i="4"/>
  <c r="C615" i="4"/>
  <c r="D614" i="4"/>
  <c r="C614" i="4"/>
  <c r="E614" i="4" s="1"/>
  <c r="D613" i="4"/>
  <c r="C613" i="4"/>
  <c r="E613" i="4" s="1"/>
  <c r="E612" i="4"/>
  <c r="D612" i="4"/>
  <c r="C612" i="4"/>
  <c r="E611" i="4"/>
  <c r="D611" i="4"/>
  <c r="C611" i="4"/>
  <c r="D610" i="4"/>
  <c r="C610" i="4"/>
  <c r="E610" i="4" s="1"/>
  <c r="D609" i="4"/>
  <c r="C609" i="4"/>
  <c r="E609" i="4" s="1"/>
  <c r="E608" i="4"/>
  <c r="D608" i="4"/>
  <c r="C608" i="4"/>
  <c r="E607" i="4"/>
  <c r="D607" i="4"/>
  <c r="C607" i="4"/>
  <c r="C606" i="4"/>
  <c r="E606" i="4" s="1"/>
  <c r="D605" i="4"/>
  <c r="C605" i="4"/>
  <c r="E605" i="4" s="1"/>
  <c r="E604" i="4"/>
  <c r="D604" i="4"/>
  <c r="C604" i="4"/>
  <c r="E603" i="4"/>
  <c r="D603" i="4"/>
  <c r="C603" i="4"/>
  <c r="C602" i="4"/>
  <c r="E602" i="4" s="1"/>
  <c r="D601" i="4"/>
  <c r="C601" i="4"/>
  <c r="E601" i="4" s="1"/>
  <c r="E600" i="4"/>
  <c r="D600" i="4"/>
  <c r="C600" i="4"/>
  <c r="E599" i="4"/>
  <c r="D599" i="4"/>
  <c r="C599" i="4"/>
  <c r="C598" i="4"/>
  <c r="E598" i="4" s="1"/>
  <c r="D597" i="4"/>
  <c r="C597" i="4"/>
  <c r="E597" i="4" s="1"/>
  <c r="E596" i="4"/>
  <c r="D596" i="4"/>
  <c r="C596" i="4"/>
  <c r="E595" i="4"/>
  <c r="D595" i="4"/>
  <c r="C595" i="4"/>
  <c r="C594" i="4"/>
  <c r="E594" i="4" s="1"/>
  <c r="D593" i="4"/>
  <c r="C593" i="4"/>
  <c r="E593" i="4" s="1"/>
  <c r="E592" i="4"/>
  <c r="D592" i="4"/>
  <c r="C592" i="4"/>
  <c r="E591" i="4"/>
  <c r="D591" i="4"/>
  <c r="C591" i="4"/>
  <c r="D590" i="4"/>
  <c r="C590" i="4"/>
  <c r="E590" i="4" s="1"/>
  <c r="D589" i="4"/>
  <c r="C589" i="4"/>
  <c r="E589" i="4" s="1"/>
  <c r="E588" i="4"/>
  <c r="D588" i="4"/>
  <c r="C588" i="4"/>
  <c r="E587" i="4"/>
  <c r="D587" i="4"/>
  <c r="C587" i="4"/>
  <c r="D586" i="4"/>
  <c r="C586" i="4"/>
  <c r="E586" i="4" s="1"/>
  <c r="D585" i="4"/>
  <c r="C585" i="4"/>
  <c r="E585" i="4" s="1"/>
  <c r="E584" i="4"/>
  <c r="D584" i="4"/>
  <c r="C584" i="4"/>
  <c r="E583" i="4"/>
  <c r="D583" i="4"/>
  <c r="C583" i="4"/>
  <c r="C582" i="4"/>
  <c r="E582" i="4" s="1"/>
  <c r="D581" i="4"/>
  <c r="C581" i="4"/>
  <c r="E581" i="4" s="1"/>
  <c r="E580" i="4"/>
  <c r="D580" i="4"/>
  <c r="C580" i="4"/>
  <c r="E579" i="4"/>
  <c r="D579" i="4"/>
  <c r="C579" i="4"/>
  <c r="C578" i="4"/>
  <c r="E578" i="4" s="1"/>
  <c r="D577" i="4"/>
  <c r="C577" i="4"/>
  <c r="E577" i="4" s="1"/>
  <c r="E576" i="4"/>
  <c r="D576" i="4"/>
  <c r="C576" i="4"/>
  <c r="E575" i="4"/>
  <c r="D575" i="4"/>
  <c r="C575" i="4"/>
  <c r="C574" i="4"/>
  <c r="E574" i="4" s="1"/>
  <c r="D573" i="4"/>
  <c r="C573" i="4"/>
  <c r="E573" i="4" s="1"/>
  <c r="E572" i="4"/>
  <c r="D572" i="4"/>
  <c r="C572" i="4"/>
  <c r="E571" i="4"/>
  <c r="D571" i="4"/>
  <c r="C571" i="4"/>
  <c r="C570" i="4"/>
  <c r="E570" i="4" s="1"/>
  <c r="D569" i="4"/>
  <c r="C569" i="4"/>
  <c r="E569" i="4" s="1"/>
  <c r="E568" i="4"/>
  <c r="D568" i="4"/>
  <c r="C568" i="4"/>
  <c r="E567" i="4"/>
  <c r="D567" i="4"/>
  <c r="C567" i="4"/>
  <c r="D566" i="4"/>
  <c r="C566" i="4"/>
  <c r="E566" i="4" s="1"/>
  <c r="D565" i="4"/>
  <c r="C565" i="4"/>
  <c r="E565" i="4" s="1"/>
  <c r="E564" i="4"/>
  <c r="D564" i="4"/>
  <c r="C564" i="4"/>
  <c r="E563" i="4"/>
  <c r="D563" i="4"/>
  <c r="C563" i="4"/>
  <c r="D562" i="4"/>
  <c r="C562" i="4"/>
  <c r="E562" i="4" s="1"/>
  <c r="D561" i="4"/>
  <c r="C561" i="4"/>
  <c r="E561" i="4" s="1"/>
  <c r="E560" i="4"/>
  <c r="D560" i="4"/>
  <c r="C560" i="4"/>
  <c r="E559" i="4"/>
  <c r="D559" i="4"/>
  <c r="C559" i="4"/>
  <c r="C558" i="4"/>
  <c r="E558" i="4" s="1"/>
  <c r="D557" i="4"/>
  <c r="C557" i="4"/>
  <c r="E557" i="4" s="1"/>
  <c r="E556" i="4"/>
  <c r="D556" i="4"/>
  <c r="C556" i="4"/>
  <c r="E555" i="4"/>
  <c r="D555" i="4"/>
  <c r="C555" i="4"/>
  <c r="C554" i="4"/>
  <c r="E554" i="4" s="1"/>
  <c r="D553" i="4"/>
  <c r="C553" i="4"/>
  <c r="E553" i="4" s="1"/>
  <c r="E552" i="4"/>
  <c r="D552" i="4"/>
  <c r="C552" i="4"/>
  <c r="E551" i="4"/>
  <c r="D551" i="4"/>
  <c r="C551" i="4"/>
  <c r="C550" i="4"/>
  <c r="E550" i="4" s="1"/>
  <c r="D549" i="4"/>
  <c r="C549" i="4"/>
  <c r="E549" i="4" s="1"/>
  <c r="E548" i="4"/>
  <c r="D548" i="4"/>
  <c r="C548" i="4"/>
  <c r="E547" i="4"/>
  <c r="D547" i="4"/>
  <c r="C547" i="4"/>
  <c r="C546" i="4"/>
  <c r="E546" i="4" s="1"/>
  <c r="D545" i="4"/>
  <c r="C545" i="4"/>
  <c r="E545" i="4" s="1"/>
  <c r="E544" i="4"/>
  <c r="D544" i="4"/>
  <c r="C544" i="4"/>
  <c r="E543" i="4"/>
  <c r="D543" i="4"/>
  <c r="C543" i="4"/>
  <c r="D542" i="4"/>
  <c r="C542" i="4"/>
  <c r="E542" i="4" s="1"/>
  <c r="D541" i="4"/>
  <c r="C541" i="4"/>
  <c r="E541" i="4" s="1"/>
  <c r="E540" i="4"/>
  <c r="D540" i="4"/>
  <c r="C540" i="4"/>
  <c r="E539" i="4"/>
  <c r="D539" i="4"/>
  <c r="C539" i="4"/>
  <c r="D538" i="4"/>
  <c r="C538" i="4"/>
  <c r="E538" i="4" s="1"/>
  <c r="D537" i="4"/>
  <c r="C537" i="4"/>
  <c r="E537" i="4" s="1"/>
  <c r="E536" i="4"/>
  <c r="D536" i="4"/>
  <c r="C536" i="4"/>
  <c r="E535" i="4"/>
  <c r="D535" i="4"/>
  <c r="C535" i="4"/>
  <c r="C534" i="4"/>
  <c r="E534" i="4" s="1"/>
  <c r="D533" i="4"/>
  <c r="C533" i="4"/>
  <c r="E533" i="4" s="1"/>
  <c r="E532" i="4"/>
  <c r="D532" i="4"/>
  <c r="C532" i="4"/>
  <c r="E531" i="4"/>
  <c r="D531" i="4"/>
  <c r="C531" i="4"/>
  <c r="C530" i="4"/>
  <c r="E530" i="4" s="1"/>
  <c r="E529" i="4"/>
  <c r="D529" i="4"/>
  <c r="C529" i="4"/>
  <c r="E528" i="4"/>
  <c r="D528" i="4"/>
  <c r="C528" i="4"/>
  <c r="E527" i="4"/>
  <c r="D527" i="4"/>
  <c r="C527" i="4"/>
  <c r="D526" i="4"/>
  <c r="C526" i="4"/>
  <c r="E526" i="4" s="1"/>
  <c r="E525" i="4"/>
  <c r="D525" i="4"/>
  <c r="C525" i="4"/>
  <c r="E524" i="4"/>
  <c r="D524" i="4"/>
  <c r="C524" i="4"/>
  <c r="E523" i="4"/>
  <c r="D523" i="4"/>
  <c r="C523" i="4"/>
  <c r="C522" i="4"/>
  <c r="E522" i="4" s="1"/>
  <c r="E521" i="4"/>
  <c r="D521" i="4"/>
  <c r="C521" i="4"/>
  <c r="E520" i="4"/>
  <c r="D520" i="4"/>
  <c r="C520" i="4"/>
  <c r="E519" i="4"/>
  <c r="D519" i="4"/>
  <c r="C519" i="4"/>
  <c r="D518" i="4"/>
  <c r="C518" i="4"/>
  <c r="E518" i="4" s="1"/>
  <c r="E517" i="4"/>
  <c r="D517" i="4"/>
  <c r="C517" i="4"/>
  <c r="E516" i="4"/>
  <c r="D516" i="4"/>
  <c r="C516" i="4"/>
  <c r="D515" i="4"/>
  <c r="C515" i="4"/>
  <c r="E515" i="4" s="1"/>
  <c r="C514" i="4"/>
  <c r="E514" i="4" s="1"/>
  <c r="E513" i="4"/>
  <c r="D513" i="4"/>
  <c r="C513" i="4"/>
  <c r="E512" i="4"/>
  <c r="D512" i="4"/>
  <c r="C512" i="4"/>
  <c r="C511" i="4"/>
  <c r="E511" i="4" s="1"/>
  <c r="D510" i="4"/>
  <c r="C510" i="4"/>
  <c r="E510" i="4" s="1"/>
  <c r="E509" i="4"/>
  <c r="D509" i="4"/>
  <c r="C509" i="4"/>
  <c r="E508" i="4"/>
  <c r="D508" i="4"/>
  <c r="C508" i="4"/>
  <c r="D507" i="4"/>
  <c r="C507" i="4"/>
  <c r="E507" i="4" s="1"/>
  <c r="D506" i="4"/>
  <c r="C506" i="4"/>
  <c r="E506" i="4" s="1"/>
  <c r="E505" i="4"/>
  <c r="D505" i="4"/>
  <c r="C505" i="4"/>
  <c r="E504" i="4"/>
  <c r="D504" i="4"/>
  <c r="C504" i="4"/>
  <c r="C503" i="4"/>
  <c r="E503" i="4" s="1"/>
  <c r="C502" i="4"/>
  <c r="E502" i="4" s="1"/>
  <c r="E501" i="4"/>
  <c r="D501" i="4"/>
  <c r="C501" i="4"/>
  <c r="E500" i="4"/>
  <c r="D500" i="4"/>
  <c r="C500" i="4"/>
  <c r="E499" i="4"/>
  <c r="C499" i="4"/>
  <c r="D499" i="4" s="1"/>
  <c r="D498" i="4"/>
  <c r="C498" i="4"/>
  <c r="E498" i="4" s="1"/>
  <c r="E497" i="4"/>
  <c r="D497" i="4"/>
  <c r="C497" i="4"/>
  <c r="E496" i="4"/>
  <c r="D496" i="4"/>
  <c r="C496" i="4"/>
  <c r="E495" i="4"/>
  <c r="D495" i="4"/>
  <c r="C495" i="4"/>
  <c r="C494" i="4"/>
  <c r="E494" i="4" s="1"/>
  <c r="E493" i="4"/>
  <c r="D493" i="4"/>
  <c r="C493" i="4"/>
  <c r="E492" i="4"/>
  <c r="D492" i="4"/>
  <c r="C492" i="4"/>
  <c r="E491" i="4"/>
  <c r="D491" i="4"/>
  <c r="C491" i="4"/>
  <c r="C490" i="4"/>
  <c r="E490" i="4" s="1"/>
  <c r="E489" i="4"/>
  <c r="D489" i="4"/>
  <c r="C489" i="4"/>
  <c r="E488" i="4"/>
  <c r="D488" i="4"/>
  <c r="C488" i="4"/>
  <c r="D487" i="4"/>
  <c r="C487" i="4"/>
  <c r="E487" i="4" s="1"/>
  <c r="D486" i="4"/>
  <c r="C486" i="4"/>
  <c r="E486" i="4" s="1"/>
  <c r="E485" i="4"/>
  <c r="D485" i="4"/>
  <c r="C485" i="4"/>
  <c r="E484" i="4"/>
  <c r="D484" i="4"/>
  <c r="C484" i="4"/>
  <c r="C483" i="4"/>
  <c r="E483" i="4" s="1"/>
  <c r="D482" i="4"/>
  <c r="C482" i="4"/>
  <c r="E482" i="4" s="1"/>
  <c r="E481" i="4"/>
  <c r="D481" i="4"/>
  <c r="C481" i="4"/>
  <c r="E480" i="4"/>
  <c r="D480" i="4"/>
  <c r="C480" i="4"/>
  <c r="E479" i="4"/>
  <c r="D479" i="4"/>
  <c r="C479" i="4"/>
  <c r="D478" i="4"/>
  <c r="C478" i="4"/>
  <c r="E478" i="4" s="1"/>
  <c r="E477" i="4"/>
  <c r="D477" i="4"/>
  <c r="C477" i="4"/>
  <c r="E476" i="4"/>
  <c r="D476" i="4"/>
  <c r="C476" i="4"/>
  <c r="E475" i="4"/>
  <c r="C475" i="4"/>
  <c r="D475" i="4" s="1"/>
  <c r="C474" i="4"/>
  <c r="E474" i="4" s="1"/>
  <c r="E473" i="4"/>
  <c r="D473" i="4"/>
  <c r="C473" i="4"/>
  <c r="E472" i="4"/>
  <c r="D472" i="4"/>
  <c r="C472" i="4"/>
  <c r="E471" i="4"/>
  <c r="D471" i="4"/>
  <c r="C471" i="4"/>
  <c r="D470" i="4"/>
  <c r="C470" i="4"/>
  <c r="E470" i="4" s="1"/>
  <c r="E469" i="4"/>
  <c r="D469" i="4"/>
  <c r="C469" i="4"/>
  <c r="E468" i="4"/>
  <c r="D468" i="4"/>
  <c r="C468" i="4"/>
  <c r="D467" i="4"/>
  <c r="C467" i="4"/>
  <c r="E467" i="4" s="1"/>
  <c r="C466" i="4"/>
  <c r="E466" i="4" s="1"/>
  <c r="E465" i="4"/>
  <c r="D465" i="4"/>
  <c r="C465" i="4"/>
  <c r="E464" i="4"/>
  <c r="D464" i="4"/>
  <c r="C464" i="4"/>
  <c r="C463" i="4"/>
  <c r="E463" i="4" s="1"/>
  <c r="D462" i="4"/>
  <c r="C462" i="4"/>
  <c r="E462" i="4" s="1"/>
  <c r="E461" i="4"/>
  <c r="D461" i="4"/>
  <c r="C461" i="4"/>
  <c r="E460" i="4"/>
  <c r="D460" i="4"/>
  <c r="C460" i="4"/>
  <c r="D459" i="4"/>
  <c r="C459" i="4"/>
  <c r="E459" i="4" s="1"/>
  <c r="D458" i="4"/>
  <c r="C458" i="4"/>
  <c r="E458" i="4" s="1"/>
  <c r="E457" i="4"/>
  <c r="D457" i="4"/>
  <c r="C457" i="4"/>
  <c r="E456" i="4"/>
  <c r="D456" i="4"/>
  <c r="C456" i="4"/>
  <c r="C455" i="4"/>
  <c r="E455" i="4" s="1"/>
  <c r="C454" i="4"/>
  <c r="E454" i="4" s="1"/>
  <c r="E453" i="4"/>
  <c r="D453" i="4"/>
  <c r="C453" i="4"/>
  <c r="E452" i="4"/>
  <c r="D452" i="4"/>
  <c r="C452" i="4"/>
  <c r="E451" i="4"/>
  <c r="C451" i="4"/>
  <c r="D451" i="4" s="1"/>
  <c r="D450" i="4"/>
  <c r="C450" i="4"/>
  <c r="E450" i="4" s="1"/>
  <c r="E449" i="4"/>
  <c r="D449" i="4"/>
  <c r="C449" i="4"/>
  <c r="E448" i="4"/>
  <c r="D448" i="4"/>
  <c r="C448" i="4"/>
  <c r="E447" i="4"/>
  <c r="D447" i="4"/>
  <c r="C447" i="4"/>
  <c r="C446" i="4"/>
  <c r="E446" i="4" s="1"/>
  <c r="E445" i="4"/>
  <c r="D445" i="4"/>
  <c r="C445" i="4"/>
  <c r="E444" i="4"/>
  <c r="D444" i="4"/>
  <c r="C444" i="4"/>
  <c r="E443" i="4"/>
  <c r="D443" i="4"/>
  <c r="C443" i="4"/>
  <c r="C442" i="4"/>
  <c r="E442" i="4" s="1"/>
  <c r="E441" i="4"/>
  <c r="D441" i="4"/>
  <c r="C441" i="4"/>
  <c r="E440" i="4"/>
  <c r="D440" i="4"/>
  <c r="C440" i="4"/>
  <c r="C439" i="4"/>
  <c r="E439" i="4" s="1"/>
  <c r="D438" i="4"/>
  <c r="C438" i="4"/>
  <c r="E438" i="4" s="1"/>
  <c r="E437" i="4"/>
  <c r="D437" i="4"/>
  <c r="C437" i="4"/>
  <c r="E436" i="4"/>
  <c r="D436" i="4"/>
  <c r="C436" i="4"/>
  <c r="C435" i="4"/>
  <c r="E435" i="4" s="1"/>
  <c r="D434" i="4"/>
  <c r="C434" i="4"/>
  <c r="E434" i="4" s="1"/>
  <c r="E433" i="4"/>
  <c r="D433" i="4"/>
  <c r="C433" i="4"/>
  <c r="E432" i="4"/>
  <c r="D432" i="4"/>
  <c r="C432" i="4"/>
  <c r="E431" i="4"/>
  <c r="D431" i="4"/>
  <c r="C431" i="4"/>
  <c r="E430" i="4"/>
  <c r="D430" i="4"/>
  <c r="C430" i="4"/>
  <c r="E429" i="4"/>
  <c r="D429" i="4"/>
  <c r="C429" i="4"/>
  <c r="E428" i="4"/>
  <c r="D428" i="4"/>
  <c r="C428" i="4"/>
  <c r="E427" i="4"/>
  <c r="D427" i="4"/>
  <c r="C427" i="4"/>
  <c r="E426" i="4"/>
  <c r="D426" i="4"/>
  <c r="C426" i="4"/>
  <c r="E425" i="4"/>
  <c r="D425" i="4"/>
  <c r="C425" i="4"/>
  <c r="E424" i="4"/>
  <c r="D424" i="4"/>
  <c r="C424" i="4"/>
  <c r="E423" i="4"/>
  <c r="D423" i="4"/>
  <c r="C423" i="4"/>
  <c r="E422" i="4"/>
  <c r="D422" i="4"/>
  <c r="C422" i="4"/>
  <c r="E421" i="4"/>
  <c r="D421" i="4"/>
  <c r="C421" i="4"/>
  <c r="E420" i="4"/>
  <c r="D420" i="4"/>
  <c r="C420" i="4"/>
  <c r="E419" i="4"/>
  <c r="D419" i="4"/>
  <c r="C419" i="4"/>
  <c r="E418" i="4"/>
  <c r="D418" i="4"/>
  <c r="C418" i="4"/>
  <c r="E417" i="4"/>
  <c r="D417" i="4"/>
  <c r="C417" i="4"/>
  <c r="E416" i="4"/>
  <c r="D416" i="4"/>
  <c r="C416" i="4"/>
  <c r="E415" i="4"/>
  <c r="D415" i="4"/>
  <c r="C415" i="4"/>
  <c r="E414" i="4"/>
  <c r="D414" i="4"/>
  <c r="C414" i="4"/>
  <c r="E413" i="4"/>
  <c r="D413" i="4"/>
  <c r="C413" i="4"/>
  <c r="E412" i="4"/>
  <c r="D412" i="4"/>
  <c r="C412" i="4"/>
  <c r="E411" i="4"/>
  <c r="D411" i="4"/>
  <c r="C411" i="4"/>
  <c r="E410" i="4"/>
  <c r="D410" i="4"/>
  <c r="C410" i="4"/>
  <c r="E409" i="4"/>
  <c r="D409" i="4"/>
  <c r="C409" i="4"/>
  <c r="E408" i="4"/>
  <c r="D408" i="4"/>
  <c r="C408" i="4"/>
  <c r="E407" i="4"/>
  <c r="D407" i="4"/>
  <c r="C407" i="4"/>
  <c r="E406" i="4"/>
  <c r="D406" i="4"/>
  <c r="C406" i="4"/>
  <c r="E405" i="4"/>
  <c r="D405" i="4"/>
  <c r="C405" i="4"/>
  <c r="E404" i="4"/>
  <c r="D404" i="4"/>
  <c r="C404" i="4"/>
  <c r="E403" i="4"/>
  <c r="D403" i="4"/>
  <c r="C403" i="4"/>
  <c r="E402" i="4"/>
  <c r="D402" i="4"/>
  <c r="C402" i="4"/>
  <c r="E401" i="4"/>
  <c r="D401" i="4"/>
  <c r="C401" i="4"/>
  <c r="E400" i="4"/>
  <c r="D400" i="4"/>
  <c r="C400" i="4"/>
  <c r="E399" i="4"/>
  <c r="D399" i="4"/>
  <c r="C399" i="4"/>
  <c r="E398" i="4"/>
  <c r="D398" i="4"/>
  <c r="C398" i="4"/>
  <c r="E397" i="4"/>
  <c r="D397" i="4"/>
  <c r="C397" i="4"/>
  <c r="E396" i="4"/>
  <c r="D396" i="4"/>
  <c r="C396" i="4"/>
  <c r="E395" i="4"/>
  <c r="D395" i="4"/>
  <c r="C395" i="4"/>
  <c r="E394" i="4"/>
  <c r="D394" i="4"/>
  <c r="C394" i="4"/>
  <c r="E393" i="4"/>
  <c r="D393" i="4"/>
  <c r="C393" i="4"/>
  <c r="E392" i="4"/>
  <c r="D392" i="4"/>
  <c r="C392" i="4"/>
  <c r="E391" i="4"/>
  <c r="D391" i="4"/>
  <c r="C391" i="4"/>
  <c r="E390" i="4"/>
  <c r="D390" i="4"/>
  <c r="C390" i="4"/>
  <c r="E389" i="4"/>
  <c r="D389" i="4"/>
  <c r="C389" i="4"/>
  <c r="E388" i="4"/>
  <c r="D388" i="4"/>
  <c r="C388" i="4"/>
  <c r="E387" i="4"/>
  <c r="D387" i="4"/>
  <c r="C387" i="4"/>
  <c r="E386" i="4"/>
  <c r="D386" i="4"/>
  <c r="C386" i="4"/>
  <c r="E385" i="4"/>
  <c r="D385" i="4"/>
  <c r="C385" i="4"/>
  <c r="E384" i="4"/>
  <c r="D384" i="4"/>
  <c r="C384" i="4"/>
  <c r="E383" i="4"/>
  <c r="D383" i="4"/>
  <c r="C383" i="4"/>
  <c r="E382" i="4"/>
  <c r="D382" i="4"/>
  <c r="C382" i="4"/>
  <c r="E381" i="4"/>
  <c r="D381" i="4"/>
  <c r="C381" i="4"/>
  <c r="E380" i="4"/>
  <c r="D380" i="4"/>
  <c r="C380" i="4"/>
  <c r="E379" i="4"/>
  <c r="D379" i="4"/>
  <c r="C379" i="4"/>
  <c r="E378" i="4"/>
  <c r="D378" i="4"/>
  <c r="C378" i="4"/>
  <c r="E377" i="4"/>
  <c r="D377" i="4"/>
  <c r="C377" i="4"/>
  <c r="E376" i="4"/>
  <c r="D376" i="4"/>
  <c r="C376" i="4"/>
  <c r="E375" i="4"/>
  <c r="D375" i="4"/>
  <c r="C375" i="4"/>
  <c r="E374" i="4"/>
  <c r="D374" i="4"/>
  <c r="C374" i="4"/>
  <c r="E373" i="4"/>
  <c r="D373" i="4"/>
  <c r="C373" i="4"/>
  <c r="E372" i="4"/>
  <c r="D372" i="4"/>
  <c r="C372" i="4"/>
  <c r="E371" i="4"/>
  <c r="D371" i="4"/>
  <c r="C371" i="4"/>
  <c r="E370" i="4"/>
  <c r="D370" i="4"/>
  <c r="C370" i="4"/>
  <c r="E369" i="4"/>
  <c r="D369" i="4"/>
  <c r="C369" i="4"/>
  <c r="E368" i="4"/>
  <c r="D368" i="4"/>
  <c r="C368" i="4"/>
  <c r="E367" i="4"/>
  <c r="D367" i="4"/>
  <c r="C367" i="4"/>
  <c r="E366" i="4"/>
  <c r="D366" i="4"/>
  <c r="C366" i="4"/>
  <c r="E365" i="4"/>
  <c r="D365" i="4"/>
  <c r="C365" i="4"/>
  <c r="E364" i="4"/>
  <c r="D364" i="4"/>
  <c r="C364" i="4"/>
  <c r="E363" i="4"/>
  <c r="D363" i="4"/>
  <c r="C363" i="4"/>
  <c r="E362" i="4"/>
  <c r="D362" i="4"/>
  <c r="C362" i="4"/>
  <c r="E361" i="4"/>
  <c r="D361" i="4"/>
  <c r="C361" i="4"/>
  <c r="E360" i="4"/>
  <c r="D360" i="4"/>
  <c r="C360" i="4"/>
  <c r="E359" i="4"/>
  <c r="D359" i="4"/>
  <c r="C359" i="4"/>
  <c r="E358" i="4"/>
  <c r="D358" i="4"/>
  <c r="C358" i="4"/>
  <c r="E357" i="4"/>
  <c r="D357" i="4"/>
  <c r="C357" i="4"/>
  <c r="E356" i="4"/>
  <c r="D356" i="4"/>
  <c r="C356" i="4"/>
  <c r="E355" i="4"/>
  <c r="D355" i="4"/>
  <c r="C355" i="4"/>
  <c r="E354" i="4"/>
  <c r="D354" i="4"/>
  <c r="C354" i="4"/>
  <c r="E353" i="4"/>
  <c r="D353" i="4"/>
  <c r="C353" i="4"/>
  <c r="E352" i="4"/>
  <c r="D352" i="4"/>
  <c r="C352" i="4"/>
  <c r="E351" i="4"/>
  <c r="D351" i="4"/>
  <c r="C351" i="4"/>
  <c r="E350" i="4"/>
  <c r="D350" i="4"/>
  <c r="C350" i="4"/>
  <c r="E349" i="4"/>
  <c r="D349" i="4"/>
  <c r="C349" i="4"/>
  <c r="E348" i="4"/>
  <c r="D348" i="4"/>
  <c r="C348" i="4"/>
  <c r="E347" i="4"/>
  <c r="D347" i="4"/>
  <c r="C347" i="4"/>
  <c r="E346" i="4"/>
  <c r="D346" i="4"/>
  <c r="C346" i="4"/>
  <c r="E345" i="4"/>
  <c r="D345" i="4"/>
  <c r="C345" i="4"/>
  <c r="E344" i="4"/>
  <c r="D344" i="4"/>
  <c r="C344" i="4"/>
  <c r="E343" i="4"/>
  <c r="D343" i="4"/>
  <c r="C343" i="4"/>
  <c r="E342" i="4"/>
  <c r="D342" i="4"/>
  <c r="C342" i="4"/>
  <c r="E341" i="4"/>
  <c r="D341" i="4"/>
  <c r="C341" i="4"/>
  <c r="E340" i="4"/>
  <c r="D340" i="4"/>
  <c r="C340" i="4"/>
  <c r="E339" i="4"/>
  <c r="D339" i="4"/>
  <c r="C339" i="4"/>
  <c r="E338" i="4"/>
  <c r="D338" i="4"/>
  <c r="C338" i="4"/>
  <c r="E337" i="4"/>
  <c r="D337" i="4"/>
  <c r="C337" i="4"/>
  <c r="E336" i="4"/>
  <c r="D336" i="4"/>
  <c r="C336" i="4"/>
  <c r="E335" i="4"/>
  <c r="D335" i="4"/>
  <c r="C335" i="4"/>
  <c r="E334" i="4"/>
  <c r="D334" i="4"/>
  <c r="C334" i="4"/>
  <c r="E333" i="4"/>
  <c r="D333" i="4"/>
  <c r="C333" i="4"/>
  <c r="E332" i="4"/>
  <c r="D332" i="4"/>
  <c r="C332" i="4"/>
  <c r="E331" i="4"/>
  <c r="D331" i="4"/>
  <c r="C331" i="4"/>
  <c r="E330" i="4"/>
  <c r="D330" i="4"/>
  <c r="C330" i="4"/>
  <c r="E329" i="4"/>
  <c r="D329" i="4"/>
  <c r="C329" i="4"/>
  <c r="E328" i="4"/>
  <c r="D328" i="4"/>
  <c r="C328" i="4"/>
  <c r="E327" i="4"/>
  <c r="D327" i="4"/>
  <c r="C327" i="4"/>
  <c r="E326" i="4"/>
  <c r="D326" i="4"/>
  <c r="C326" i="4"/>
  <c r="E325" i="4"/>
  <c r="D325" i="4"/>
  <c r="C325" i="4"/>
  <c r="E324" i="4"/>
  <c r="D324" i="4"/>
  <c r="C324" i="4"/>
  <c r="E323" i="4"/>
  <c r="D323" i="4"/>
  <c r="C323" i="4"/>
  <c r="E322" i="4"/>
  <c r="D322" i="4"/>
  <c r="C322" i="4"/>
  <c r="E321" i="4"/>
  <c r="D321" i="4"/>
  <c r="C321" i="4"/>
  <c r="E320" i="4"/>
  <c r="D320" i="4"/>
  <c r="C320" i="4"/>
  <c r="E319" i="4"/>
  <c r="D319" i="4"/>
  <c r="C319" i="4"/>
  <c r="E318" i="4"/>
  <c r="D318" i="4"/>
  <c r="C318" i="4"/>
  <c r="E317" i="4"/>
  <c r="D317" i="4"/>
  <c r="C317" i="4"/>
  <c r="E316" i="4"/>
  <c r="D316" i="4"/>
  <c r="C316" i="4"/>
  <c r="E315" i="4"/>
  <c r="D315" i="4"/>
  <c r="C315" i="4"/>
  <c r="E314" i="4"/>
  <c r="D314" i="4"/>
  <c r="C314" i="4"/>
  <c r="E313" i="4"/>
  <c r="D313" i="4"/>
  <c r="C313" i="4"/>
  <c r="E312" i="4"/>
  <c r="D312" i="4"/>
  <c r="C312" i="4"/>
  <c r="E311" i="4"/>
  <c r="D311" i="4"/>
  <c r="C311" i="4"/>
  <c r="E310" i="4"/>
  <c r="D310" i="4"/>
  <c r="C310" i="4"/>
  <c r="E309" i="4"/>
  <c r="D309" i="4"/>
  <c r="C309" i="4"/>
  <c r="E308" i="4"/>
  <c r="D308" i="4"/>
  <c r="C308" i="4"/>
  <c r="E307" i="4"/>
  <c r="D307" i="4"/>
  <c r="C307" i="4"/>
  <c r="E306" i="4"/>
  <c r="D306" i="4"/>
  <c r="C306" i="4"/>
  <c r="E305" i="4"/>
  <c r="D305" i="4"/>
  <c r="C305" i="4"/>
  <c r="E304" i="4"/>
  <c r="D304" i="4"/>
  <c r="C304" i="4"/>
  <c r="E303" i="4"/>
  <c r="D303" i="4"/>
  <c r="C303" i="4"/>
  <c r="E302" i="4"/>
  <c r="D302" i="4"/>
  <c r="C302" i="4"/>
  <c r="E301" i="4"/>
  <c r="D301" i="4"/>
  <c r="C301" i="4"/>
  <c r="E300" i="4"/>
  <c r="D300" i="4"/>
  <c r="C300" i="4"/>
  <c r="E299" i="4"/>
  <c r="D299" i="4"/>
  <c r="C299" i="4"/>
  <c r="E298" i="4"/>
  <c r="D298" i="4"/>
  <c r="C298" i="4"/>
  <c r="E297" i="4"/>
  <c r="D297" i="4"/>
  <c r="C297" i="4"/>
  <c r="E296" i="4"/>
  <c r="D296" i="4"/>
  <c r="C296" i="4"/>
  <c r="E295" i="4"/>
  <c r="D295" i="4"/>
  <c r="C295" i="4"/>
  <c r="E294" i="4"/>
  <c r="D294" i="4"/>
  <c r="C294" i="4"/>
  <c r="E293" i="4"/>
  <c r="D293" i="4"/>
  <c r="C293" i="4"/>
  <c r="E292" i="4"/>
  <c r="D292" i="4"/>
  <c r="C292" i="4"/>
  <c r="E291" i="4"/>
  <c r="D291" i="4"/>
  <c r="C291" i="4"/>
  <c r="E290" i="4"/>
  <c r="D290" i="4"/>
  <c r="C290" i="4"/>
  <c r="E289" i="4"/>
  <c r="D289" i="4"/>
  <c r="C289" i="4"/>
  <c r="E288" i="4"/>
  <c r="D288" i="4"/>
  <c r="C288" i="4"/>
  <c r="E287" i="4"/>
  <c r="D287" i="4"/>
  <c r="C287" i="4"/>
  <c r="E286" i="4"/>
  <c r="D286" i="4"/>
  <c r="C286" i="4"/>
  <c r="E285" i="4"/>
  <c r="D285" i="4"/>
  <c r="C285" i="4"/>
  <c r="E284" i="4"/>
  <c r="D284" i="4"/>
  <c r="C284" i="4"/>
  <c r="E283" i="4"/>
  <c r="D283" i="4"/>
  <c r="C283" i="4"/>
  <c r="E282" i="4"/>
  <c r="D282" i="4"/>
  <c r="C282" i="4"/>
  <c r="E281" i="4"/>
  <c r="D281" i="4"/>
  <c r="C281" i="4"/>
  <c r="E280" i="4"/>
  <c r="D280" i="4"/>
  <c r="C280" i="4"/>
  <c r="E279" i="4"/>
  <c r="D279" i="4"/>
  <c r="C279" i="4"/>
  <c r="E278" i="4"/>
  <c r="D278" i="4"/>
  <c r="C278" i="4"/>
  <c r="E277" i="4"/>
  <c r="D277" i="4"/>
  <c r="C277" i="4"/>
  <c r="E276" i="4"/>
  <c r="D276" i="4"/>
  <c r="C276" i="4"/>
  <c r="E275" i="4"/>
  <c r="D275" i="4"/>
  <c r="C275" i="4"/>
  <c r="E274" i="4"/>
  <c r="D274" i="4"/>
  <c r="C274" i="4"/>
  <c r="E273" i="4"/>
  <c r="D273" i="4"/>
  <c r="C273" i="4"/>
  <c r="E272" i="4"/>
  <c r="D272" i="4"/>
  <c r="C272" i="4"/>
  <c r="E271" i="4"/>
  <c r="D271" i="4"/>
  <c r="C271" i="4"/>
  <c r="E270" i="4"/>
  <c r="D270" i="4"/>
  <c r="C270" i="4"/>
  <c r="E269" i="4"/>
  <c r="D269" i="4"/>
  <c r="C269" i="4"/>
  <c r="E268" i="4"/>
  <c r="D268" i="4"/>
  <c r="C268" i="4"/>
  <c r="E267" i="4"/>
  <c r="D267" i="4"/>
  <c r="C267" i="4"/>
  <c r="E266" i="4"/>
  <c r="D266" i="4"/>
  <c r="C266" i="4"/>
  <c r="E265" i="4"/>
  <c r="D265" i="4"/>
  <c r="C265" i="4"/>
  <c r="E264" i="4"/>
  <c r="D264" i="4"/>
  <c r="C264" i="4"/>
  <c r="E263" i="4"/>
  <c r="D263" i="4"/>
  <c r="C263" i="4"/>
  <c r="E262" i="4"/>
  <c r="D262" i="4"/>
  <c r="C262" i="4"/>
  <c r="E261" i="4"/>
  <c r="D261" i="4"/>
  <c r="C261" i="4"/>
  <c r="E260" i="4"/>
  <c r="D260" i="4"/>
  <c r="C260" i="4"/>
  <c r="E259" i="4"/>
  <c r="D259" i="4"/>
  <c r="C259" i="4"/>
  <c r="E258" i="4"/>
  <c r="D258" i="4"/>
  <c r="C258" i="4"/>
  <c r="E257" i="4"/>
  <c r="D257" i="4"/>
  <c r="C257" i="4"/>
  <c r="E256" i="4"/>
  <c r="D256" i="4"/>
  <c r="C256" i="4"/>
  <c r="E255" i="4"/>
  <c r="D255" i="4"/>
  <c r="C255" i="4"/>
  <c r="E254" i="4"/>
  <c r="D254" i="4"/>
  <c r="C254" i="4"/>
  <c r="E253" i="4"/>
  <c r="D253" i="4"/>
  <c r="C253" i="4"/>
  <c r="E252" i="4"/>
  <c r="D252" i="4"/>
  <c r="C252" i="4"/>
  <c r="E251" i="4"/>
  <c r="D251" i="4"/>
  <c r="C251" i="4"/>
  <c r="E250" i="4"/>
  <c r="D250" i="4"/>
  <c r="C250" i="4"/>
  <c r="E249" i="4"/>
  <c r="D249" i="4"/>
  <c r="C249" i="4"/>
  <c r="E248" i="4"/>
  <c r="D248" i="4"/>
  <c r="C248" i="4"/>
  <c r="E247" i="4"/>
  <c r="D247" i="4"/>
  <c r="C247" i="4"/>
  <c r="E246" i="4"/>
  <c r="D246" i="4"/>
  <c r="C246" i="4"/>
  <c r="E245" i="4"/>
  <c r="D245" i="4"/>
  <c r="C245" i="4"/>
  <c r="E244" i="4"/>
  <c r="D244" i="4"/>
  <c r="C244" i="4"/>
  <c r="E243" i="4"/>
  <c r="D243" i="4"/>
  <c r="C243" i="4"/>
  <c r="E242" i="4"/>
  <c r="D242" i="4"/>
  <c r="C242" i="4"/>
  <c r="E241" i="4"/>
  <c r="D241" i="4"/>
  <c r="C241" i="4"/>
  <c r="E240" i="4"/>
  <c r="D240" i="4"/>
  <c r="C240" i="4"/>
  <c r="E239" i="4"/>
  <c r="D239" i="4"/>
  <c r="C239" i="4"/>
  <c r="E238" i="4"/>
  <c r="D238" i="4"/>
  <c r="C238" i="4"/>
  <c r="E237" i="4"/>
  <c r="D237" i="4"/>
  <c r="C237" i="4"/>
  <c r="E236" i="4"/>
  <c r="D236" i="4"/>
  <c r="C236" i="4"/>
  <c r="E235" i="4"/>
  <c r="D235" i="4"/>
  <c r="C235" i="4"/>
  <c r="E234" i="4"/>
  <c r="D234" i="4"/>
  <c r="C234" i="4"/>
  <c r="E233" i="4"/>
  <c r="D233" i="4"/>
  <c r="C233" i="4"/>
  <c r="E232" i="4"/>
  <c r="D232" i="4"/>
  <c r="C232" i="4"/>
  <c r="E231" i="4"/>
  <c r="D231" i="4"/>
  <c r="C231" i="4"/>
  <c r="E230" i="4"/>
  <c r="D230" i="4"/>
  <c r="C230" i="4"/>
  <c r="E229" i="4"/>
  <c r="D229" i="4"/>
  <c r="C229" i="4"/>
  <c r="E228" i="4"/>
  <c r="D228" i="4"/>
  <c r="C228" i="4"/>
  <c r="E227" i="4"/>
  <c r="D227" i="4"/>
  <c r="C227" i="4"/>
  <c r="E226" i="4"/>
  <c r="D226" i="4"/>
  <c r="C226" i="4"/>
  <c r="E225" i="4"/>
  <c r="D225" i="4"/>
  <c r="C225" i="4"/>
  <c r="E224" i="4"/>
  <c r="D224" i="4"/>
  <c r="C224" i="4"/>
  <c r="E223" i="4"/>
  <c r="D223" i="4"/>
  <c r="C223" i="4"/>
  <c r="E222" i="4"/>
  <c r="D222" i="4"/>
  <c r="C222" i="4"/>
  <c r="E221" i="4"/>
  <c r="D221" i="4"/>
  <c r="C221" i="4"/>
  <c r="E220" i="4"/>
  <c r="D220" i="4"/>
  <c r="C220" i="4"/>
  <c r="E219" i="4"/>
  <c r="D219" i="4"/>
  <c r="C219" i="4"/>
  <c r="E218" i="4"/>
  <c r="D218" i="4"/>
  <c r="C218" i="4"/>
  <c r="E217" i="4"/>
  <c r="D217" i="4"/>
  <c r="C217" i="4"/>
  <c r="E216" i="4"/>
  <c r="D216" i="4"/>
  <c r="C216" i="4"/>
  <c r="E215" i="4"/>
  <c r="D215" i="4"/>
  <c r="C215" i="4"/>
  <c r="E214" i="4"/>
  <c r="D214" i="4"/>
  <c r="C214" i="4"/>
  <c r="E213" i="4"/>
  <c r="D213" i="4"/>
  <c r="C213" i="4"/>
  <c r="E212" i="4"/>
  <c r="D212" i="4"/>
  <c r="C212" i="4"/>
  <c r="E211" i="4"/>
  <c r="D211" i="4"/>
  <c r="C211" i="4"/>
  <c r="E210" i="4"/>
  <c r="D210" i="4"/>
  <c r="C210" i="4"/>
  <c r="E209" i="4"/>
  <c r="D209" i="4"/>
  <c r="C209" i="4"/>
  <c r="E208" i="4"/>
  <c r="D208" i="4"/>
  <c r="C208" i="4"/>
  <c r="E207" i="4"/>
  <c r="D207" i="4"/>
  <c r="C207" i="4"/>
  <c r="E206" i="4"/>
  <c r="D206" i="4"/>
  <c r="C206" i="4"/>
  <c r="E205" i="4"/>
  <c r="D205" i="4"/>
  <c r="C205" i="4"/>
  <c r="E204" i="4"/>
  <c r="D204" i="4"/>
  <c r="C204" i="4"/>
  <c r="E203" i="4"/>
  <c r="D203" i="4"/>
  <c r="C203" i="4"/>
  <c r="E202" i="4"/>
  <c r="D202" i="4"/>
  <c r="C202" i="4"/>
  <c r="E201" i="4"/>
  <c r="D201" i="4"/>
  <c r="C201" i="4"/>
  <c r="E200" i="4"/>
  <c r="D200" i="4"/>
  <c r="C200" i="4"/>
  <c r="E199" i="4"/>
  <c r="D199" i="4"/>
  <c r="C199" i="4"/>
  <c r="E198" i="4"/>
  <c r="D198" i="4"/>
  <c r="C198" i="4"/>
  <c r="E197" i="4"/>
  <c r="D197" i="4"/>
  <c r="C197" i="4"/>
  <c r="E196" i="4"/>
  <c r="D196" i="4"/>
  <c r="C196" i="4"/>
  <c r="E195" i="4"/>
  <c r="D195" i="4"/>
  <c r="C195" i="4"/>
  <c r="E194" i="4"/>
  <c r="D194" i="4"/>
  <c r="C194" i="4"/>
  <c r="E193" i="4"/>
  <c r="D193" i="4"/>
  <c r="C193" i="4"/>
  <c r="E192" i="4"/>
  <c r="D192" i="4"/>
  <c r="C192" i="4"/>
  <c r="E191" i="4"/>
  <c r="D191" i="4"/>
  <c r="C191" i="4"/>
  <c r="E190" i="4"/>
  <c r="D190" i="4"/>
  <c r="C190" i="4"/>
  <c r="E189" i="4"/>
  <c r="D189" i="4"/>
  <c r="C189" i="4"/>
  <c r="E188" i="4"/>
  <c r="D188" i="4"/>
  <c r="C188" i="4"/>
  <c r="E187" i="4"/>
  <c r="D187" i="4"/>
  <c r="C187" i="4"/>
  <c r="E186" i="4"/>
  <c r="D186" i="4"/>
  <c r="C186" i="4"/>
  <c r="E185" i="4"/>
  <c r="D185" i="4"/>
  <c r="C185" i="4"/>
  <c r="E184" i="4"/>
  <c r="D184" i="4"/>
  <c r="C184" i="4"/>
  <c r="E183" i="4"/>
  <c r="D183" i="4"/>
  <c r="C183" i="4"/>
  <c r="E182" i="4"/>
  <c r="D182" i="4"/>
  <c r="C182" i="4"/>
  <c r="E181" i="4"/>
  <c r="D181" i="4"/>
  <c r="C181" i="4"/>
  <c r="E180" i="4"/>
  <c r="D180" i="4"/>
  <c r="C180" i="4"/>
  <c r="E179" i="4"/>
  <c r="D179" i="4"/>
  <c r="C179" i="4"/>
  <c r="E178" i="4"/>
  <c r="D178" i="4"/>
  <c r="C178" i="4"/>
  <c r="E177" i="4"/>
  <c r="D177" i="4"/>
  <c r="C177" i="4"/>
  <c r="E176" i="4"/>
  <c r="D176" i="4"/>
  <c r="C176" i="4"/>
  <c r="E175" i="4"/>
  <c r="D175" i="4"/>
  <c r="C175" i="4"/>
  <c r="E174" i="4"/>
  <c r="D174" i="4"/>
  <c r="C174" i="4"/>
  <c r="E173" i="4"/>
  <c r="D173" i="4"/>
  <c r="C173" i="4"/>
  <c r="E172" i="4"/>
  <c r="D172" i="4"/>
  <c r="C172" i="4"/>
  <c r="E171" i="4"/>
  <c r="D171" i="4"/>
  <c r="C171" i="4"/>
  <c r="E170" i="4"/>
  <c r="D170" i="4"/>
  <c r="C170" i="4"/>
  <c r="E169" i="4"/>
  <c r="D169" i="4"/>
  <c r="C169" i="4"/>
  <c r="E168" i="4"/>
  <c r="D168" i="4"/>
  <c r="C168" i="4"/>
  <c r="E167" i="4"/>
  <c r="D167" i="4"/>
  <c r="C167" i="4"/>
  <c r="E166" i="4"/>
  <c r="D166" i="4"/>
  <c r="C166" i="4"/>
  <c r="E165" i="4"/>
  <c r="D165" i="4"/>
  <c r="C165" i="4"/>
  <c r="E164" i="4"/>
  <c r="D164" i="4"/>
  <c r="C164" i="4"/>
  <c r="E163" i="4"/>
  <c r="D163" i="4"/>
  <c r="C163" i="4"/>
  <c r="E162" i="4"/>
  <c r="D162" i="4"/>
  <c r="C162" i="4"/>
  <c r="E161" i="4"/>
  <c r="D161" i="4"/>
  <c r="C161" i="4"/>
  <c r="E160" i="4"/>
  <c r="D160" i="4"/>
  <c r="C160" i="4"/>
  <c r="E159" i="4"/>
  <c r="D159" i="4"/>
  <c r="C159" i="4"/>
  <c r="E158" i="4"/>
  <c r="D158" i="4"/>
  <c r="C158" i="4"/>
  <c r="E157" i="4"/>
  <c r="D157" i="4"/>
  <c r="C157" i="4"/>
  <c r="E156" i="4"/>
  <c r="D156" i="4"/>
  <c r="C156" i="4"/>
  <c r="E155" i="4"/>
  <c r="D155" i="4"/>
  <c r="C155" i="4"/>
  <c r="E154" i="4"/>
  <c r="D154" i="4"/>
  <c r="C154" i="4"/>
  <c r="E153" i="4"/>
  <c r="D153" i="4"/>
  <c r="C153" i="4"/>
  <c r="E152" i="4"/>
  <c r="D152" i="4"/>
  <c r="C152" i="4"/>
  <c r="E151" i="4"/>
  <c r="D151" i="4"/>
  <c r="C151" i="4"/>
  <c r="E150" i="4"/>
  <c r="D150" i="4"/>
  <c r="C150" i="4"/>
  <c r="E149" i="4"/>
  <c r="D149" i="4"/>
  <c r="C149" i="4"/>
  <c r="E148" i="4"/>
  <c r="D148" i="4"/>
  <c r="C148" i="4"/>
  <c r="E147" i="4"/>
  <c r="D147" i="4"/>
  <c r="C147" i="4"/>
  <c r="E146" i="4"/>
  <c r="D146" i="4"/>
  <c r="C146" i="4"/>
  <c r="E145" i="4"/>
  <c r="D145" i="4"/>
  <c r="C145" i="4"/>
  <c r="E144" i="4"/>
  <c r="D144" i="4"/>
  <c r="C144" i="4"/>
  <c r="E143" i="4"/>
  <c r="D143" i="4"/>
  <c r="C143" i="4"/>
  <c r="E142" i="4"/>
  <c r="D142" i="4"/>
  <c r="C142" i="4"/>
  <c r="E141" i="4"/>
  <c r="D141" i="4"/>
  <c r="C141" i="4"/>
  <c r="E140" i="4"/>
  <c r="D140" i="4"/>
  <c r="C140" i="4"/>
  <c r="E139" i="4"/>
  <c r="D139" i="4"/>
  <c r="C139" i="4"/>
  <c r="E138" i="4"/>
  <c r="D138" i="4"/>
  <c r="C138" i="4"/>
  <c r="E137" i="4"/>
  <c r="D137" i="4"/>
  <c r="C137" i="4"/>
  <c r="E136" i="4"/>
  <c r="D136" i="4"/>
  <c r="C136" i="4"/>
  <c r="E135" i="4"/>
  <c r="D135" i="4"/>
  <c r="C135" i="4"/>
  <c r="E134" i="4"/>
  <c r="D134" i="4"/>
  <c r="C134" i="4"/>
  <c r="E133" i="4"/>
  <c r="D133" i="4"/>
  <c r="C133" i="4"/>
  <c r="E132" i="4"/>
  <c r="D132" i="4"/>
  <c r="C132" i="4"/>
  <c r="E131" i="4"/>
  <c r="D131" i="4"/>
  <c r="C131" i="4"/>
  <c r="E130" i="4"/>
  <c r="D130" i="4"/>
  <c r="C130" i="4"/>
  <c r="E129" i="4"/>
  <c r="D129" i="4"/>
  <c r="C129" i="4"/>
  <c r="E128" i="4"/>
  <c r="D128" i="4"/>
  <c r="C128" i="4"/>
  <c r="E127" i="4"/>
  <c r="D127" i="4"/>
  <c r="C127" i="4"/>
  <c r="E126" i="4"/>
  <c r="D126" i="4"/>
  <c r="C126" i="4"/>
  <c r="E125" i="4"/>
  <c r="D125" i="4"/>
  <c r="C125" i="4"/>
  <c r="E124" i="4"/>
  <c r="D124" i="4"/>
  <c r="C124" i="4"/>
  <c r="E123" i="4"/>
  <c r="D123" i="4"/>
  <c r="C123" i="4"/>
  <c r="E122" i="4"/>
  <c r="D122" i="4"/>
  <c r="C122" i="4"/>
  <c r="E121" i="4"/>
  <c r="D121" i="4"/>
  <c r="C121" i="4"/>
  <c r="E120" i="4"/>
  <c r="D120" i="4"/>
  <c r="C120" i="4"/>
  <c r="E119" i="4"/>
  <c r="D119" i="4"/>
  <c r="C119" i="4"/>
  <c r="E118" i="4"/>
  <c r="D118" i="4"/>
  <c r="C118" i="4"/>
  <c r="E117" i="4"/>
  <c r="D117" i="4"/>
  <c r="C117" i="4"/>
  <c r="E116" i="4"/>
  <c r="D116" i="4"/>
  <c r="C116" i="4"/>
  <c r="E115" i="4"/>
  <c r="D115" i="4"/>
  <c r="C115" i="4"/>
  <c r="E114" i="4"/>
  <c r="D114" i="4"/>
  <c r="C114" i="4"/>
  <c r="E113" i="4"/>
  <c r="D113" i="4"/>
  <c r="C113" i="4"/>
  <c r="E112" i="4"/>
  <c r="D112" i="4"/>
  <c r="C112" i="4"/>
  <c r="E111" i="4"/>
  <c r="D111" i="4"/>
  <c r="C111" i="4"/>
  <c r="E110" i="4"/>
  <c r="D110" i="4"/>
  <c r="C110" i="4"/>
  <c r="E109" i="4"/>
  <c r="D109" i="4"/>
  <c r="C109" i="4"/>
  <c r="E108" i="4"/>
  <c r="D108" i="4"/>
  <c r="C108" i="4"/>
  <c r="E107" i="4"/>
  <c r="D107" i="4"/>
  <c r="C107" i="4"/>
  <c r="E106" i="4"/>
  <c r="D106" i="4"/>
  <c r="C106" i="4"/>
  <c r="E105" i="4"/>
  <c r="D105" i="4"/>
  <c r="C105" i="4"/>
  <c r="E104" i="4"/>
  <c r="D104" i="4"/>
  <c r="C104" i="4"/>
  <c r="E103" i="4"/>
  <c r="D103" i="4"/>
  <c r="C103" i="4"/>
  <c r="E102" i="4"/>
  <c r="D102" i="4"/>
  <c r="C102" i="4"/>
  <c r="E101" i="4"/>
  <c r="D101" i="4"/>
  <c r="C101" i="4"/>
  <c r="E100" i="4"/>
  <c r="D100" i="4"/>
  <c r="C100" i="4"/>
  <c r="E99" i="4"/>
  <c r="D99" i="4"/>
  <c r="C99" i="4"/>
  <c r="E98" i="4"/>
  <c r="D98" i="4"/>
  <c r="C98" i="4"/>
  <c r="E97" i="4"/>
  <c r="D97" i="4"/>
  <c r="C97" i="4"/>
  <c r="E96" i="4"/>
  <c r="D96" i="4"/>
  <c r="C96" i="4"/>
  <c r="E95" i="4"/>
  <c r="D95" i="4"/>
  <c r="C95" i="4"/>
  <c r="E94" i="4"/>
  <c r="D94" i="4"/>
  <c r="C94" i="4"/>
  <c r="E93" i="4"/>
  <c r="D93" i="4"/>
  <c r="C93" i="4"/>
  <c r="E92" i="4"/>
  <c r="D92" i="4"/>
  <c r="C92" i="4"/>
  <c r="E91" i="4"/>
  <c r="D91" i="4"/>
  <c r="C91" i="4"/>
  <c r="E90" i="4"/>
  <c r="D90" i="4"/>
  <c r="C90" i="4"/>
  <c r="E89" i="4"/>
  <c r="D89" i="4"/>
  <c r="C89" i="4"/>
  <c r="E88" i="4"/>
  <c r="D88" i="4"/>
  <c r="C88" i="4"/>
  <c r="E87" i="4"/>
  <c r="D87" i="4"/>
  <c r="C87" i="4"/>
  <c r="E86" i="4"/>
  <c r="D86" i="4"/>
  <c r="C86" i="4"/>
  <c r="E85" i="4"/>
  <c r="D85" i="4"/>
  <c r="C85" i="4"/>
  <c r="E84" i="4"/>
  <c r="D84" i="4"/>
  <c r="C84" i="4"/>
  <c r="E83" i="4"/>
  <c r="D83" i="4"/>
  <c r="C83" i="4"/>
  <c r="E82" i="4"/>
  <c r="D82" i="4"/>
  <c r="C82" i="4"/>
  <c r="E81" i="4"/>
  <c r="D81" i="4"/>
  <c r="C81" i="4"/>
  <c r="E80" i="4"/>
  <c r="D80" i="4"/>
  <c r="C80" i="4"/>
  <c r="E79" i="4"/>
  <c r="D79" i="4"/>
  <c r="C79" i="4"/>
  <c r="E78" i="4"/>
  <c r="D78" i="4"/>
  <c r="C78" i="4"/>
  <c r="E77" i="4"/>
  <c r="D77" i="4"/>
  <c r="C77" i="4"/>
  <c r="E76" i="4"/>
  <c r="D76" i="4"/>
  <c r="C76" i="4"/>
  <c r="E75" i="4"/>
  <c r="D75" i="4"/>
  <c r="C75" i="4"/>
  <c r="E74" i="4"/>
  <c r="D74" i="4"/>
  <c r="C74" i="4"/>
  <c r="E73" i="4"/>
  <c r="D73" i="4"/>
  <c r="C73" i="4"/>
  <c r="E72" i="4"/>
  <c r="D72" i="4"/>
  <c r="C72" i="4"/>
  <c r="E71" i="4"/>
  <c r="D71" i="4"/>
  <c r="C71" i="4"/>
  <c r="E70" i="4"/>
  <c r="D70" i="4"/>
  <c r="C70" i="4"/>
  <c r="E69" i="4"/>
  <c r="D69" i="4"/>
  <c r="C69" i="4"/>
  <c r="E68" i="4"/>
  <c r="D68" i="4"/>
  <c r="C68" i="4"/>
  <c r="E67" i="4"/>
  <c r="D67" i="4"/>
  <c r="C67" i="4"/>
  <c r="E66" i="4"/>
  <c r="D66" i="4"/>
  <c r="C66" i="4"/>
  <c r="E65" i="4"/>
  <c r="D65" i="4"/>
  <c r="C65" i="4"/>
  <c r="E64" i="4"/>
  <c r="D64" i="4"/>
  <c r="C64" i="4"/>
  <c r="E63" i="4"/>
  <c r="D63" i="4"/>
  <c r="C63" i="4"/>
  <c r="E62" i="4"/>
  <c r="D62" i="4"/>
  <c r="C62" i="4"/>
  <c r="E61" i="4"/>
  <c r="D61" i="4"/>
  <c r="C61" i="4"/>
  <c r="E60" i="4"/>
  <c r="D60" i="4"/>
  <c r="C60" i="4"/>
  <c r="E59" i="4"/>
  <c r="D59" i="4"/>
  <c r="C59" i="4"/>
  <c r="E58" i="4"/>
  <c r="D58" i="4"/>
  <c r="C58" i="4"/>
  <c r="C57" i="4"/>
  <c r="E57" i="4" s="1"/>
  <c r="E56" i="4"/>
  <c r="D56" i="4"/>
  <c r="C56" i="4"/>
  <c r="E55" i="4"/>
  <c r="D55" i="4"/>
  <c r="C55" i="4"/>
  <c r="E54" i="4"/>
  <c r="D54" i="4"/>
  <c r="C54" i="4"/>
  <c r="C53" i="4"/>
  <c r="E53" i="4" s="1"/>
  <c r="E52" i="4"/>
  <c r="D52" i="4"/>
  <c r="C52" i="4"/>
  <c r="E51" i="4"/>
  <c r="D51" i="4"/>
  <c r="C51" i="4"/>
  <c r="E50" i="4"/>
  <c r="D50" i="4"/>
  <c r="C50" i="4"/>
  <c r="C49" i="4"/>
  <c r="E49" i="4" s="1"/>
  <c r="E48" i="4"/>
  <c r="D48" i="4"/>
  <c r="C48" i="4"/>
  <c r="E47" i="4"/>
  <c r="D47" i="4"/>
  <c r="C47" i="4"/>
  <c r="E46" i="4"/>
  <c r="D46" i="4"/>
  <c r="C46" i="4"/>
  <c r="C45" i="4"/>
  <c r="E45" i="4" s="1"/>
  <c r="E44" i="4"/>
  <c r="D44" i="4"/>
  <c r="C44" i="4"/>
  <c r="E43" i="4"/>
  <c r="D43" i="4"/>
  <c r="C43" i="4"/>
  <c r="E42" i="4"/>
  <c r="D42" i="4"/>
  <c r="C42" i="4"/>
  <c r="C41" i="4"/>
  <c r="E41" i="4" s="1"/>
  <c r="E40" i="4"/>
  <c r="D40" i="4"/>
  <c r="C40" i="4"/>
  <c r="E39" i="4"/>
  <c r="D39" i="4"/>
  <c r="C39" i="4"/>
  <c r="E38" i="4"/>
  <c r="D38" i="4"/>
  <c r="C38" i="4"/>
  <c r="C37" i="4"/>
  <c r="E37" i="4" s="1"/>
  <c r="E36" i="4"/>
  <c r="D36" i="4"/>
  <c r="C36" i="4"/>
  <c r="E35" i="4"/>
  <c r="D35" i="4"/>
  <c r="C35" i="4"/>
  <c r="E34" i="4"/>
  <c r="D34" i="4"/>
  <c r="C34" i="4"/>
  <c r="C33" i="4"/>
  <c r="E33" i="4" s="1"/>
  <c r="E32" i="4"/>
  <c r="D32" i="4"/>
  <c r="C32" i="4"/>
  <c r="E31" i="4"/>
  <c r="D31" i="4"/>
  <c r="C31" i="4"/>
  <c r="E30" i="4"/>
  <c r="D30" i="4"/>
  <c r="C30" i="4"/>
  <c r="C29" i="4"/>
  <c r="E29" i="4" s="1"/>
  <c r="E28" i="4"/>
  <c r="D28" i="4"/>
  <c r="C28" i="4"/>
  <c r="E27" i="4"/>
  <c r="D27" i="4"/>
  <c r="C27" i="4"/>
  <c r="E26" i="4"/>
  <c r="D26" i="4"/>
  <c r="C26" i="4"/>
  <c r="C25" i="4"/>
  <c r="E25" i="4" s="1"/>
  <c r="E24" i="4"/>
  <c r="D24" i="4"/>
  <c r="C24" i="4"/>
  <c r="E23" i="4"/>
  <c r="D23" i="4"/>
  <c r="C23" i="4"/>
  <c r="E22" i="4"/>
  <c r="D22" i="4"/>
  <c r="C22" i="4"/>
  <c r="C21" i="4"/>
  <c r="E21" i="4" s="1"/>
  <c r="E20" i="4"/>
  <c r="D20" i="4"/>
  <c r="C20" i="4"/>
  <c r="E19" i="4"/>
  <c r="D19" i="4"/>
  <c r="C19" i="4"/>
  <c r="E18" i="4"/>
  <c r="D18" i="4"/>
  <c r="C18" i="4"/>
  <c r="C17" i="4"/>
  <c r="E17" i="4" s="1"/>
  <c r="E16" i="4"/>
  <c r="D16" i="4"/>
  <c r="C16" i="4"/>
  <c r="E15" i="4"/>
  <c r="D15" i="4"/>
  <c r="C15" i="4"/>
  <c r="E14" i="4"/>
  <c r="D14" i="4"/>
  <c r="C14" i="4"/>
  <c r="C13" i="4"/>
  <c r="E13" i="4" s="1"/>
  <c r="E12" i="4"/>
  <c r="D12" i="4"/>
  <c r="C12" i="4"/>
  <c r="C6" i="3"/>
  <c r="B6" i="3"/>
  <c r="C5" i="3"/>
  <c r="B5" i="3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B10" i="39" l="1"/>
  <c r="B11" i="39"/>
  <c r="E726" i="4"/>
  <c r="D762" i="4"/>
  <c r="E762" i="4"/>
  <c r="D838" i="4"/>
  <c r="E838" i="4"/>
  <c r="E879" i="4"/>
  <c r="D879" i="4"/>
  <c r="D1129" i="4"/>
  <c r="E1129" i="4"/>
  <c r="D1174" i="4"/>
  <c r="E1174" i="4"/>
  <c r="E1291" i="4"/>
  <c r="D1291" i="4"/>
  <c r="E850" i="4"/>
  <c r="D850" i="4"/>
  <c r="D1110" i="4"/>
  <c r="E1110" i="4"/>
  <c r="D454" i="4"/>
  <c r="D463" i="4"/>
  <c r="D502" i="4"/>
  <c r="D511" i="4"/>
  <c r="E701" i="4"/>
  <c r="D701" i="4"/>
  <c r="D867" i="4"/>
  <c r="E867" i="4"/>
  <c r="E906" i="4"/>
  <c r="D906" i="4"/>
  <c r="D1086" i="4"/>
  <c r="E1086" i="4"/>
  <c r="D1105" i="4"/>
  <c r="E1105" i="4"/>
  <c r="D845" i="4"/>
  <c r="E845" i="4"/>
  <c r="E987" i="4"/>
  <c r="D987" i="4"/>
  <c r="D13" i="4"/>
  <c r="D17" i="4"/>
  <c r="D21" i="4"/>
  <c r="D25" i="4"/>
  <c r="D29" i="4"/>
  <c r="D33" i="4"/>
  <c r="D37" i="4"/>
  <c r="D41" i="4"/>
  <c r="D45" i="4"/>
  <c r="D49" i="4"/>
  <c r="D53" i="4"/>
  <c r="D57" i="4"/>
  <c r="D446" i="4"/>
  <c r="D455" i="4"/>
  <c r="D494" i="4"/>
  <c r="D503" i="4"/>
  <c r="E723" i="4"/>
  <c r="D723" i="4"/>
  <c r="D790" i="4"/>
  <c r="E790" i="4"/>
  <c r="E826" i="4"/>
  <c r="E967" i="4"/>
  <c r="D967" i="4"/>
  <c r="E1223" i="4"/>
  <c r="D1223" i="4"/>
  <c r="E874" i="4"/>
  <c r="D874" i="4"/>
  <c r="D442" i="4"/>
  <c r="D490" i="4"/>
  <c r="D534" i="4"/>
  <c r="D558" i="4"/>
  <c r="D582" i="4"/>
  <c r="D606" i="4"/>
  <c r="E703" i="4"/>
  <c r="D703" i="4"/>
  <c r="E1044" i="4"/>
  <c r="D1044" i="4"/>
  <c r="E1340" i="4"/>
  <c r="D1340" i="4"/>
  <c r="E746" i="4"/>
  <c r="D818" i="4"/>
  <c r="E818" i="4"/>
  <c r="E853" i="4"/>
  <c r="D853" i="4"/>
  <c r="D869" i="4"/>
  <c r="E869" i="4"/>
  <c r="E945" i="4"/>
  <c r="D945" i="4"/>
  <c r="E1125" i="4"/>
  <c r="D1125" i="4"/>
  <c r="D530" i="4"/>
  <c r="D554" i="4"/>
  <c r="D578" i="4"/>
  <c r="D602" i="4"/>
  <c r="D626" i="4"/>
  <c r="D650" i="4"/>
  <c r="D674" i="4"/>
  <c r="E698" i="4"/>
  <c r="D714" i="4"/>
  <c r="E714" i="4"/>
  <c r="D742" i="4"/>
  <c r="E742" i="4"/>
  <c r="E1006" i="4"/>
  <c r="D1006" i="4"/>
  <c r="D1090" i="4"/>
  <c r="E1090" i="4"/>
  <c r="E1101" i="4"/>
  <c r="D1101" i="4"/>
  <c r="D439" i="4"/>
  <c r="E930" i="4"/>
  <c r="D930" i="4"/>
  <c r="D1072" i="4"/>
  <c r="E1072" i="4"/>
  <c r="D435" i="4"/>
  <c r="D474" i="4"/>
  <c r="D483" i="4"/>
  <c r="D522" i="4"/>
  <c r="D550" i="4"/>
  <c r="D574" i="4"/>
  <c r="D598" i="4"/>
  <c r="D622" i="4"/>
  <c r="D646" i="4"/>
  <c r="D670" i="4"/>
  <c r="D694" i="4"/>
  <c r="E774" i="4"/>
  <c r="D810" i="4"/>
  <c r="E810" i="4"/>
  <c r="E855" i="4"/>
  <c r="D855" i="4"/>
  <c r="E1001" i="4"/>
  <c r="D1001" i="4"/>
  <c r="E1053" i="4"/>
  <c r="D1053" i="4"/>
  <c r="E1164" i="4"/>
  <c r="D1164" i="4"/>
  <c r="D925" i="4"/>
  <c r="E925" i="4"/>
  <c r="E1047" i="4"/>
  <c r="D1047" i="4"/>
  <c r="D1146" i="4"/>
  <c r="E1146" i="4"/>
  <c r="D466" i="4"/>
  <c r="D514" i="4"/>
  <c r="D546" i="4"/>
  <c r="D570" i="4"/>
  <c r="D594" i="4"/>
  <c r="D618" i="4"/>
  <c r="D642" i="4"/>
  <c r="D843" i="4"/>
  <c r="E843" i="4"/>
  <c r="E1029" i="4"/>
  <c r="D1029" i="4"/>
  <c r="D1199" i="4"/>
  <c r="E1199" i="4"/>
  <c r="E858" i="4"/>
  <c r="D858" i="4"/>
  <c r="E882" i="4"/>
  <c r="D882" i="4"/>
  <c r="D1135" i="4"/>
  <c r="E1135" i="4"/>
  <c r="E1364" i="4"/>
  <c r="D1364" i="4"/>
  <c r="E965" i="4"/>
  <c r="D965" i="4"/>
  <c r="D1130" i="4"/>
  <c r="E1130" i="4"/>
  <c r="D1208" i="4"/>
  <c r="E1242" i="4"/>
  <c r="E1002" i="4"/>
  <c r="D1002" i="4"/>
  <c r="E1112" i="4"/>
  <c r="D1112" i="4"/>
  <c r="E1184" i="4"/>
  <c r="D1184" i="4"/>
  <c r="D1209" i="4"/>
  <c r="E1209" i="4"/>
  <c r="D1262" i="4"/>
  <c r="E1262" i="4"/>
  <c r="E1352" i="4"/>
  <c r="D1352" i="4"/>
  <c r="E1040" i="4"/>
  <c r="D1040" i="4"/>
  <c r="D1046" i="4"/>
  <c r="E1046" i="4"/>
  <c r="D1052" i="4"/>
  <c r="E1052" i="4"/>
  <c r="E1185" i="4"/>
  <c r="D1185" i="4"/>
  <c r="E1277" i="4"/>
  <c r="E1013" i="4"/>
  <c r="D1013" i="4"/>
  <c r="E1219" i="4"/>
  <c r="D1219" i="4"/>
  <c r="D1257" i="4"/>
  <c r="E1257" i="4"/>
  <c r="E977" i="4"/>
  <c r="D977" i="4"/>
  <c r="E1014" i="4"/>
  <c r="D1014" i="4"/>
  <c r="E1073" i="4"/>
  <c r="D1073" i="4"/>
  <c r="D1126" i="4"/>
  <c r="E1126" i="4"/>
  <c r="D1258" i="4"/>
  <c r="E1258" i="4"/>
  <c r="E1328" i="4"/>
  <c r="D1328" i="4"/>
  <c r="D846" i="4"/>
  <c r="E851" i="4"/>
  <c r="D870" i="4"/>
  <c r="D875" i="4"/>
  <c r="D909" i="4"/>
  <c r="D933" i="4"/>
  <c r="D953" i="4"/>
  <c r="D962" i="4"/>
  <c r="E978" i="4"/>
  <c r="D978" i="4"/>
  <c r="E999" i="4"/>
  <c r="D999" i="4"/>
  <c r="E1055" i="4"/>
  <c r="D1055" i="4"/>
  <c r="E1127" i="4"/>
  <c r="D1127" i="4"/>
  <c r="D1150" i="4"/>
  <c r="E1150" i="4"/>
  <c r="E1156" i="4"/>
  <c r="D1156" i="4"/>
  <c r="E1193" i="4"/>
  <c r="E938" i="4"/>
  <c r="D938" i="4"/>
  <c r="E1025" i="4"/>
  <c r="D1025" i="4"/>
  <c r="E1056" i="4"/>
  <c r="D1056" i="4"/>
  <c r="D1097" i="4"/>
  <c r="E1097" i="4"/>
  <c r="E1316" i="4"/>
  <c r="D1316" i="4"/>
  <c r="E706" i="4"/>
  <c r="E754" i="4"/>
  <c r="E802" i="4"/>
  <c r="D871" i="4"/>
  <c r="E890" i="4"/>
  <c r="D890" i="4"/>
  <c r="D914" i="4"/>
  <c r="E939" i="4"/>
  <c r="D939" i="4"/>
  <c r="E954" i="4"/>
  <c r="D954" i="4"/>
  <c r="E963" i="4"/>
  <c r="E989" i="4"/>
  <c r="E1026" i="4"/>
  <c r="D1026" i="4"/>
  <c r="D1036" i="4"/>
  <c r="E1036" i="4"/>
  <c r="D1140" i="4"/>
  <c r="D1151" i="4"/>
  <c r="D1169" i="4"/>
  <c r="E1213" i="4"/>
  <c r="D1213" i="4"/>
  <c r="D1252" i="4"/>
  <c r="E1303" i="4"/>
  <c r="D1303" i="4"/>
  <c r="E842" i="4"/>
  <c r="D842" i="4"/>
  <c r="E990" i="4"/>
  <c r="D990" i="4"/>
  <c r="E1068" i="4"/>
  <c r="D1068" i="4"/>
  <c r="D1214" i="4"/>
  <c r="E1214" i="4"/>
  <c r="E1267" i="4"/>
  <c r="D1267" i="4"/>
  <c r="E1304" i="4"/>
  <c r="D1304" i="4"/>
  <c r="D1062" i="4"/>
  <c r="E1062" i="4"/>
  <c r="E1279" i="4"/>
  <c r="D1279" i="4"/>
  <c r="E1263" i="4"/>
  <c r="D1268" i="4"/>
  <c r="E1299" i="4"/>
  <c r="D1299" i="4"/>
  <c r="D1078" i="4"/>
  <c r="E1078" i="4"/>
  <c r="E1180" i="4"/>
  <c r="E1190" i="4"/>
  <c r="D1195" i="4"/>
  <c r="D1200" i="4"/>
  <c r="D1229" i="4"/>
  <c r="E1234" i="4"/>
  <c r="D1239" i="4"/>
  <c r="D1249" i="4"/>
  <c r="D1273" i="4"/>
  <c r="D1280" i="4"/>
  <c r="D986" i="4"/>
  <c r="E1034" i="4"/>
  <c r="E1039" i="4"/>
  <c r="E1054" i="4"/>
  <c r="D1088" i="4"/>
  <c r="D1117" i="4"/>
  <c r="E1161" i="4"/>
  <c r="E1166" i="4"/>
  <c r="D1171" i="4"/>
  <c r="E1210" i="4"/>
  <c r="E1215" i="4"/>
  <c r="E1244" i="4"/>
  <c r="D1254" i="4"/>
  <c r="E1254" i="4"/>
  <c r="E1287" i="4"/>
  <c r="D1287" i="4"/>
  <c r="E1274" i="4"/>
  <c r="D1274" i="4"/>
  <c r="D1069" i="4"/>
  <c r="D1089" i="4"/>
  <c r="E1113" i="4"/>
  <c r="E1118" i="4"/>
  <c r="D1123" i="4"/>
  <c r="E1162" i="4"/>
  <c r="E1167" i="4"/>
  <c r="D1172" i="4"/>
  <c r="E1196" i="4"/>
  <c r="D1206" i="4"/>
  <c r="E1206" i="4"/>
  <c r="D1216" i="4"/>
  <c r="E1230" i="4"/>
  <c r="D1245" i="4"/>
  <c r="D1255" i="4"/>
  <c r="E1275" i="4"/>
  <c r="D1275" i="4"/>
  <c r="E1281" i="4"/>
  <c r="E1295" i="4"/>
  <c r="D1295" i="4"/>
  <c r="D1187" i="4"/>
  <c r="D1270" i="4"/>
  <c r="E1270" i="4"/>
  <c r="D1158" i="4"/>
  <c r="E1158" i="4"/>
  <c r="E1283" i="4"/>
  <c r="D1283" i="4"/>
  <c r="D1139" i="4"/>
  <c r="D1222" i="4"/>
  <c r="E1222" i="4"/>
  <c r="E1241" i="4"/>
  <c r="E1289" i="4"/>
  <c r="E1368" i="4"/>
  <c r="D1368" i="4"/>
  <c r="D1278" i="4"/>
  <c r="D1282" i="4"/>
  <c r="D1286" i="4"/>
  <c r="D1290" i="4"/>
  <c r="D1294" i="4"/>
  <c r="D1298" i="4"/>
  <c r="D1302" i="4"/>
  <c r="D1306" i="4"/>
  <c r="D1310" i="4"/>
  <c r="D1314" i="4"/>
  <c r="D1318" i="4"/>
  <c r="D1322" i="4"/>
  <c r="D1326" i="4"/>
  <c r="D1330" i="4"/>
  <c r="D1334" i="4"/>
  <c r="D1338" i="4"/>
  <c r="D1342" i="4"/>
  <c r="D1346" i="4"/>
  <c r="D1350" i="4"/>
  <c r="D1354" i="4"/>
  <c r="D1358" i="4"/>
  <c r="D1362" i="4"/>
  <c r="D1366" i="4"/>
  <c r="D1370" i="4"/>
  <c r="D1307" i="4"/>
  <c r="D1311" i="4"/>
  <c r="D1315" i="4"/>
  <c r="D1319" i="4"/>
  <c r="D1323" i="4"/>
  <c r="D1327" i="4"/>
  <c r="D1331" i="4"/>
  <c r="D1335" i="4"/>
  <c r="D1339" i="4"/>
  <c r="D1343" i="4"/>
  <c r="D1347" i="4"/>
  <c r="D1351" i="4"/>
  <c r="D1355" i="4"/>
  <c r="D1359" i="4"/>
  <c r="D1363" i="4"/>
  <c r="D1367" i="4"/>
  <c r="D137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<sst xmlns="http://schemas.openxmlformats.org/spreadsheetml/2006/main" count="11185" uniqueCount="2923">
  <si>
    <t>Agent ID</t>
  </si>
  <si>
    <t>Agent Name</t>
  </si>
  <si>
    <t>Join Date</t>
  </si>
  <si>
    <t>Status</t>
  </si>
  <si>
    <t>GO</t>
  </si>
  <si>
    <t>Reporting To SM ID</t>
  </si>
  <si>
    <t>Reporting To SM Name</t>
  </si>
  <si>
    <t>Role</t>
  </si>
  <si>
    <t>Branch Group</t>
  </si>
  <si>
    <t>Plan</t>
  </si>
  <si>
    <t>Actual</t>
  </si>
  <si>
    <t>%age</t>
  </si>
  <si>
    <t>Manoj Kumar Jaihind Yadav</t>
  </si>
  <si>
    <t>Active</t>
  </si>
  <si>
    <t>X0072</t>
  </si>
  <si>
    <t>Mr. John Kunjukunju K.</t>
  </si>
  <si>
    <t>Associate Sales Manager</t>
  </si>
  <si>
    <t>BG 5</t>
  </si>
  <si>
    <t>Tabrez Md Shahid Alam</t>
  </si>
  <si>
    <t>X0415</t>
  </si>
  <si>
    <t>Mr. Arun Shivanand Pandey</t>
  </si>
  <si>
    <t>BG 6</t>
  </si>
  <si>
    <t>Alok Anil Parkar</t>
  </si>
  <si>
    <t>X1291</t>
  </si>
  <si>
    <t>Mr. Shahsidhar Poojary</t>
  </si>
  <si>
    <t>BG 7</t>
  </si>
  <si>
    <t>Ankita Kishor Wadkar</t>
  </si>
  <si>
    <t>X1892</t>
  </si>
  <si>
    <t>Mr. Ujwal Hiraman Gurchale</t>
  </si>
  <si>
    <t>Aniket  Suresh Manjrekar</t>
  </si>
  <si>
    <t>X0108</t>
  </si>
  <si>
    <t>Relationship Associate</t>
  </si>
  <si>
    <t>BG 4</t>
  </si>
  <si>
    <t>Ranjani S</t>
  </si>
  <si>
    <t>X0345</t>
  </si>
  <si>
    <t>Mr. Sajesh S.</t>
  </si>
  <si>
    <t>Anugrah singh Hiraman Singh</t>
  </si>
  <si>
    <t>X0219</t>
  </si>
  <si>
    <t>Amit Kumar</t>
  </si>
  <si>
    <t>Suspended</t>
  </si>
  <si>
    <t>X0279</t>
  </si>
  <si>
    <t>Mr. Ashish Rawat</t>
  </si>
  <si>
    <t>Prem Prakash</t>
  </si>
  <si>
    <t>X0079</t>
  </si>
  <si>
    <t>Mr. Manish Banga</t>
  </si>
  <si>
    <t>Adity Roy</t>
  </si>
  <si>
    <t>X0696</t>
  </si>
  <si>
    <t>Jitendra Khatri</t>
  </si>
  <si>
    <t>X0031</t>
  </si>
  <si>
    <t>Mr. Namit Srivastava</t>
  </si>
  <si>
    <t>Vijyendra Kumar Dixit</t>
  </si>
  <si>
    <t>X1744</t>
  </si>
  <si>
    <t>Mr. Shishir Mishra</t>
  </si>
  <si>
    <t>Shiv Kumar</t>
  </si>
  <si>
    <t>X0166</t>
  </si>
  <si>
    <t>Mr. Deepak Jain</t>
  </si>
  <si>
    <t>Lalan Kumar</t>
  </si>
  <si>
    <t>X0588</t>
  </si>
  <si>
    <t>Ms. Vinny Bhagal</t>
  </si>
  <si>
    <t>Pradeep Yadav</t>
  </si>
  <si>
    <t>X0895</t>
  </si>
  <si>
    <t>Manoj Kumar</t>
  </si>
  <si>
    <t>X0431</t>
  </si>
  <si>
    <t>Prince Kumar</t>
  </si>
  <si>
    <t>X0207</t>
  </si>
  <si>
    <t>Shekhar Chouhan</t>
  </si>
  <si>
    <t>X0430</t>
  </si>
  <si>
    <t>Mr. Varun Hassija</t>
  </si>
  <si>
    <t>Sangeet Tarun Panda</t>
  </si>
  <si>
    <t>X0772</t>
  </si>
  <si>
    <t>BG 8</t>
  </si>
  <si>
    <t>Ashish Vijay Jundre</t>
  </si>
  <si>
    <t>X0509</t>
  </si>
  <si>
    <t>Umesh Ramnavan Tripathi</t>
  </si>
  <si>
    <t>X0125</t>
  </si>
  <si>
    <t>Prabhakar P.</t>
  </si>
  <si>
    <t>X0598</t>
  </si>
  <si>
    <t>Mr. Thivingston Kingsly A.</t>
  </si>
  <si>
    <t>Nanda Kumar P.</t>
  </si>
  <si>
    <t>X0074</t>
  </si>
  <si>
    <t>Gopinath Rao KS.</t>
  </si>
  <si>
    <t>X0423</t>
  </si>
  <si>
    <t>Mr. Sreenivas N.</t>
  </si>
  <si>
    <t>Udhaya Sankar N.</t>
  </si>
  <si>
    <t>X0483</t>
  </si>
  <si>
    <t>Mr. Abdul Akbar</t>
  </si>
  <si>
    <t>Varun Kumar Sami</t>
  </si>
  <si>
    <t>deleted</t>
  </si>
  <si>
    <t>X0620</t>
  </si>
  <si>
    <t>Ashutosh Subashchandra Paliwal</t>
  </si>
  <si>
    <t>X0404</t>
  </si>
  <si>
    <t>Mr. Amol Vijay Sarda</t>
  </si>
  <si>
    <t>Shekhar Shankar Ramdas</t>
  </si>
  <si>
    <t>X0338</t>
  </si>
  <si>
    <t>Mr Anil Tukaram Humane</t>
  </si>
  <si>
    <t>Ravikant Ummachand Prasad</t>
  </si>
  <si>
    <t>X0269</t>
  </si>
  <si>
    <t>Mr. Anil Subhashrao Mhetre</t>
  </si>
  <si>
    <t>Manish Govindsingh Rawat</t>
  </si>
  <si>
    <t>X0110</t>
  </si>
  <si>
    <t>Partha Sarthi Mishra</t>
  </si>
  <si>
    <t>X0055</t>
  </si>
  <si>
    <t>Kishor Kumar</t>
  </si>
  <si>
    <t>X0717</t>
  </si>
  <si>
    <t>Mr. Karan Marya</t>
  </si>
  <si>
    <t>Surender Singh Chahal</t>
  </si>
  <si>
    <t>X0204</t>
  </si>
  <si>
    <t>Mayank Gahoi</t>
  </si>
  <si>
    <t>X0627</t>
  </si>
  <si>
    <t>Hemanth Kumar R.</t>
  </si>
  <si>
    <t>X0016</t>
  </si>
  <si>
    <t>Prem Kumar R.</t>
  </si>
  <si>
    <t>X0182</t>
  </si>
  <si>
    <t>Mr. Zulfikhar Ahamed T A</t>
  </si>
  <si>
    <t>Karthikeyan S.</t>
  </si>
  <si>
    <t>X0716</t>
  </si>
  <si>
    <t>Mr. Ahamed Mustaq M.</t>
  </si>
  <si>
    <t>Obuli Kumar S.</t>
  </si>
  <si>
    <t>X1109</t>
  </si>
  <si>
    <t>Balaji V.</t>
  </si>
  <si>
    <t>X0781</t>
  </si>
  <si>
    <t>Saravanan V. M.</t>
  </si>
  <si>
    <t>X0690</t>
  </si>
  <si>
    <t>Manesh Kumar R.</t>
  </si>
  <si>
    <t>X1448</t>
  </si>
  <si>
    <t>Aruna Mahesh Sharma</t>
  </si>
  <si>
    <t>X0004</t>
  </si>
  <si>
    <t>Mrs. Prabha Singh</t>
  </si>
  <si>
    <t>Neeraj Kumar</t>
  </si>
  <si>
    <t>X0660</t>
  </si>
  <si>
    <t>Mr. Niraj Singh</t>
  </si>
  <si>
    <t>Sanjeev Mishra</t>
  </si>
  <si>
    <t>X1692</t>
  </si>
  <si>
    <t>Mr. Shailesh Awasthi</t>
  </si>
  <si>
    <t>Sayed Mohsin Abbas</t>
  </si>
  <si>
    <t>X0407</t>
  </si>
  <si>
    <t>Manish Srivastava</t>
  </si>
  <si>
    <t>X0673</t>
  </si>
  <si>
    <t>Baskaran M.</t>
  </si>
  <si>
    <t>X0424</t>
  </si>
  <si>
    <t>Shikha Salwan</t>
  </si>
  <si>
    <t>X0671</t>
  </si>
  <si>
    <t>Mr. Sunil Mahajan</t>
  </si>
  <si>
    <t>Gurmukh Singh</t>
  </si>
  <si>
    <t>X0761</t>
  </si>
  <si>
    <t>Mr. Vinay Vishal</t>
  </si>
  <si>
    <t>Kanagaraj S.</t>
  </si>
  <si>
    <t>X0866</t>
  </si>
  <si>
    <t>Devang Vinodchandra Pandya</t>
  </si>
  <si>
    <t>X0449</t>
  </si>
  <si>
    <t>Mr. Dhaval Dashrathbhai Limbachiya</t>
  </si>
  <si>
    <t>Jatin Girishbhai Chauhan</t>
  </si>
  <si>
    <t>X0450</t>
  </si>
  <si>
    <t>Mr. Anant J. Chokshi</t>
  </si>
  <si>
    <t>Priti Dattaram Mayekar</t>
  </si>
  <si>
    <t>X0029</t>
  </si>
  <si>
    <t>Mr. Ashish Chaturbhai Kapadia</t>
  </si>
  <si>
    <t>Mahesh Danappa Domanal</t>
  </si>
  <si>
    <t>X0526</t>
  </si>
  <si>
    <t>Mr. Firoz Khan C. Pathan</t>
  </si>
  <si>
    <t>Dinesh Vishwanath Ram</t>
  </si>
  <si>
    <t>X0512</t>
  </si>
  <si>
    <t>Shivanand Mallappa Patil</t>
  </si>
  <si>
    <t>X1034</t>
  </si>
  <si>
    <t>Ravi Gangappa Lamani</t>
  </si>
  <si>
    <t>X0505</t>
  </si>
  <si>
    <t>Mr. Mrityunjay G. Goravankoll</t>
  </si>
  <si>
    <t>Ranjan Wadhwa</t>
  </si>
  <si>
    <t>X0313</t>
  </si>
  <si>
    <t>Mr. Saurabh Kant Mehta</t>
  </si>
  <si>
    <t>Jagjeet Singh Bedi</t>
  </si>
  <si>
    <t>X1026</t>
  </si>
  <si>
    <t>Mr. Sandeep Kumar</t>
  </si>
  <si>
    <t>Rajesh Kumar</t>
  </si>
  <si>
    <t>X0280</t>
  </si>
  <si>
    <t>X0577</t>
  </si>
  <si>
    <t>Mr. Ausaf Ahmed</t>
  </si>
  <si>
    <t>Amit Jashvantbhai Chauhan</t>
  </si>
  <si>
    <t>X0680</t>
  </si>
  <si>
    <t>Mr. Mahendra Kesharbhai Chaudhary</t>
  </si>
  <si>
    <t>Ranjan Naik Phadri Naik</t>
  </si>
  <si>
    <t>X0661</t>
  </si>
  <si>
    <t>Aneesh K. S.</t>
  </si>
  <si>
    <t>X0052</t>
  </si>
  <si>
    <t>Mr Jagadeesh Krishna</t>
  </si>
  <si>
    <t>A. Rajakumar</t>
  </si>
  <si>
    <t>X0427</t>
  </si>
  <si>
    <t>Mr. Kalyan Kumar Kanasani</t>
  </si>
  <si>
    <t>Pimmy Manchanda</t>
  </si>
  <si>
    <t>X1011</t>
  </si>
  <si>
    <t>Ms. Shivani Sambyal</t>
  </si>
  <si>
    <t>Kuldeep Singh</t>
  </si>
  <si>
    <t>X0057</t>
  </si>
  <si>
    <t>Mr. Sumit Sehgal</t>
  </si>
  <si>
    <t>Harminder Singh</t>
  </si>
  <si>
    <t>X0088</t>
  </si>
  <si>
    <t>Mr. Priyank Pathak</t>
  </si>
  <si>
    <t>Monika Rajput</t>
  </si>
  <si>
    <t>X0578</t>
  </si>
  <si>
    <t>Narinder Singh Chawla</t>
  </si>
  <si>
    <t>X1278</t>
  </si>
  <si>
    <t>Mr. Vipin Sharma</t>
  </si>
  <si>
    <t>X0249</t>
  </si>
  <si>
    <t>Mr. Ankit Verma</t>
  </si>
  <si>
    <t>Poonam Maurya</t>
  </si>
  <si>
    <t>X1483</t>
  </si>
  <si>
    <t>Mr. Alok Narayan Prasad</t>
  </si>
  <si>
    <t>Dilip Kumar</t>
  </si>
  <si>
    <t>X0745</t>
  </si>
  <si>
    <t>Mr. Murari Dutt Bajpai</t>
  </si>
  <si>
    <t>Narendra Ramashankar Pandey</t>
  </si>
  <si>
    <t>X1346</t>
  </si>
  <si>
    <t>Amit Sharma</t>
  </si>
  <si>
    <t>X0164</t>
  </si>
  <si>
    <t>Mr. Sandeep Chatterjee</t>
  </si>
  <si>
    <t>Rahul Sharma</t>
  </si>
  <si>
    <t>X0838</t>
  </si>
  <si>
    <t>Mr. Supriya Mitra</t>
  </si>
  <si>
    <t>Sushil Vishwakarma</t>
  </si>
  <si>
    <t>X0202</t>
  </si>
  <si>
    <t>Mr. Md Ehesanul Haque</t>
  </si>
  <si>
    <t>Mahesh Narendrakumar Khanna</t>
  </si>
  <si>
    <t>X0032</t>
  </si>
  <si>
    <t>Ritesh Navnitrao Jadhav</t>
  </si>
  <si>
    <t>X0664</t>
  </si>
  <si>
    <t>Tushar Navinchandra Gandhakwala</t>
  </si>
  <si>
    <t>X0003</t>
  </si>
  <si>
    <t>Shrikrishna Vijaykumar Joshi</t>
  </si>
  <si>
    <t>X1723</t>
  </si>
  <si>
    <t>Prashanth L.</t>
  </si>
  <si>
    <t>X0009</t>
  </si>
  <si>
    <t>Mr. Mallikarjunappa T K</t>
  </si>
  <si>
    <t>Mohan Kumar BR</t>
  </si>
  <si>
    <t>X0343</t>
  </si>
  <si>
    <t>Mr Saravanan R</t>
  </si>
  <si>
    <t>Deepak Kumar Sharma</t>
  </si>
  <si>
    <t>X0560</t>
  </si>
  <si>
    <t>Baba Vali Sheik</t>
  </si>
  <si>
    <t>X1380</t>
  </si>
  <si>
    <t>Mr. Gundlavoila Jai Chandra</t>
  </si>
  <si>
    <t>Vijay Kumar Gowari Shetty</t>
  </si>
  <si>
    <t>X0030</t>
  </si>
  <si>
    <t>Mr. Kiran Kumar Goud Dudela</t>
  </si>
  <si>
    <t>Vasu Devamurthy Nara</t>
  </si>
  <si>
    <t>X0068</t>
  </si>
  <si>
    <t>Lavanya Balaji</t>
  </si>
  <si>
    <t>X1134</t>
  </si>
  <si>
    <t>Gaurav Sharma</t>
  </si>
  <si>
    <t>X1379</t>
  </si>
  <si>
    <t>A. Santhosh Yadav</t>
  </si>
  <si>
    <t>X0027</t>
  </si>
  <si>
    <t>BG 3</t>
  </si>
  <si>
    <t>Medi Shyam Kumar</t>
  </si>
  <si>
    <t>X1194</t>
  </si>
  <si>
    <t>Pankaj Dowarah</t>
  </si>
  <si>
    <t>X1066</t>
  </si>
  <si>
    <t>Mr. Sujoy Chowdhury</t>
  </si>
  <si>
    <t>Bidhan Sinha</t>
  </si>
  <si>
    <t>X1442</t>
  </si>
  <si>
    <t>Mr. Pradipta Pranjal Mahanta</t>
  </si>
  <si>
    <t>Jayanta Kumar Keat</t>
  </si>
  <si>
    <t>X0607</t>
  </si>
  <si>
    <t>Kudrat Kariul Karim</t>
  </si>
  <si>
    <t>X0722</t>
  </si>
  <si>
    <t>Mr. Mohammad Sarfaraz</t>
  </si>
  <si>
    <t>Hemanta Kumar Saikia</t>
  </si>
  <si>
    <t>X0596</t>
  </si>
  <si>
    <t>Nilim Bhuyan</t>
  </si>
  <si>
    <t>X0595</t>
  </si>
  <si>
    <t>Mr. Abhijit Shome</t>
  </si>
  <si>
    <t>Suman Kumar Roy</t>
  </si>
  <si>
    <t>X0391</t>
  </si>
  <si>
    <t>Mr. Rakib Ali</t>
  </si>
  <si>
    <t>Sanchita Bal</t>
  </si>
  <si>
    <t>X0021</t>
  </si>
  <si>
    <t>Ms. Sonia Nag Chowdhury</t>
  </si>
  <si>
    <t>Md. Sabbir Ali</t>
  </si>
  <si>
    <t>X0319</t>
  </si>
  <si>
    <t>Mr. Animesh Dutta</t>
  </si>
  <si>
    <t>Rupam Das</t>
  </si>
  <si>
    <t>X0409</t>
  </si>
  <si>
    <t>Samiran Biswas</t>
  </si>
  <si>
    <t>X1357</t>
  </si>
  <si>
    <t>Mr. Sudipta Roy</t>
  </si>
  <si>
    <t>Prasanta Kumar Das</t>
  </si>
  <si>
    <t>X1356</t>
  </si>
  <si>
    <t>Mr. Sabyasachi Guin</t>
  </si>
  <si>
    <t>Sunil Upadhyay</t>
  </si>
  <si>
    <t>X1300</t>
  </si>
  <si>
    <t>Mr. Kangkan Dutta</t>
  </si>
  <si>
    <t>Shantanu Maikap</t>
  </si>
  <si>
    <t>X0498</t>
  </si>
  <si>
    <t>Deepak Kumar</t>
  </si>
  <si>
    <t>X0131</t>
  </si>
  <si>
    <t>Mr. Akash Pandey</t>
  </si>
  <si>
    <t>Shibarghya Basu</t>
  </si>
  <si>
    <t>X0721</t>
  </si>
  <si>
    <t>Mr. Anirban Dastidar</t>
  </si>
  <si>
    <t>Manas Mukherjee</t>
  </si>
  <si>
    <t>X0547</t>
  </si>
  <si>
    <t>Abhijit Kumar Mallick</t>
  </si>
  <si>
    <t>X0411</t>
  </si>
  <si>
    <t>Pradipta Dutta</t>
  </si>
  <si>
    <t>X0236</t>
  </si>
  <si>
    <t>Rajat Sarkar</t>
  </si>
  <si>
    <t>X1143</t>
  </si>
  <si>
    <t>Dwaipayon Sen</t>
  </si>
  <si>
    <t>X0034</t>
  </si>
  <si>
    <t>Avijit Ghosh</t>
  </si>
  <si>
    <t>X0443</t>
  </si>
  <si>
    <t>Kumar Ghosh</t>
  </si>
  <si>
    <t>X0874</t>
  </si>
  <si>
    <t>Avishek Saha</t>
  </si>
  <si>
    <t>X0232</t>
  </si>
  <si>
    <t>Hindol Das</t>
  </si>
  <si>
    <t>X0543</t>
  </si>
  <si>
    <t>Mr. Mohit Gupta</t>
  </si>
  <si>
    <t>Sudip Hazra</t>
  </si>
  <si>
    <t>X0532</t>
  </si>
  <si>
    <t>Mr. Indranil Roy</t>
  </si>
  <si>
    <t>Utpal Mukherjee</t>
  </si>
  <si>
    <t>X0150</t>
  </si>
  <si>
    <t>Samir Sadhu</t>
  </si>
  <si>
    <t>X0238</t>
  </si>
  <si>
    <t>Mr. Pranabesh Pyne</t>
  </si>
  <si>
    <t>Raju Paul</t>
  </si>
  <si>
    <t>X0237</t>
  </si>
  <si>
    <t>Atanu Dey</t>
  </si>
  <si>
    <t>X1179</t>
  </si>
  <si>
    <t>Soumyadeep Konar</t>
  </si>
  <si>
    <t>X1657</t>
  </si>
  <si>
    <t>X1405</t>
  </si>
  <si>
    <t>Pratap Pramanick</t>
  </si>
  <si>
    <t>X0364</t>
  </si>
  <si>
    <t>Chandrachur Goswami</t>
  </si>
  <si>
    <t>X0213</t>
  </si>
  <si>
    <t>Saurav Das</t>
  </si>
  <si>
    <t>X0549</t>
  </si>
  <si>
    <t>Manoj Kumar S.</t>
  </si>
  <si>
    <t>X0842</t>
  </si>
  <si>
    <t>Pradeep Golla</t>
  </si>
  <si>
    <t>X0555</t>
  </si>
  <si>
    <t>Mr. Kunapareddy Subrahmanyam</t>
  </si>
  <si>
    <t>Sunil Kumar Changalasetty</t>
  </si>
  <si>
    <t>X1413</t>
  </si>
  <si>
    <t>Sulaman Shaik</t>
  </si>
  <si>
    <t>X0474</t>
  </si>
  <si>
    <t>Srikanth Sivala Setty</t>
  </si>
  <si>
    <t>X0476</t>
  </si>
  <si>
    <t>Mr. Naveen Golla</t>
  </si>
  <si>
    <t>Shiva Naga Raju Katru</t>
  </si>
  <si>
    <t>X0844</t>
  </si>
  <si>
    <t>Naga Babu Elluri</t>
  </si>
  <si>
    <t>X0076</t>
  </si>
  <si>
    <t>Mr. Ramireddy Y. V.</t>
  </si>
  <si>
    <t>Venkata Gowri Naga Raju Kalepu</t>
  </si>
  <si>
    <t>X0557</t>
  </si>
  <si>
    <t>Ganapathi Rao Kodisi</t>
  </si>
  <si>
    <t>X1328</t>
  </si>
  <si>
    <t>Kranthi Kumar Chinnari</t>
  </si>
  <si>
    <t>X0369</t>
  </si>
  <si>
    <t>Anil Kumar Sekhermanthri Venkata</t>
  </si>
  <si>
    <t>X0075</t>
  </si>
  <si>
    <t>Rajashekar Kumar Gangula</t>
  </si>
  <si>
    <t>X0536</t>
  </si>
  <si>
    <t>Imtiaz Ahmad</t>
  </si>
  <si>
    <t>X0172</t>
  </si>
  <si>
    <t>Mr. Goutam Ghosh</t>
  </si>
  <si>
    <t>Rohit Dutta</t>
  </si>
  <si>
    <t>X0340</t>
  </si>
  <si>
    <t>Vatan Rastogi</t>
  </si>
  <si>
    <t>X0286</t>
  </si>
  <si>
    <t>Tushar Khanna</t>
  </si>
  <si>
    <t>X0331</t>
  </si>
  <si>
    <t>Varun Upadhaya</t>
  </si>
  <si>
    <t>X0643</t>
  </si>
  <si>
    <t>Mr. Amittandra Mishra</t>
  </si>
  <si>
    <t>Anup Kumar Acharyya</t>
  </si>
  <si>
    <t>X0005</t>
  </si>
  <si>
    <t>Sanjit Kumar Pratihar</t>
  </si>
  <si>
    <t>X0011</t>
  </si>
  <si>
    <t>BG 2</t>
  </si>
  <si>
    <t>K. Mahaboob Basha</t>
  </si>
  <si>
    <t>X0370</t>
  </si>
  <si>
    <t>Parikshit Ranjitsinh Rajeshirke</t>
  </si>
  <si>
    <t>X0567</t>
  </si>
  <si>
    <t>Mr. Mandeep Anup Singh</t>
  </si>
  <si>
    <t>Raghunandan Ragvendra Chincholkar</t>
  </si>
  <si>
    <t>X1039</t>
  </si>
  <si>
    <t>Swapnil Keshav Nalgirkar</t>
  </si>
  <si>
    <t>X0519</t>
  </si>
  <si>
    <t>Sagar Jayawantrao Shinde</t>
  </si>
  <si>
    <t>X0134</t>
  </si>
  <si>
    <t>Mr. Sushant Anant Pednekar</t>
  </si>
  <si>
    <t>Chandrakant Kallapa Londake</t>
  </si>
  <si>
    <t>X0606</t>
  </si>
  <si>
    <t>Apeksha Singh</t>
  </si>
  <si>
    <t>X0295</t>
  </si>
  <si>
    <t>Mr. Arbind Kumar Sahu</t>
  </si>
  <si>
    <t>X0171</t>
  </si>
  <si>
    <t>Subrata Roy</t>
  </si>
  <si>
    <t>X0613</t>
  </si>
  <si>
    <t>Md. Javed .</t>
  </si>
  <si>
    <t>X1407</t>
  </si>
  <si>
    <t>Firoz Rafiqe Pathan</t>
  </si>
  <si>
    <t>X0511</t>
  </si>
  <si>
    <t>Mr. Gaurav Ashok Dhokriya</t>
  </si>
  <si>
    <t>Rajnish Mishra</t>
  </si>
  <si>
    <t>X0833</t>
  </si>
  <si>
    <t>Ankit Mishra</t>
  </si>
  <si>
    <t>X0053</t>
  </si>
  <si>
    <t>Gaurav Tiwari</t>
  </si>
  <si>
    <t>X0883</t>
  </si>
  <si>
    <t>Neha Malhotra</t>
  </si>
  <si>
    <t>X1519</t>
  </si>
  <si>
    <t>Yogendra Pratap Singh</t>
  </si>
  <si>
    <t>X0681</t>
  </si>
  <si>
    <t>Silvi Chopra</t>
  </si>
  <si>
    <t>X0198</t>
  </si>
  <si>
    <t>Kashmir Singh</t>
  </si>
  <si>
    <t>X1392</t>
  </si>
  <si>
    <t>Harpreet Singh</t>
  </si>
  <si>
    <t>X0665</t>
  </si>
  <si>
    <t>X0659</t>
  </si>
  <si>
    <t>Ashwani Kumar</t>
  </si>
  <si>
    <t>X0281</t>
  </si>
  <si>
    <t>Samita Joshi</t>
  </si>
  <si>
    <t>X0813</t>
  </si>
  <si>
    <t>Sameerhusen Abdul Gani Shaikh</t>
  </si>
  <si>
    <t>X0779</t>
  </si>
  <si>
    <t>Sangeeta Wadhwani</t>
  </si>
  <si>
    <t>X0626</t>
  </si>
  <si>
    <t>Achala Parashar</t>
  </si>
  <si>
    <t>X0433</t>
  </si>
  <si>
    <t>Sachin Hari Shinde</t>
  </si>
  <si>
    <t>X1882</t>
  </si>
  <si>
    <t>Tabbassum Pathan</t>
  </si>
  <si>
    <t>Brijvir Choudhary</t>
  </si>
  <si>
    <t>X0748</t>
  </si>
  <si>
    <t>Vishal Hari Mistari</t>
  </si>
  <si>
    <t>X0472</t>
  </si>
  <si>
    <t>Ganesh Hiralal Pardeshi</t>
  </si>
  <si>
    <t>X0750</t>
  </si>
  <si>
    <t>Mr. Uday Kundlikrao Shinde</t>
  </si>
  <si>
    <t>Deepak Wadhwani</t>
  </si>
  <si>
    <t>X1613</t>
  </si>
  <si>
    <t>Gopal Shekhawat</t>
  </si>
  <si>
    <t>X1523</t>
  </si>
  <si>
    <t>Mr. Rajeev Gandhi</t>
  </si>
  <si>
    <t>Praveen Thakriya</t>
  </si>
  <si>
    <t>X0568</t>
  </si>
  <si>
    <t>Mr. Shailesh Vishwakarma</t>
  </si>
  <si>
    <t>Raman Sharma</t>
  </si>
  <si>
    <t>X0155</t>
  </si>
  <si>
    <t>Aditya Bhatia</t>
  </si>
  <si>
    <t>X0685</t>
  </si>
  <si>
    <t>Ashok R. Dubey</t>
  </si>
  <si>
    <t>X0701</t>
  </si>
  <si>
    <t>Ravindra Kumar Singh</t>
  </si>
  <si>
    <t>X0228</t>
  </si>
  <si>
    <t>Mr. Anupam Nayyar</t>
  </si>
  <si>
    <t>Abhishek Shringi</t>
  </si>
  <si>
    <t>X1955</t>
  </si>
  <si>
    <t>Haresh Odhavdas Kamani</t>
  </si>
  <si>
    <t>X0247</t>
  </si>
  <si>
    <t>Gaurav Rajendrakumar Mehta</t>
  </si>
  <si>
    <t>X0566</t>
  </si>
  <si>
    <t>Mr. Ashish Rakesh Sharma</t>
  </si>
  <si>
    <t>Vinod Patel</t>
  </si>
  <si>
    <t>X0679</t>
  </si>
  <si>
    <t>Mr. Amit Srivastava</t>
  </si>
  <si>
    <t>Yogendra Sahu</t>
  </si>
  <si>
    <t>X0463</t>
  </si>
  <si>
    <t>Amit Kar</t>
  </si>
  <si>
    <t>X1906</t>
  </si>
  <si>
    <t>Shakti Sharma</t>
  </si>
  <si>
    <t>X0725</t>
  </si>
  <si>
    <t>Mr. Ashish Gulati</t>
  </si>
  <si>
    <t>Vishal Walia</t>
  </si>
  <si>
    <t>X0126</t>
  </si>
  <si>
    <t>Ruma Walia</t>
  </si>
  <si>
    <t>X1105</t>
  </si>
  <si>
    <t>Monoj Naskar</t>
  </si>
  <si>
    <t>X0163</t>
  </si>
  <si>
    <t>Mr. Chiranjib Mallick</t>
  </si>
  <si>
    <t>Sandip Kumar Kundu</t>
  </si>
  <si>
    <t>X0441</t>
  </si>
  <si>
    <t>Rana Pratap Sinha</t>
  </si>
  <si>
    <t>X0442</t>
  </si>
  <si>
    <t>Pulak Simlai</t>
  </si>
  <si>
    <t>X0325</t>
  </si>
  <si>
    <t>Ramashankar Gupta</t>
  </si>
  <si>
    <t>X0026</t>
  </si>
  <si>
    <t>Tushar Ashok Muley</t>
  </si>
  <si>
    <t>X1041</t>
  </si>
  <si>
    <t>Parikshit Saha</t>
  </si>
  <si>
    <t>X0729</t>
  </si>
  <si>
    <t>Kalyan Ashish Halder</t>
  </si>
  <si>
    <t>X0323</t>
  </si>
  <si>
    <t>Ankit Dineshbhai Daftari</t>
  </si>
  <si>
    <t>X0388</t>
  </si>
  <si>
    <t>Gunja Shekhar Pashine</t>
  </si>
  <si>
    <t>X1044</t>
  </si>
  <si>
    <t>Mr. Himanshu Gupta</t>
  </si>
  <si>
    <t>Roushan C. Kumar</t>
  </si>
  <si>
    <t>Mr. Chirag Vithlani</t>
  </si>
  <si>
    <t>Rajeev Kumar Tiwari</t>
  </si>
  <si>
    <t>X0490</t>
  </si>
  <si>
    <t>Ravindra Parmeshwar Gupta</t>
  </si>
  <si>
    <t>X0695</t>
  </si>
  <si>
    <t>Mr. Arunkumar Manikchand Sharma</t>
  </si>
  <si>
    <t>Murli Krishna</t>
  </si>
  <si>
    <t>X1069</t>
  </si>
  <si>
    <t>Satish kumar</t>
  </si>
  <si>
    <t>X0139</t>
  </si>
  <si>
    <t>Archana Singh</t>
  </si>
  <si>
    <t>X1127</t>
  </si>
  <si>
    <t>Mr. Nirjhar Saha</t>
  </si>
  <si>
    <t>MANMOHAN SONI</t>
  </si>
  <si>
    <t>X0521</t>
  </si>
  <si>
    <t>Mr. Sandip Nandi</t>
  </si>
  <si>
    <t>Prasant Panigrahi</t>
  </si>
  <si>
    <t>X0212</t>
  </si>
  <si>
    <t>Dipak  Kumar Mishra</t>
  </si>
  <si>
    <t>X1071</t>
  </si>
  <si>
    <t>Amit Sahu</t>
  </si>
  <si>
    <t>X0670</t>
  </si>
  <si>
    <t>Ramnarayan Rajak</t>
  </si>
  <si>
    <t>X0612</t>
  </si>
  <si>
    <t>Pradeep Kumar Mishra</t>
  </si>
  <si>
    <t>X0091</t>
  </si>
  <si>
    <t>Mr. Sanjay Kumar Mohanty</t>
  </si>
  <si>
    <t>Sudeb Saha</t>
  </si>
  <si>
    <t>X1481</t>
  </si>
  <si>
    <t>Pradeep Kumar Muduli</t>
  </si>
  <si>
    <t>X0492</t>
  </si>
  <si>
    <t>Sunil Kumar Patro</t>
  </si>
  <si>
    <t>X0678</t>
  </si>
  <si>
    <t>Badal Saha</t>
  </si>
  <si>
    <t>X0436</t>
  </si>
  <si>
    <t>Subodh Kapoor</t>
  </si>
  <si>
    <t>X0366</t>
  </si>
  <si>
    <t>Mr. Himat Singh</t>
  </si>
  <si>
    <t>Deepak Jain</t>
  </si>
  <si>
    <t>X0241</t>
  </si>
  <si>
    <t>Suraj Sharma</t>
  </si>
  <si>
    <t>X1176</t>
  </si>
  <si>
    <t>Tridip Borborah</t>
  </si>
  <si>
    <t>X0831</t>
  </si>
  <si>
    <t>Shivendu Maharaj</t>
  </si>
  <si>
    <t>X0140</t>
  </si>
  <si>
    <t>Siddartha Das</t>
  </si>
  <si>
    <t>X0608</t>
  </si>
  <si>
    <t>Chandan Bhunya</t>
  </si>
  <si>
    <t>X0035</t>
  </si>
  <si>
    <t>Srinivas Kalyan Kancharla</t>
  </si>
  <si>
    <t>X0069</t>
  </si>
  <si>
    <t>Amit Bhasin</t>
  </si>
  <si>
    <t>X0179</t>
  </si>
  <si>
    <t>Vijay Kohli</t>
  </si>
  <si>
    <t>X0040</t>
  </si>
  <si>
    <t>Vijay Kumar</t>
  </si>
  <si>
    <t>X0309</t>
  </si>
  <si>
    <t>Ratnesh Kumar Singh</t>
  </si>
  <si>
    <t>X0630</t>
  </si>
  <si>
    <t>Bineet Kumar</t>
  </si>
  <si>
    <t>X0387</t>
  </si>
  <si>
    <t>Soni Singh</t>
  </si>
  <si>
    <t>X0142</t>
  </si>
  <si>
    <t>Prakash Bose</t>
  </si>
  <si>
    <t>X0860</t>
  </si>
  <si>
    <t>Sanjay Singh</t>
  </si>
  <si>
    <t>X0024</t>
  </si>
  <si>
    <t>Girija Sankar Panda</t>
  </si>
  <si>
    <t>X0501</t>
  </si>
  <si>
    <t>Rajat Ranjan Moharana</t>
  </si>
  <si>
    <t>X0502</t>
  </si>
  <si>
    <t>Subash Bhuyan</t>
  </si>
  <si>
    <t>X0398</t>
  </si>
  <si>
    <t>Subhankar Paul</t>
  </si>
  <si>
    <t>X0112</t>
  </si>
  <si>
    <t>Pavan Chaturvedi</t>
  </si>
  <si>
    <t>X1146</t>
  </si>
  <si>
    <t>Jitendra Kumar Mallick</t>
  </si>
  <si>
    <t>X0551</t>
  </si>
  <si>
    <t>Debabrata Samal</t>
  </si>
  <si>
    <t>X0550</t>
  </si>
  <si>
    <t>Madda Bhaskar rao</t>
  </si>
  <si>
    <t>X0008</t>
  </si>
  <si>
    <t>Vallamkonda Vijay Kumar</t>
  </si>
  <si>
    <t>X1383</t>
  </si>
  <si>
    <t>Chittla Jaipal Reddy</t>
  </si>
  <si>
    <t>X0727</t>
  </si>
  <si>
    <t>Anagani Siddeshwara Rao</t>
  </si>
  <si>
    <t>X0070</t>
  </si>
  <si>
    <t>Syed Zakir</t>
  </si>
  <si>
    <t>X0538</t>
  </si>
  <si>
    <t>Thandapani S.</t>
  </si>
  <si>
    <t>X0118</t>
  </si>
  <si>
    <t>Chandrashekar G. B.</t>
  </si>
  <si>
    <t>X1019</t>
  </si>
  <si>
    <t>Mr. Harikishor B</t>
  </si>
  <si>
    <t>Dinesh .</t>
  </si>
  <si>
    <t>X0181</t>
  </si>
  <si>
    <t>Mr. Shiva Prasad Rao</t>
  </si>
  <si>
    <t>Anil kumar Baligeri</t>
  </si>
  <si>
    <t>X0527</t>
  </si>
  <si>
    <t>Nafees Naregal</t>
  </si>
  <si>
    <t>X0618</t>
  </si>
  <si>
    <t>Harshitha H. J.</t>
  </si>
  <si>
    <t>X0362</t>
  </si>
  <si>
    <t>Manjunath Mugad</t>
  </si>
  <si>
    <t>Govindraj Sambrani</t>
  </si>
  <si>
    <t>X1110</t>
  </si>
  <si>
    <t>Abdul Majid Sundke</t>
  </si>
  <si>
    <t>X0603</t>
  </si>
  <si>
    <t>Arvind Kashyap</t>
  </si>
  <si>
    <t>X0686</t>
  </si>
  <si>
    <t>Hemendra Singh Rathore</t>
  </si>
  <si>
    <t>X0401</t>
  </si>
  <si>
    <t>Pranav Sharma</t>
  </si>
  <si>
    <t>X0790</t>
  </si>
  <si>
    <t>Nishant Kumar Singh</t>
  </si>
  <si>
    <t>X0674</t>
  </si>
  <si>
    <t>Sasidharan D.</t>
  </si>
  <si>
    <t>X0014</t>
  </si>
  <si>
    <t>Natarajan M.</t>
  </si>
  <si>
    <t>X0209</t>
  </si>
  <si>
    <t>Mr. Ashok Kumar M.</t>
  </si>
  <si>
    <t>Balamurugan P.</t>
  </si>
  <si>
    <t>X0137</t>
  </si>
  <si>
    <t>Mr. Loganathan Kumar R.</t>
  </si>
  <si>
    <t>Yuvraj Kumar B.</t>
  </si>
  <si>
    <t>Rohit Bhargav</t>
  </si>
  <si>
    <t>X0093</t>
  </si>
  <si>
    <t>Kailash Kashyap</t>
  </si>
  <si>
    <t>X0517</t>
  </si>
  <si>
    <t>Mr. Manish Jain</t>
  </si>
  <si>
    <t>Goutam Patra</t>
  </si>
  <si>
    <t>X0045</t>
  </si>
  <si>
    <t>Nikhil Gupta</t>
  </si>
  <si>
    <t>X1588</t>
  </si>
  <si>
    <t>Vinod Chaudhary</t>
  </si>
  <si>
    <t>X1106</t>
  </si>
  <si>
    <t>Vishal Rao</t>
  </si>
  <si>
    <t>X1059</t>
  </si>
  <si>
    <t>Faiz Alam</t>
  </si>
  <si>
    <t>X1157</t>
  </si>
  <si>
    <t>Mr. Vivek Vishnoi</t>
  </si>
  <si>
    <t>Vipul Harishchandra Bangar</t>
  </si>
  <si>
    <t>X0080</t>
  </si>
  <si>
    <t>Ahmed Rafiullakhan Pathan</t>
  </si>
  <si>
    <t>X0453</t>
  </si>
  <si>
    <t>Poonam Chandravadan Vyas</t>
  </si>
  <si>
    <t>X0087</t>
  </si>
  <si>
    <t>Mr. Komalkumar Maganbhai Bhut</t>
  </si>
  <si>
    <t>Kishor Bhimjibhai Gohil</t>
  </si>
  <si>
    <t>X1063</t>
  </si>
  <si>
    <t>Darshana Ajay Jariwala</t>
  </si>
  <si>
    <t>X1033</t>
  </si>
  <si>
    <t>Md Ali Hasnain</t>
  </si>
  <si>
    <t>X0255</t>
  </si>
  <si>
    <t>Suman Saha</t>
  </si>
  <si>
    <t>X0220</t>
  </si>
  <si>
    <t>Sanjib kumar Mahata</t>
  </si>
  <si>
    <t>X0154</t>
  </si>
  <si>
    <t>Vikas Hiranand Achhra</t>
  </si>
  <si>
    <t>X1053</t>
  </si>
  <si>
    <t>Debasis Mohanty</t>
  </si>
  <si>
    <t>X0438</t>
  </si>
  <si>
    <t>Mr. Ayan Dam</t>
  </si>
  <si>
    <t>Samir Kumar Pani</t>
  </si>
  <si>
    <t>X0306</t>
  </si>
  <si>
    <t>Bikash Kumar Dash</t>
  </si>
  <si>
    <t>X0493</t>
  </si>
  <si>
    <t>Dhiraj Kumar Srivastava</t>
  </si>
  <si>
    <t>X0855</t>
  </si>
  <si>
    <t>Syed Rumman Ahmed</t>
  </si>
  <si>
    <t>X0712</t>
  </si>
  <si>
    <t>Pradeep Kumar</t>
  </si>
  <si>
    <t>X0758</t>
  </si>
  <si>
    <t>Pradeep S. Nikam</t>
  </si>
  <si>
    <t>X0871</t>
  </si>
  <si>
    <t>Prabhakar Digambar Bahurupi</t>
  </si>
  <si>
    <t>X0862</t>
  </si>
  <si>
    <t>Nisha Suresh Talekar</t>
  </si>
  <si>
    <t>X0187</t>
  </si>
  <si>
    <t>Ketan Jayprakash Subhaji</t>
  </si>
  <si>
    <t>X0604</t>
  </si>
  <si>
    <t>Avinash Sudhakar Binjave</t>
  </si>
  <si>
    <t>X0808</t>
  </si>
  <si>
    <t>Narendra Kumar Sinha</t>
  </si>
  <si>
    <t>X1290</t>
  </si>
  <si>
    <t>Kannan A</t>
  </si>
  <si>
    <t>X2029</t>
  </si>
  <si>
    <t>Mr. Anandakarthikeyan G.</t>
  </si>
  <si>
    <t>Karthik Y</t>
  </si>
  <si>
    <t>X0105</t>
  </si>
  <si>
    <t>Kingsly jeyaraj J</t>
  </si>
  <si>
    <t>X1765</t>
  </si>
  <si>
    <t>Mohamed Nabees A</t>
  </si>
  <si>
    <t>X0089</t>
  </si>
  <si>
    <t>Suresh S</t>
  </si>
  <si>
    <t>X0405</t>
  </si>
  <si>
    <t>Kumar J</t>
  </si>
  <si>
    <t>X0258</t>
  </si>
  <si>
    <t>Rajini C</t>
  </si>
  <si>
    <t>X0623</t>
  </si>
  <si>
    <t>Karunanithi V</t>
  </si>
  <si>
    <t>X0599</t>
  </si>
  <si>
    <t>Rishikesh B</t>
  </si>
  <si>
    <t>X1367</t>
  </si>
  <si>
    <t>Panneerselvam D</t>
  </si>
  <si>
    <t>X0352</t>
  </si>
  <si>
    <t>Jatin Pravinbhai Patel</t>
  </si>
  <si>
    <t>X0297</t>
  </si>
  <si>
    <t>Ritwik Agnihotri</t>
  </si>
  <si>
    <t>X0128</t>
  </si>
  <si>
    <t>Salma Pharida</t>
  </si>
  <si>
    <t>X0677</t>
  </si>
  <si>
    <t>Vidya Sagar Tripathi</t>
  </si>
  <si>
    <t>X1074</t>
  </si>
  <si>
    <t>Prithvi Raj</t>
  </si>
  <si>
    <t>X0303</t>
  </si>
  <si>
    <t>Gopal Krishan</t>
  </si>
  <si>
    <t>X0649</t>
  </si>
  <si>
    <t>Mr. Sanjiv Sen</t>
  </si>
  <si>
    <t>Shashank Pandey</t>
  </si>
  <si>
    <t>X1795</t>
  </si>
  <si>
    <t>X0637</t>
  </si>
  <si>
    <t>Sunil Purohit</t>
  </si>
  <si>
    <t>X0832</t>
  </si>
  <si>
    <t>Ajaypal Singh</t>
  </si>
  <si>
    <t>X1008</t>
  </si>
  <si>
    <t>Santosh Kumar Jha</t>
  </si>
  <si>
    <t>X0767</t>
  </si>
  <si>
    <t>Neeraj Kumar Bhardwaj</t>
  </si>
  <si>
    <t>X0873</t>
  </si>
  <si>
    <t>Sanjay Kumar</t>
  </si>
  <si>
    <t>X1776</t>
  </si>
  <si>
    <t>Bijay Kumar Nishank</t>
  </si>
  <si>
    <t>X1184</t>
  </si>
  <si>
    <t>Ansar AB</t>
  </si>
  <si>
    <t>X0827</t>
  </si>
  <si>
    <t>Mr. Remesh T. V.</t>
  </si>
  <si>
    <t>Suresh Boddu</t>
  </si>
  <si>
    <t>X0107</t>
  </si>
  <si>
    <t>Illayaraja A.</t>
  </si>
  <si>
    <t>X1504</t>
  </si>
  <si>
    <t>Rakesh Kumar Rajan R.</t>
  </si>
  <si>
    <t>X0523</t>
  </si>
  <si>
    <t>Pramod Ashok Dhage</t>
  </si>
  <si>
    <t>X0138</t>
  </si>
  <si>
    <t>Nabanita Chowdhury</t>
  </si>
  <si>
    <t>X0017</t>
  </si>
  <si>
    <t>Moloy Bhattacharjee</t>
  </si>
  <si>
    <t>X0396</t>
  </si>
  <si>
    <t>Md. Khalid</t>
  </si>
  <si>
    <t>X0192</t>
  </si>
  <si>
    <t>Khandla Srinivasa Rao</t>
  </si>
  <si>
    <t>X0426</t>
  </si>
  <si>
    <t>Sridhar Korapati</t>
  </si>
  <si>
    <t>X0291</t>
  </si>
  <si>
    <t>Mr. Srinivas C.</t>
  </si>
  <si>
    <t>Surinder Yadav</t>
  </si>
  <si>
    <t>X0764</t>
  </si>
  <si>
    <t>Mahendra Kumar Shetty</t>
  </si>
  <si>
    <t>X0734</t>
  </si>
  <si>
    <t>Mr. Mohan Kumar B.N</t>
  </si>
  <si>
    <t>Rajeshwar Kundu</t>
  </si>
  <si>
    <t>X0385</t>
  </si>
  <si>
    <t>Rimmi Bhatti</t>
  </si>
  <si>
    <t>X1130</t>
  </si>
  <si>
    <t>K. Sankar Rao</t>
  </si>
  <si>
    <t>X0522</t>
  </si>
  <si>
    <t>Kamlesh Kumar</t>
  </si>
  <si>
    <t>X0746</t>
  </si>
  <si>
    <t>Mustafa Ali</t>
  </si>
  <si>
    <t>X1550</t>
  </si>
  <si>
    <t>Saheer M.</t>
  </si>
  <si>
    <t>X0892</t>
  </si>
  <si>
    <t>Mr. Fasal T.</t>
  </si>
  <si>
    <t>Saurabh Srivastava</t>
  </si>
  <si>
    <t>X0095</t>
  </si>
  <si>
    <t>Rama Devi</t>
  </si>
  <si>
    <t>X0157</t>
  </si>
  <si>
    <t>Tapesh Gawde</t>
  </si>
  <si>
    <t>X1333</t>
  </si>
  <si>
    <t>Vivek Dutt</t>
  </si>
  <si>
    <t>X0888</t>
  </si>
  <si>
    <t>Nidhi Shankhdhar</t>
  </si>
  <si>
    <t>X0786</t>
  </si>
  <si>
    <t>Ramanagouda F. Patil</t>
  </si>
  <si>
    <t>X0413</t>
  </si>
  <si>
    <t>X0098</t>
  </si>
  <si>
    <t>Joshi Silukoti</t>
  </si>
  <si>
    <t>X0353</t>
  </si>
  <si>
    <t>Mahaboob Jeelan Dandiya</t>
  </si>
  <si>
    <t>X0332</t>
  </si>
  <si>
    <t>Shaik Sharif</t>
  </si>
  <si>
    <t>X1111</t>
  </si>
  <si>
    <t>Janardhan Pasupuleti</t>
  </si>
  <si>
    <t>X0152</t>
  </si>
  <si>
    <t>Srikath A L C S</t>
  </si>
  <si>
    <t>X0216</t>
  </si>
  <si>
    <t>Jaya Krishna Sahu</t>
  </si>
  <si>
    <t>X0408</t>
  </si>
  <si>
    <t>Shilpa Sudhir Bhojane</t>
  </si>
  <si>
    <t>X0265</t>
  </si>
  <si>
    <t>Rejeev VR</t>
  </si>
  <si>
    <t>X0485</t>
  </si>
  <si>
    <t>Sanjay C.</t>
  </si>
  <si>
    <t>X0796</t>
  </si>
  <si>
    <t>Sarbjit Ram</t>
  </si>
  <si>
    <t>X0479</t>
  </si>
  <si>
    <t>Amit Wadhwa</t>
  </si>
  <si>
    <t>X0516</t>
  </si>
  <si>
    <t>Rajapandyan R.</t>
  </si>
  <si>
    <t>X0876</t>
  </si>
  <si>
    <t>Nagendran R.</t>
  </si>
  <si>
    <t>X0090</t>
  </si>
  <si>
    <t>Rupesh Kumar Rathore</t>
  </si>
  <si>
    <t>X0819</t>
  </si>
  <si>
    <t>Ms. Swati Sundrani</t>
  </si>
  <si>
    <t>Nijil K. V.</t>
  </si>
  <si>
    <t>X0081</t>
  </si>
  <si>
    <t>Jai Prakash Rai</t>
  </si>
  <si>
    <t>X0506</t>
  </si>
  <si>
    <t>Chaitali Sanyal</t>
  </si>
  <si>
    <t>X0025</t>
  </si>
  <si>
    <t>Kamalakar Kishanrao Ghuge</t>
  </si>
  <si>
    <t>X0350</t>
  </si>
  <si>
    <t>Deep Dutta</t>
  </si>
  <si>
    <t>X0276</t>
  </si>
  <si>
    <t>Vikas Ramugrah Singh</t>
  </si>
  <si>
    <t>X0380</t>
  </si>
  <si>
    <t>Shivanand R. Dodamani</t>
  </si>
  <si>
    <t>X0882</t>
  </si>
  <si>
    <t>Nagaraj .</t>
  </si>
  <si>
    <t>X0617</t>
  </si>
  <si>
    <t>Shrinivas B. Deety</t>
  </si>
  <si>
    <t>X0246</t>
  </si>
  <si>
    <t>Jaiby Cherian</t>
  </si>
  <si>
    <t>X0051</t>
  </si>
  <si>
    <t>Mr. Anuraj R.</t>
  </si>
  <si>
    <t>Aditya Amonz</t>
  </si>
  <si>
    <t>X0382</t>
  </si>
  <si>
    <t>T. Temsu Walling</t>
  </si>
  <si>
    <t>X1128</t>
  </si>
  <si>
    <t>X0668</t>
  </si>
  <si>
    <t>Anju Emanuel</t>
  </si>
  <si>
    <t>X0590</t>
  </si>
  <si>
    <t>Dinesh Kumar</t>
  </si>
  <si>
    <t>X0208</t>
  </si>
  <si>
    <t>Manisha Rajendra Agarwal</t>
  </si>
  <si>
    <t>X0573</t>
  </si>
  <si>
    <t>Deepak Kalra</t>
  </si>
  <si>
    <t>X0609</t>
  </si>
  <si>
    <t>Sandeep Baijnath Chaubey</t>
  </si>
  <si>
    <t>X0020</t>
  </si>
  <si>
    <t>Sachin Gopal Mishra</t>
  </si>
  <si>
    <t>X0037</t>
  </si>
  <si>
    <t>Chidirala Ramesh</t>
  </si>
  <si>
    <t>X0868</t>
  </si>
  <si>
    <t>Mithun Bose</t>
  </si>
  <si>
    <t>X1031</t>
  </si>
  <si>
    <t>Mallikarjuna M.</t>
  </si>
  <si>
    <t>X0227</t>
  </si>
  <si>
    <t>Pinkal Shantilal Macwan</t>
  </si>
  <si>
    <t>X1671</t>
  </si>
  <si>
    <t>Pemmaiah M. S.</t>
  </si>
  <si>
    <t>X0151</t>
  </si>
  <si>
    <t>Gursmeep Singh</t>
  </si>
  <si>
    <t>X1115</t>
  </si>
  <si>
    <t>Rashpal Kaur</t>
  </si>
  <si>
    <t>X0071</t>
  </si>
  <si>
    <t>Ranjit R. Sapdhare</t>
  </si>
  <si>
    <t>X0735</t>
  </si>
  <si>
    <t>Sapan K. Joshi</t>
  </si>
  <si>
    <t>X0699</t>
  </si>
  <si>
    <t>Abhijeet Bagora</t>
  </si>
  <si>
    <t>X0650</t>
  </si>
  <si>
    <t>Lokesh Kumar Sharma</t>
  </si>
  <si>
    <t>X1103</t>
  </si>
  <si>
    <t>Saravanan S.</t>
  </si>
  <si>
    <t>X1182</t>
  </si>
  <si>
    <t>Suresh Kumar M.</t>
  </si>
  <si>
    <t>X0082</t>
  </si>
  <si>
    <t>Bhaskar V.</t>
  </si>
  <si>
    <t>X0194</t>
  </si>
  <si>
    <t>Mahesh Purushottam Sonicha</t>
  </si>
  <si>
    <t>X0508</t>
  </si>
  <si>
    <t>Riyaz Mohd Ibrahim Khan</t>
  </si>
  <si>
    <t>X0341</t>
  </si>
  <si>
    <t>Mrs. Kala Manoj Jain</t>
  </si>
  <si>
    <t>Tousif Yusuf Mansuri</t>
  </si>
  <si>
    <t>X0124</t>
  </si>
  <si>
    <t>Pavan Kumar D S K</t>
  </si>
  <si>
    <t>X0553</t>
  </si>
  <si>
    <t>Payal Kiritbhai Palmer</t>
  </si>
  <si>
    <t>X0446</t>
  </si>
  <si>
    <t>Tuhin Ghosh</t>
  </si>
  <si>
    <t>X0351</t>
  </si>
  <si>
    <t>Raju Kumar Sharma</t>
  </si>
  <si>
    <t>X1172</t>
  </si>
  <si>
    <t>Chandan Tiwari</t>
  </si>
  <si>
    <t>X0183</t>
  </si>
  <si>
    <t>Hansa Narshih Rana</t>
  </si>
  <si>
    <t>X0774</t>
  </si>
  <si>
    <t>Paritosh Ashwin Shukla</t>
  </si>
  <si>
    <t>X0264</t>
  </si>
  <si>
    <t>Hariprasad N. P.</t>
  </si>
  <si>
    <t>X0046</t>
  </si>
  <si>
    <t>X1140</t>
  </si>
  <si>
    <t>Swagatika Rath</t>
  </si>
  <si>
    <t>X0737</t>
  </si>
  <si>
    <t>Abdul Kareem B.</t>
  </si>
  <si>
    <t>X0094</t>
  </si>
  <si>
    <t>Santosh Katale</t>
  </si>
  <si>
    <t>X1532</t>
  </si>
  <si>
    <t>Diwakar Kumar Yadav</t>
  </si>
  <si>
    <t>X0804</t>
  </si>
  <si>
    <t>Sandesh Barhaiya</t>
  </si>
  <si>
    <t>X0646</t>
  </si>
  <si>
    <t>Sandhya Devi V. R.</t>
  </si>
  <si>
    <t>X0218</t>
  </si>
  <si>
    <t>Rahul Tripathi</t>
  </si>
  <si>
    <t>X0625</t>
  </si>
  <si>
    <t>Suresh Poojary</t>
  </si>
  <si>
    <t>X0186</t>
  </si>
  <si>
    <t>Mrs. Rupali Ketav Gupte</t>
  </si>
  <si>
    <t>Nilesh V. Chavan</t>
  </si>
  <si>
    <t>X0575</t>
  </si>
  <si>
    <t>Sudharsan M.</t>
  </si>
  <si>
    <t>X0234</t>
  </si>
  <si>
    <t>Abani Kanta Swain</t>
  </si>
  <si>
    <t>X0633</t>
  </si>
  <si>
    <t>Ismail Khan</t>
  </si>
  <si>
    <t>X1189</t>
  </si>
  <si>
    <t>Mr. Manish Bahl</t>
  </si>
  <si>
    <t>Vikas Sukhadeo Sadavarte</t>
  </si>
  <si>
    <t>X0872</t>
  </si>
  <si>
    <t>Kumar Naveen</t>
  </si>
  <si>
    <t>X0478</t>
  </si>
  <si>
    <t>Sandeep Buvaji Pagar</t>
  </si>
  <si>
    <t>X0629</t>
  </si>
  <si>
    <t>Vijeesh Kumar</t>
  </si>
  <si>
    <t>X0705</t>
  </si>
  <si>
    <t>Avinash Kumar Rai</t>
  </si>
  <si>
    <t>X1471</t>
  </si>
  <si>
    <t>Rukmanand Hari Bankar</t>
  </si>
  <si>
    <t>X0806</t>
  </si>
  <si>
    <t>Ranjeet Kumar Mishra</t>
  </si>
  <si>
    <t>X1055</t>
  </si>
  <si>
    <t>Vikel Sharma</t>
  </si>
  <si>
    <t>X0857</t>
  </si>
  <si>
    <t>Rajiv Kumar Jha</t>
  </si>
  <si>
    <t>X0012</t>
  </si>
  <si>
    <t>Rohit Kumar</t>
  </si>
  <si>
    <t>X0316</t>
  </si>
  <si>
    <t>Vimla Singh</t>
  </si>
  <si>
    <t>X0587</t>
  </si>
  <si>
    <t>Vijay Soni</t>
  </si>
  <si>
    <t>X0582</t>
  </si>
  <si>
    <t>Akash Mahanty</t>
  </si>
  <si>
    <t>X0214</t>
  </si>
  <si>
    <t>Ibrahim S.</t>
  </si>
  <si>
    <t>X0793</t>
  </si>
  <si>
    <t>Shah Mohammad Afroz</t>
  </si>
  <si>
    <t>X1406</t>
  </si>
  <si>
    <t>Sandeep Verma</t>
  </si>
  <si>
    <t>X0044</t>
  </si>
  <si>
    <t>Baranitharan M.</t>
  </si>
  <si>
    <t>X0602</t>
  </si>
  <si>
    <t>Atul Arun Soley</t>
  </si>
  <si>
    <t>X0315</t>
  </si>
  <si>
    <t>Pooja Jagdambapasad Tripathi</t>
  </si>
  <si>
    <t>X0230</t>
  </si>
  <si>
    <t>Daijee Das</t>
  </si>
  <si>
    <t>X0375</t>
  </si>
  <si>
    <t>Parmod Sachdeva</t>
  </si>
  <si>
    <t>X0403</t>
  </si>
  <si>
    <t>Vishal Kumar</t>
  </si>
  <si>
    <t>X0765</t>
  </si>
  <si>
    <t>Gurpreet Singh</t>
  </si>
  <si>
    <t>X1253</t>
  </si>
  <si>
    <t>Balbir Singh</t>
  </si>
  <si>
    <t>X0312</t>
  </si>
  <si>
    <t>Sanjay Kumar Sahu</t>
  </si>
  <si>
    <t>X0667</t>
  </si>
  <si>
    <t>Pallavi Singh</t>
  </si>
  <si>
    <t>X0529</t>
  </si>
  <si>
    <t>Dalia Das</t>
  </si>
  <si>
    <t>X1707</t>
  </si>
  <si>
    <t>Sharmila Halder</t>
  </si>
  <si>
    <t>X1562</t>
  </si>
  <si>
    <t>Ashok Kumar Gouda</t>
  </si>
  <si>
    <t>X0537</t>
  </si>
  <si>
    <t>Ghalib Hussain</t>
  </si>
  <si>
    <t>X1183</t>
  </si>
  <si>
    <t>Sharwan Kumar Jha</t>
  </si>
  <si>
    <t>X0320</t>
  </si>
  <si>
    <t>Jagdamba Prasad</t>
  </si>
  <si>
    <t>X0823</t>
  </si>
  <si>
    <t>Sohan Singh Rathore</t>
  </si>
  <si>
    <t>X1255</t>
  </si>
  <si>
    <t>Parmod Kumar</t>
  </si>
  <si>
    <t>X1559</t>
  </si>
  <si>
    <t>Ramesh Vaishnav</t>
  </si>
  <si>
    <t>X0489</t>
  </si>
  <si>
    <t>Sanjay Kr. Spaheia</t>
  </si>
  <si>
    <t>X1252</t>
  </si>
  <si>
    <t>Rajesh Kumar Choudhary</t>
  </si>
  <si>
    <t>X0254</t>
  </si>
  <si>
    <t>Tilak Raj</t>
  </si>
  <si>
    <t>X0747</t>
  </si>
  <si>
    <t>Nitish Chandra Dey</t>
  </si>
  <si>
    <t>X1404</t>
  </si>
  <si>
    <t>Sajal Chakraborty</t>
  </si>
  <si>
    <t>Ajay Baral</t>
  </si>
  <si>
    <t>X0133</t>
  </si>
  <si>
    <t>Varsha Rawat</t>
  </si>
  <si>
    <t>X0820</t>
  </si>
  <si>
    <t>Tawishi Dhodray</t>
  </si>
  <si>
    <t>X1312</t>
  </si>
  <si>
    <t>Namit Kumar Mishra</t>
  </si>
  <si>
    <t>X1228</t>
  </si>
  <si>
    <t>Narendra Kumar</t>
  </si>
  <si>
    <t>X1246</t>
  </si>
  <si>
    <t>Preksha Bhatnagar</t>
  </si>
  <si>
    <t>X0224</t>
  </si>
  <si>
    <t>Sandeep Kamlesh Bhatt</t>
  </si>
  <si>
    <t>X0373</t>
  </si>
  <si>
    <t>Vikram Kumar Shaw</t>
  </si>
  <si>
    <t>X0084</t>
  </si>
  <si>
    <t>Pravin Jayendra Somwanshi</t>
  </si>
  <si>
    <t>X0266</t>
  </si>
  <si>
    <t>Ashish Goyal</t>
  </si>
  <si>
    <t>X0010</t>
  </si>
  <si>
    <t>Soumen Ray</t>
  </si>
  <si>
    <t>X0365</t>
  </si>
  <si>
    <t>Sagar Shukla</t>
  </si>
  <si>
    <t>X0317</t>
  </si>
  <si>
    <t>Sanjay Maganbhai Dobariya</t>
  </si>
  <si>
    <t>X1339</t>
  </si>
  <si>
    <t>Sameer Arvind Chaudhari</t>
  </si>
  <si>
    <t>X0215</t>
  </si>
  <si>
    <t>Ravneet Kaur</t>
  </si>
  <si>
    <t>X1393</t>
  </si>
  <si>
    <t>Amardeep Kumar</t>
  </si>
  <si>
    <t>X0371</t>
  </si>
  <si>
    <t>Ravi Kulhari</t>
  </si>
  <si>
    <t>X1650</t>
  </si>
  <si>
    <t>Ajay Kumar Singh</t>
  </si>
  <si>
    <t>X0384</t>
  </si>
  <si>
    <t>Pradnya Ganesh Prabhu</t>
  </si>
  <si>
    <t>X0061</t>
  </si>
  <si>
    <t>Manish Mohanlal Gupta</t>
  </si>
  <si>
    <t>X0036</t>
  </si>
  <si>
    <t>Lipsamayee Dash</t>
  </si>
  <si>
    <t>X1070</t>
  </si>
  <si>
    <t>Biswajit Sharma</t>
  </si>
  <si>
    <t>X0546</t>
  </si>
  <si>
    <t>Mandar Mukherjee</t>
  </si>
  <si>
    <t>X0586</t>
  </si>
  <si>
    <t>Mukesh Kumar Mishra</t>
  </si>
  <si>
    <t>X0886</t>
  </si>
  <si>
    <t>Satyendra Kumar Singh</t>
  </si>
  <si>
    <t>X0642</t>
  </si>
  <si>
    <t>Amandeep Kour</t>
  </si>
  <si>
    <t>X1478</t>
  </si>
  <si>
    <t>Mr. Hitesh Juswal</t>
  </si>
  <si>
    <t>Anthoni Babu A.</t>
  </si>
  <si>
    <t>X1120</t>
  </si>
  <si>
    <t>Md Arif Ahmad</t>
  </si>
  <si>
    <t>X1219</t>
  </si>
  <si>
    <t>Md Kamil Quraishi</t>
  </si>
  <si>
    <t>X0837</t>
  </si>
  <si>
    <t>Beer Mohamed M.</t>
  </si>
  <si>
    <t>X0170</t>
  </si>
  <si>
    <t>Bhausaheb Dagu Ghotekar</t>
  </si>
  <si>
    <t>X0663</t>
  </si>
  <si>
    <t>Sanjay Kumar Singh</t>
  </si>
  <si>
    <t>X0540</t>
  </si>
  <si>
    <t>Mrs. Samta Agarwal</t>
  </si>
  <si>
    <t>Sunil Kumar Kushwaha</t>
  </si>
  <si>
    <t>X0542</t>
  </si>
  <si>
    <t>Suraj Nagpal</t>
  </si>
  <si>
    <t>X1132</t>
  </si>
  <si>
    <t>Rajendra Kannantna</t>
  </si>
  <si>
    <t>X1309</t>
  </si>
  <si>
    <t>Yagyanarayan R. Pathak</t>
  </si>
  <si>
    <t>Archana Ramavtar Shriwastav</t>
  </si>
  <si>
    <t>X0805</t>
  </si>
  <si>
    <t>Dhananjay Purushoottam Moghe</t>
  </si>
  <si>
    <t>X0742</t>
  </si>
  <si>
    <t>Kamaraj S.</t>
  </si>
  <si>
    <t>X1080</t>
  </si>
  <si>
    <t>Moorthy M.</t>
  </si>
  <si>
    <t>X1451</t>
  </si>
  <si>
    <t>Virendra Kumar</t>
  </si>
  <si>
    <t>X1386</t>
  </si>
  <si>
    <t>Saurabh Pal</t>
  </si>
  <si>
    <t>X0744</t>
  </si>
  <si>
    <t>Amit Kumar Singh</t>
  </si>
  <si>
    <t>Rajesh Kumar Chati</t>
  </si>
  <si>
    <t>X1271</t>
  </si>
  <si>
    <t>Ponnaganti Rajsekhar</t>
  </si>
  <si>
    <t>X1163</t>
  </si>
  <si>
    <t>Rajib Biswas</t>
  </si>
  <si>
    <t>X1574</t>
  </si>
  <si>
    <t>Subrata Kumar Chanda</t>
  </si>
  <si>
    <t>X1507</t>
  </si>
  <si>
    <t>Ravindra Jain</t>
  </si>
  <si>
    <t>X0776</t>
  </si>
  <si>
    <t>Suresh Verma</t>
  </si>
  <si>
    <t>X0160</t>
  </si>
  <si>
    <t>Karthikeyan J. A.</t>
  </si>
  <si>
    <t>X0865</t>
  </si>
  <si>
    <t>Rajesh Salvi</t>
  </si>
  <si>
    <t>X0097</t>
  </si>
  <si>
    <t>Narendra Singh Chauhan</t>
  </si>
  <si>
    <t>X1528</t>
  </si>
  <si>
    <t>Atul Kumar Bhardwaj</t>
  </si>
  <si>
    <t>X1787</t>
  </si>
  <si>
    <t>Ramanchi Sreenu</t>
  </si>
  <si>
    <t>X1030</t>
  </si>
  <si>
    <t>Abhinav Mittal</t>
  </si>
  <si>
    <t>X0361</t>
  </si>
  <si>
    <t>Deepak Lavasa Shiralakar</t>
  </si>
  <si>
    <t>X0482</t>
  </si>
  <si>
    <t>Basavaraja G.</t>
  </si>
  <si>
    <t>X0709</t>
  </si>
  <si>
    <t>Deepak Kumar Bastia</t>
  </si>
  <si>
    <t>X1409</t>
  </si>
  <si>
    <t>S M Samrat</t>
  </si>
  <si>
    <t>X1376</t>
  </si>
  <si>
    <t>Jeyaraman A.</t>
  </si>
  <si>
    <t>X0799</t>
  </si>
  <si>
    <t>Mohd Javed Rizwan</t>
  </si>
  <si>
    <t>X0757</t>
  </si>
  <si>
    <t>Swapan Chakraborty</t>
  </si>
  <si>
    <t>X0445</t>
  </si>
  <si>
    <t>Khan Zianasim Samiullah</t>
  </si>
  <si>
    <t>X0327</t>
  </si>
  <si>
    <t>Dhara Shetansingh Bhati</t>
  </si>
  <si>
    <t>X1193</t>
  </si>
  <si>
    <t>Mr. Dhwanil Milan Bhai Acharya</t>
  </si>
  <si>
    <t>Saurabh Sengar</t>
  </si>
  <si>
    <t>X0638</t>
  </si>
  <si>
    <t>Kartik KV</t>
  </si>
  <si>
    <t>X0132</t>
  </si>
  <si>
    <t>Dinesh Pal Singh</t>
  </si>
  <si>
    <t>X0791</t>
  </si>
  <si>
    <t>Rajesh Kumer Gilhotra</t>
  </si>
  <si>
    <t>X1303</t>
  </si>
  <si>
    <t>Tarun Kumar</t>
  </si>
  <si>
    <t>X0056</t>
  </si>
  <si>
    <t>Anil Kumar</t>
  </si>
  <si>
    <t>X0226</t>
  </si>
  <si>
    <t>Dinesh Pandurang Tikure</t>
  </si>
  <si>
    <t>X1024</t>
  </si>
  <si>
    <t>Arvind Narendra Kumar Shukla</t>
  </si>
  <si>
    <t>X0018</t>
  </si>
  <si>
    <t>Sudeshna Sitesh Sarkar</t>
  </si>
  <si>
    <t>X1040</t>
  </si>
  <si>
    <t>Rohan Kulkarni</t>
  </si>
  <si>
    <t>Uma Prasad</t>
  </si>
  <si>
    <t>X1311</t>
  </si>
  <si>
    <t>Manish Kumar Jaiswal</t>
  </si>
  <si>
    <t>X0439</t>
  </si>
  <si>
    <t>Sasibhushan Rao Chiguruvalasa</t>
  </si>
  <si>
    <t>X0614</t>
  </si>
  <si>
    <t>Akhilesh Singh</t>
  </si>
  <si>
    <t>X1423</t>
  </si>
  <si>
    <t>Prabir Bose</t>
  </si>
  <si>
    <t>X0724</t>
  </si>
  <si>
    <t>Sandip Sen</t>
  </si>
  <si>
    <t>X1121</t>
  </si>
  <si>
    <t>Manish Kumar Srivastava</t>
  </si>
  <si>
    <t>X1444</t>
  </si>
  <si>
    <t>Hansibul Haque</t>
  </si>
  <si>
    <t>X1329</t>
  </si>
  <si>
    <t>Deepak Rahangdale</t>
  </si>
  <si>
    <t>X0710</t>
  </si>
  <si>
    <t>Dharmesh HamirBhai Bhammar</t>
  </si>
  <si>
    <t>X1200</t>
  </si>
  <si>
    <t>Shetru Ravindra Kumar</t>
  </si>
  <si>
    <t>X0065</t>
  </si>
  <si>
    <t>Sandeep Sheshrao Shevatekar</t>
  </si>
  <si>
    <t>X1090</t>
  </si>
  <si>
    <t>Manish Gupta</t>
  </si>
  <si>
    <t>X0789</t>
  </si>
  <si>
    <t>Vinoth Kumar V.</t>
  </si>
  <si>
    <t>X0368</t>
  </si>
  <si>
    <t>Muthukumar R.</t>
  </si>
  <si>
    <t>X1237</t>
  </si>
  <si>
    <t>Prashantha Kumar T K</t>
  </si>
  <si>
    <t>X0203</t>
  </si>
  <si>
    <t>Gurjeet Kumar</t>
  </si>
  <si>
    <t>X0394</t>
  </si>
  <si>
    <t>Rajesh Nitinbhai Chauhan</t>
  </si>
  <si>
    <t>X1091</t>
  </si>
  <si>
    <t>Prasad Chandrakant Sawant</t>
  </si>
  <si>
    <t>X0769</t>
  </si>
  <si>
    <t>Bhavna Saini</t>
  </si>
  <si>
    <t>X0652</t>
  </si>
  <si>
    <t>Sonal Kadam</t>
  </si>
  <si>
    <t>X0263</t>
  </si>
  <si>
    <t>Ishant Sharma</t>
  </si>
  <si>
    <t>X0311</t>
  </si>
  <si>
    <t>Puneet Bahl</t>
  </si>
  <si>
    <t>X0473</t>
  </si>
  <si>
    <t>Sandeep Kumar Saw</t>
  </si>
  <si>
    <t>X0824</t>
  </si>
  <si>
    <t>Sukumar Saha</t>
  </si>
  <si>
    <t>X1131</t>
  </si>
  <si>
    <t>Sandip Narendra Subhedar</t>
  </si>
  <si>
    <t>X0188</t>
  </si>
  <si>
    <t>Raghavendra K. Prasad</t>
  </si>
  <si>
    <t>X0077</t>
  </si>
  <si>
    <t>Debapriya Mitra</t>
  </si>
  <si>
    <t>X0253</t>
  </si>
  <si>
    <t>Amit Kumar Mallick</t>
  </si>
  <si>
    <t>Chayan Mandal</t>
  </si>
  <si>
    <t>X0116</t>
  </si>
  <si>
    <t>Pallab Bhattacharya</t>
  </si>
  <si>
    <t>X0033</t>
  </si>
  <si>
    <t>Rajiv Kumar Ranjan</t>
  </si>
  <si>
    <t>X1087</t>
  </si>
  <si>
    <t>Abhishek Singh</t>
  </si>
  <si>
    <t>X0759</t>
  </si>
  <si>
    <t>Sunil Tripathi</t>
  </si>
  <si>
    <t>X0893</t>
  </si>
  <si>
    <t>Poonam Lakhera</t>
  </si>
  <si>
    <t>X1387</t>
  </si>
  <si>
    <t>Arumugam N</t>
  </si>
  <si>
    <t>X0704</t>
  </si>
  <si>
    <t>X0250</t>
  </si>
  <si>
    <t>Sooraj P. Nair</t>
  </si>
  <si>
    <t>X0136</t>
  </si>
  <si>
    <t>Shambhu Nath Jha</t>
  </si>
  <si>
    <t>X0271</t>
  </si>
  <si>
    <t>Kapil Kumar Sharma</t>
  </si>
  <si>
    <t>X0086</t>
  </si>
  <si>
    <t>Varun .</t>
  </si>
  <si>
    <t>X0015</t>
  </si>
  <si>
    <t>Swati Sharma</t>
  </si>
  <si>
    <t>X0268</t>
  </si>
  <si>
    <t>Gautam Kumar</t>
  </si>
  <si>
    <t>X0552</t>
  </si>
  <si>
    <t>X1217</t>
  </si>
  <si>
    <t>Venu Madhav Soudarapu</t>
  </si>
  <si>
    <t>X1454</t>
  </si>
  <si>
    <t>Boben K. Jose</t>
  </si>
  <si>
    <t>X0393</t>
  </si>
  <si>
    <t>Sharoon Antony</t>
  </si>
  <si>
    <t>Mr. Sajeesh KTK</t>
  </si>
  <si>
    <t>Manohar H</t>
  </si>
  <si>
    <t>X1118</t>
  </si>
  <si>
    <t>Supriyo Chattopadhyay</t>
  </si>
  <si>
    <t>X0259</t>
  </si>
  <si>
    <t>Yogesh Chhabra</t>
  </si>
  <si>
    <t>X0042</t>
  </si>
  <si>
    <t>Nikhil S. Pawaskar</t>
  </si>
  <si>
    <t>X0333</t>
  </si>
  <si>
    <t>Sudhanshu .</t>
  </si>
  <si>
    <t>X1525</t>
  </si>
  <si>
    <t>Kranthi Seshabhatter</t>
  </si>
  <si>
    <t>X0733</t>
  </si>
  <si>
    <t>Bhavana Roy</t>
  </si>
  <si>
    <t>X1508</t>
  </si>
  <si>
    <t>Sudhir Kumar Thripathi</t>
  </si>
  <si>
    <t>X0406</t>
  </si>
  <si>
    <t>Shital Ganesh Lad</t>
  </si>
  <si>
    <t>X0454</t>
  </si>
  <si>
    <t>Soumyodip Mukherjee</t>
  </si>
  <si>
    <t>X0161</t>
  </si>
  <si>
    <t>Raja Meghanath Mankhala</t>
  </si>
  <si>
    <t>X1456</t>
  </si>
  <si>
    <t>Mr. Mehmood Hussain Mohammed</t>
  </si>
  <si>
    <t>Bharath U.</t>
  </si>
  <si>
    <t>X0006</t>
  </si>
  <si>
    <t>Senthil Kumar S.</t>
  </si>
  <si>
    <t>X1373</t>
  </si>
  <si>
    <t>Ambarish Keshav Jambagi</t>
  </si>
  <si>
    <t>X1213</t>
  </si>
  <si>
    <t>Sameer Rafik Shaikh</t>
  </si>
  <si>
    <t>X0849</t>
  </si>
  <si>
    <t>Sandeep Eknath Kothule</t>
  </si>
  <si>
    <t>X0115</t>
  </si>
  <si>
    <t>Ajay Parashar</t>
  </si>
  <si>
    <t>X1581</t>
  </si>
  <si>
    <t>Madhusudhana M</t>
  </si>
  <si>
    <t>X0300</t>
  </si>
  <si>
    <t>Rahul Singh</t>
  </si>
  <si>
    <t>X0569</t>
  </si>
  <si>
    <t>Jagadish K.</t>
  </si>
  <si>
    <t>X0267</t>
  </si>
  <si>
    <t>Naval Kishore Sinha</t>
  </si>
  <si>
    <t>X1136</t>
  </si>
  <si>
    <t>Shabbir Hussain</t>
  </si>
  <si>
    <t>X0292</t>
  </si>
  <si>
    <t>Prasad Sabula</t>
  </si>
  <si>
    <t>X0702</t>
  </si>
  <si>
    <t>Kavita Chandel</t>
  </si>
  <si>
    <t>X0787</t>
  </si>
  <si>
    <t>Raisy Thakur</t>
  </si>
  <si>
    <t>Shikahr Singh</t>
  </si>
  <si>
    <t>X1159</t>
  </si>
  <si>
    <t>Simran Bedi</t>
  </si>
  <si>
    <t>X1815</t>
  </si>
  <si>
    <t>Sunil Kumar Mishra</t>
  </si>
  <si>
    <t>X0043</t>
  </si>
  <si>
    <t>Christopher Eden Antony</t>
  </si>
  <si>
    <t>X0113</t>
  </si>
  <si>
    <t>Dwaipayan Chowdhury</t>
  </si>
  <si>
    <t>X0530</t>
  </si>
  <si>
    <t>Nirmal Das</t>
  </si>
  <si>
    <t>X0518</t>
  </si>
  <si>
    <t>Tuhin Dey</t>
  </si>
  <si>
    <t>X0836</t>
  </si>
  <si>
    <t>Mahendra Kumar Yadav</t>
  </si>
  <si>
    <t>X0570</t>
  </si>
  <si>
    <t>Vinod Kumar Sharma</t>
  </si>
  <si>
    <t>X1514</t>
  </si>
  <si>
    <t>Srdhar Goud Panjala</t>
  </si>
  <si>
    <t>X0290</t>
  </si>
  <si>
    <t>Pradip Rameshchandra Shah</t>
  </si>
  <si>
    <t>X0863</t>
  </si>
  <si>
    <t>Sridhar B K</t>
  </si>
  <si>
    <t>X0693</t>
  </si>
  <si>
    <t>Urvish Kanchanlal Patel</t>
  </si>
  <si>
    <t>X1772</t>
  </si>
  <si>
    <t>Tarun Sindwani</t>
  </si>
  <si>
    <t>X0846</t>
  </si>
  <si>
    <t>Babita Kumari</t>
  </si>
  <si>
    <t>X0738</t>
  </si>
  <si>
    <t>Amanpreet .</t>
  </si>
  <si>
    <t>X0432</t>
  </si>
  <si>
    <t>Raj Kumar Dutta</t>
  </si>
  <si>
    <t>X0410</t>
  </si>
  <si>
    <t>Anand Kumar Seth</t>
  </si>
  <si>
    <t>X0019</t>
  </si>
  <si>
    <t>Pratyush Ranjan</t>
  </si>
  <si>
    <t>X0296</t>
  </si>
  <si>
    <t>Ketan Rameshbhai Panchal</t>
  </si>
  <si>
    <t>X1338</t>
  </si>
  <si>
    <t>Anjani Kumar Pandey</t>
  </si>
  <si>
    <t>X0455</t>
  </si>
  <si>
    <t>Sandeep Singh Manral</t>
  </si>
  <si>
    <t>X1082</t>
  </si>
  <si>
    <t>Amit Gurawa</t>
  </si>
  <si>
    <t>X0335</t>
  </si>
  <si>
    <t>Sapna Rani</t>
  </si>
  <si>
    <t>X1473</t>
  </si>
  <si>
    <t>Shreesh Kumar Gosain</t>
  </si>
  <si>
    <t>X0158</t>
  </si>
  <si>
    <t>Anchal Singh</t>
  </si>
  <si>
    <t>X0739</t>
  </si>
  <si>
    <t>Venu Gopal Goud K.</t>
  </si>
  <si>
    <t>X1025</t>
  </si>
  <si>
    <t>Shijith KP</t>
  </si>
  <si>
    <t>Kalesh Kumar P V</t>
  </si>
  <si>
    <t>X0869</t>
  </si>
  <si>
    <t>Karthik K.</t>
  </si>
  <si>
    <t>X1567</t>
  </si>
  <si>
    <t>Adigala Kirann Babu</t>
  </si>
  <si>
    <t>Bipin Harikesh Singh</t>
  </si>
  <si>
    <t>X0201</t>
  </si>
  <si>
    <t>Harsha Chandrakant Parmar</t>
  </si>
  <si>
    <t>X1625</t>
  </si>
  <si>
    <t>Harish Budihal</t>
  </si>
  <si>
    <t>X0706</t>
  </si>
  <si>
    <t>Vanishree Sridhara Puchakad</t>
  </si>
  <si>
    <t>X0641</t>
  </si>
  <si>
    <t>Muthukumar B.</t>
  </si>
  <si>
    <t>X1181</t>
  </si>
  <si>
    <t>Ashish Singh Chouhan</t>
  </si>
  <si>
    <t>X0645</t>
  </si>
  <si>
    <t>Prathu Sharma</t>
  </si>
  <si>
    <t>X1930</t>
  </si>
  <si>
    <t>Kiran Jagannath Mali</t>
  </si>
  <si>
    <t>X0167</t>
  </si>
  <si>
    <t>Hiren Sureshbhai Makhecha</t>
  </si>
  <si>
    <t>X0541</t>
  </si>
  <si>
    <t>Pramod Durgadas Patil</t>
  </si>
  <si>
    <t>X1576</t>
  </si>
  <si>
    <t>Roshan Suresh Zilpe</t>
  </si>
  <si>
    <t>X0651</t>
  </si>
  <si>
    <t>Amit Kumar Dixit</t>
  </si>
  <si>
    <t>X0191</t>
  </si>
  <si>
    <t>Pankaj Kumar Singh</t>
  </si>
  <si>
    <t>X1809</t>
  </si>
  <si>
    <t>Dipti Suri</t>
  </si>
  <si>
    <t>X1417</t>
  </si>
  <si>
    <t>Asheesh Srivastava</t>
  </si>
  <si>
    <t>Jisha Jayakrishna</t>
  </si>
  <si>
    <t>X0879</t>
  </si>
  <si>
    <t>Rinku Kumar</t>
  </si>
  <si>
    <t>X0242</t>
  </si>
  <si>
    <t>Chintan Ajaybhai Keshri</t>
  </si>
  <si>
    <t>X0773</t>
  </si>
  <si>
    <t>Mobasshir Akram Jawed</t>
  </si>
  <si>
    <t>X0060</t>
  </si>
  <si>
    <t>Pranshu .</t>
  </si>
  <si>
    <t>X0593</t>
  </si>
  <si>
    <t>Manish Saidawat</t>
  </si>
  <si>
    <t>X1254</t>
  </si>
  <si>
    <t>Mohd Sabir Khan</t>
  </si>
  <si>
    <t>X0206</t>
  </si>
  <si>
    <t>Prabhat Kumar Pramanik</t>
  </si>
  <si>
    <t>X0106</t>
  </si>
  <si>
    <t>Dipanghu Das</t>
  </si>
  <si>
    <t>X1302</t>
  </si>
  <si>
    <t>Vijay Upadhyay</t>
  </si>
  <si>
    <t>X1230</t>
  </si>
  <si>
    <t>Rohit Laxmandas Makhija</t>
  </si>
  <si>
    <t>X0174</t>
  </si>
  <si>
    <t>Karthik GS</t>
  </si>
  <si>
    <t>X0189</t>
  </si>
  <si>
    <t>Balasubramanian V.</t>
  </si>
  <si>
    <t>X0168</t>
  </si>
  <si>
    <t>Mousumi Chakraborty</t>
  </si>
  <si>
    <t>X0284</t>
  </si>
  <si>
    <t>Jagdish Singh Anna</t>
  </si>
  <si>
    <t>X1584</t>
  </si>
  <si>
    <t>Alka Solanki</t>
  </si>
  <si>
    <t>X0233</t>
  </si>
  <si>
    <t>Bhupendra Rameshbhai Patel</t>
  </si>
  <si>
    <t>X0459</t>
  </si>
  <si>
    <t>Pradumna N. C.</t>
  </si>
  <si>
    <t>JSN Raju Kotaiah</t>
  </si>
  <si>
    <t>X0235</t>
  </si>
  <si>
    <t>Hari Babu N.</t>
  </si>
  <si>
    <t>X0780</t>
  </si>
  <si>
    <t>Bhavesh Khimjibhai Dabhi</t>
  </si>
  <si>
    <t>X0662</t>
  </si>
  <si>
    <t>Anita Deepak Chandwani</t>
  </si>
  <si>
    <t>X1364</t>
  </si>
  <si>
    <t>Sushanta Naskar</t>
  </si>
  <si>
    <t>X1656</t>
  </si>
  <si>
    <t>Subeer Bagchi</t>
  </si>
  <si>
    <t>X1443</t>
  </si>
  <si>
    <t>Somnath Das</t>
  </si>
  <si>
    <t>X1301</t>
  </si>
  <si>
    <t>Augestin R J</t>
  </si>
  <si>
    <t>X1511</t>
  </si>
  <si>
    <t>Ramakanta Behura</t>
  </si>
  <si>
    <t>X1068</t>
  </si>
  <si>
    <t>Jagat Jit Das</t>
  </si>
  <si>
    <t>X0221</t>
  </si>
  <si>
    <t>Paresh Kumar Mohanty</t>
  </si>
  <si>
    <t>X1073</t>
  </si>
  <si>
    <t>Karthikeyan N.</t>
  </si>
  <si>
    <t>X0211</t>
  </si>
  <si>
    <t>Mainpal Yadav</t>
  </si>
  <si>
    <t>X0402</t>
  </si>
  <si>
    <t>Sanjoy Das</t>
  </si>
  <si>
    <t>X0346</t>
  </si>
  <si>
    <t>X0610</t>
  </si>
  <si>
    <t>Mithun Chakraborty</t>
  </si>
  <si>
    <t>X1012</t>
  </si>
  <si>
    <t>Hitesh MahendraBhai Shah</t>
  </si>
  <si>
    <t>X0336</t>
  </si>
  <si>
    <t>Vincent F.</t>
  </si>
  <si>
    <t>X0363</t>
  </si>
  <si>
    <t>Sachidananda Das</t>
  </si>
  <si>
    <t>X1298</t>
  </si>
  <si>
    <t>N. Sajan</t>
  </si>
  <si>
    <t>X1266</t>
  </si>
  <si>
    <t>Kinnari Sumatibhai Mehta</t>
  </si>
  <si>
    <t>Saurav Jyoti Das</t>
  </si>
  <si>
    <t>X0376</t>
  </si>
  <si>
    <t>Rohit Joshi</t>
  </si>
  <si>
    <t>X0356</t>
  </si>
  <si>
    <t>Digamber Namdeo Mogal</t>
  </si>
  <si>
    <t>X1238</t>
  </si>
  <si>
    <t>Sarun Kumar Jha</t>
  </si>
  <si>
    <t>X1589</t>
  </si>
  <si>
    <t>Mohanavelu M.</t>
  </si>
  <si>
    <t>X1369</t>
  </si>
  <si>
    <t>Niroj Kumar Tripathy</t>
  </si>
  <si>
    <t>X0713</t>
  </si>
  <si>
    <t>Simrandeep Singh</t>
  </si>
  <si>
    <t>X0494</t>
  </si>
  <si>
    <t>Mohd. Arif Khan</t>
  </si>
  <si>
    <t>X0763</t>
  </si>
  <si>
    <t>Subhas KS Shetty</t>
  </si>
  <si>
    <t>X1446</t>
  </si>
  <si>
    <t>Supriya Chakraborty</t>
  </si>
  <si>
    <t>X0148</t>
  </si>
  <si>
    <t>Kamal Pandey</t>
  </si>
  <si>
    <t>X0584</t>
  </si>
  <si>
    <t>Vijay Laxmi Yadav</t>
  </si>
  <si>
    <t>X1429</t>
  </si>
  <si>
    <t>Til Maya Devi Rai</t>
  </si>
  <si>
    <t>X0379</t>
  </si>
  <si>
    <t>Lovenish Goyal</t>
  </si>
  <si>
    <t>X0834</t>
  </si>
  <si>
    <t>Ankur Madan</t>
  </si>
  <si>
    <t>X1100</t>
  </si>
  <si>
    <t>Kumar Saurabh</t>
  </si>
  <si>
    <t>X1076</t>
  </si>
  <si>
    <t>Brijesh Kantilal Virparia</t>
  </si>
  <si>
    <t>X1591</t>
  </si>
  <si>
    <t>Vishal Dineshbhai Butani</t>
  </si>
  <si>
    <t>X1662</t>
  </si>
  <si>
    <t>Sudheesh Tripathi</t>
  </si>
  <si>
    <t>X1441</t>
  </si>
  <si>
    <t>Varunjit Singh</t>
  </si>
  <si>
    <t>X0856</t>
  </si>
  <si>
    <t>Pragnesh Jasvantlal Govani</t>
  </si>
  <si>
    <t>X0130</t>
  </si>
  <si>
    <t>Suman Omprakash Mallah</t>
  </si>
  <si>
    <t>X1705</t>
  </si>
  <si>
    <t>Aaftabalam Mohaaleem Khan</t>
  </si>
  <si>
    <t>X0861</t>
  </si>
  <si>
    <t>Vikram Singh Shekhawat</t>
  </si>
  <si>
    <t>X1248</t>
  </si>
  <si>
    <t>Raja Pandian S.</t>
  </si>
  <si>
    <t>X1119</t>
  </si>
  <si>
    <t>Amit Gunwantrao Dumbhare</t>
  </si>
  <si>
    <t>X0815</t>
  </si>
  <si>
    <t>Pran Pratim Bhuyan</t>
  </si>
  <si>
    <t>X1299</t>
  </si>
  <si>
    <t>Umanath D.</t>
  </si>
  <si>
    <t>X0083</t>
  </si>
  <si>
    <t>Devkaran Narayanbhai Tank</t>
  </si>
  <si>
    <t>X1050</t>
  </si>
  <si>
    <t>Vikram Kaushik</t>
  </si>
  <si>
    <t>X0348</t>
  </si>
  <si>
    <t>Jesmin Aribam</t>
  </si>
  <si>
    <t>Sivakumar S.</t>
  </si>
  <si>
    <t>X0851</t>
  </si>
  <si>
    <t>Ajay Kumar Tiwari</t>
  </si>
  <si>
    <t>X0147</t>
  </si>
  <si>
    <t>Mukesh Digarse</t>
  </si>
  <si>
    <t>X0821</t>
  </si>
  <si>
    <t>Suguna T.</t>
  </si>
  <si>
    <t>X0210</t>
  </si>
  <si>
    <t>Sirshendu Chakraborty</t>
  </si>
  <si>
    <t>X0444</t>
  </si>
  <si>
    <t>Soumyajit Dey</t>
  </si>
  <si>
    <t>X0545</t>
  </si>
  <si>
    <t>Shahid Anwar</t>
  </si>
  <si>
    <t>X1145</t>
  </si>
  <si>
    <t>Amandeep Singh</t>
  </si>
  <si>
    <t>X0875</t>
  </si>
  <si>
    <t>Manpreet Singh</t>
  </si>
  <si>
    <t>X1147</t>
  </si>
  <si>
    <t>Udesh Parmar</t>
  </si>
  <si>
    <t>X1580</t>
  </si>
  <si>
    <t>Rahul Ramchandra Awate</t>
  </si>
  <si>
    <t>Dibyendu Das</t>
  </si>
  <si>
    <t>X1743</t>
  </si>
  <si>
    <t>Himsagar Shrikrishan Gupta</t>
  </si>
  <si>
    <t>X0647</t>
  </si>
  <si>
    <t>Lalit Kumar</t>
  </si>
  <si>
    <t>X0049</t>
  </si>
  <si>
    <t>Babita Dewangan</t>
  </si>
  <si>
    <t>X0726</t>
  </si>
  <si>
    <t>Ritu Chawla</t>
  </si>
  <si>
    <t>X0041</t>
  </si>
  <si>
    <t>Lokesh H R</t>
  </si>
  <si>
    <t>X0102</t>
  </si>
  <si>
    <t>Thao Lentina Chothe</t>
  </si>
  <si>
    <t>X1222</t>
  </si>
  <si>
    <t>Arunkumar P.</t>
  </si>
  <si>
    <t>X1503</t>
  </si>
  <si>
    <t>Santosh Kumar Choudhary</t>
  </si>
  <si>
    <t>X1485</t>
  </si>
  <si>
    <t>Chintu Mani Sahariah</t>
  </si>
  <si>
    <t>Neeraj Singh</t>
  </si>
  <si>
    <t>X0360</t>
  </si>
  <si>
    <t>Rishabh .</t>
  </si>
  <si>
    <t>X1551</t>
  </si>
  <si>
    <t>Abdhul Rahuman S.</t>
  </si>
  <si>
    <t>X1108</t>
  </si>
  <si>
    <t>Vishal Kishorebhai Gondaliya</t>
  </si>
  <si>
    <t>X1209</t>
  </si>
  <si>
    <t>Pushpraj Barway</t>
  </si>
  <si>
    <t>X1035</t>
  </si>
  <si>
    <t>Manikandan P.</t>
  </si>
  <si>
    <t>X0109</t>
  </si>
  <si>
    <t>Purnima Paliwal</t>
  </si>
  <si>
    <t>X1875</t>
  </si>
  <si>
    <t>S P Ramu</t>
  </si>
  <si>
    <t>X0515</t>
  </si>
  <si>
    <t>Harsh Kumar</t>
  </si>
  <si>
    <t>X1261</t>
  </si>
  <si>
    <t>Vikas Kumar</t>
  </si>
  <si>
    <t>X0022</t>
  </si>
  <si>
    <t>Jyoti Prasad</t>
  </si>
  <si>
    <t>X1361</t>
  </si>
  <si>
    <t>Sanjay Singla</t>
  </si>
  <si>
    <t>X0421</t>
  </si>
  <si>
    <t>Manish Nema</t>
  </si>
  <si>
    <t>X0770</t>
  </si>
  <si>
    <t>Sanjeev Kumar Sharma</t>
  </si>
  <si>
    <t>X1486</t>
  </si>
  <si>
    <t>N. Shyamson Singh</t>
  </si>
  <si>
    <t>terminated</t>
  </si>
  <si>
    <t>X0657</t>
  </si>
  <si>
    <t>Malayajo Deboraj Bhattacharjee</t>
  </si>
  <si>
    <t>X0753</t>
  </si>
  <si>
    <t>Surendra Singh</t>
  </si>
  <si>
    <t>X1558</t>
  </si>
  <si>
    <t>Anjana Rebari</t>
  </si>
  <si>
    <t>X1645</t>
  </si>
  <si>
    <t>Sajid Rahim Kaladiya</t>
  </si>
  <si>
    <t>Pankaj Singh</t>
  </si>
  <si>
    <t>X0096</t>
  </si>
  <si>
    <t>Tarak Rameshchandra Mehta</t>
  </si>
  <si>
    <t>X0200</t>
  </si>
  <si>
    <t>Gurmeet Singh</t>
  </si>
  <si>
    <t>X1116</t>
  </si>
  <si>
    <t>Ritesh Gupta</t>
  </si>
  <si>
    <t>X0672</t>
  </si>
  <si>
    <t>Lejo Jose P.</t>
  </si>
  <si>
    <t>X0169</t>
  </si>
  <si>
    <t>Amresh Kumar</t>
  </si>
  <si>
    <t>X1218</t>
  </si>
  <si>
    <t>Priyankar Sarkar</t>
  </si>
  <si>
    <t>XSK01</t>
  </si>
  <si>
    <t>Associate Sales Manager - CSG</t>
  </si>
  <si>
    <t>Shivpratap Singh Chauhan</t>
  </si>
  <si>
    <t>X1354</t>
  </si>
  <si>
    <t>Pradeep Kumar Yeluri</t>
  </si>
  <si>
    <t>X1015</t>
  </si>
  <si>
    <t>Ram Prasad Kandukuri</t>
  </si>
  <si>
    <t>X0321</t>
  </si>
  <si>
    <t>Altaf Hussain</t>
  </si>
  <si>
    <t>X1399</t>
  </si>
  <si>
    <t>Himanshu Vinodchandra Suthar</t>
  </si>
  <si>
    <t>X0038</t>
  </si>
  <si>
    <t>Deepak Verma</t>
  </si>
  <si>
    <t>X0496</t>
  </si>
  <si>
    <t>Manpreet Kaur</t>
  </si>
  <si>
    <t>X1891</t>
  </si>
  <si>
    <t>Ranjeet Choudhary</t>
  </si>
  <si>
    <t>X0810</t>
  </si>
  <si>
    <t>Surya P</t>
  </si>
  <si>
    <t>X1452</t>
  </si>
  <si>
    <t>Vishal Vilasrao Chawhan</t>
  </si>
  <si>
    <t>X1032</t>
  </si>
  <si>
    <t>Suman Rajput</t>
  </si>
  <si>
    <t>X0589</t>
  </si>
  <si>
    <t>Sachin Sahani</t>
  </si>
  <si>
    <t>X1270</t>
  </si>
  <si>
    <t>Sunil Sonkar</t>
  </si>
  <si>
    <t>X1174</t>
  </si>
  <si>
    <t>Saurabh Upadhyay</t>
  </si>
  <si>
    <t>X0377</t>
  </si>
  <si>
    <t>Fayaz Ahmed I. Bilagi</t>
  </si>
  <si>
    <t>X0414</t>
  </si>
  <si>
    <t>Ranjeet Dinkarrao</t>
  </si>
  <si>
    <t>X0828</t>
  </si>
  <si>
    <t>Shiladitya Ganguly</t>
  </si>
  <si>
    <t>Mohit Sharma</t>
  </si>
  <si>
    <t>X1629</t>
  </si>
  <si>
    <t>Abhishek Sarkar</t>
  </si>
  <si>
    <t>X0669</t>
  </si>
  <si>
    <t>Pankaj Kumar</t>
  </si>
  <si>
    <t>X0636</t>
  </si>
  <si>
    <t>Poulomi Kamila</t>
  </si>
  <si>
    <t>X0261</t>
  </si>
  <si>
    <t>Amit Rangrao Suryawanshi</t>
  </si>
  <si>
    <t>X1843</t>
  </si>
  <si>
    <t>Rakesh Kumar</t>
  </si>
  <si>
    <t>X0692</t>
  </si>
  <si>
    <t>Sonam Dhodi</t>
  </si>
  <si>
    <t>X0740</t>
  </si>
  <si>
    <t>Jaya Shukla</t>
  </si>
  <si>
    <t>X0337</t>
  </si>
  <si>
    <t>Mohan Sankar Singumahanti</t>
  </si>
  <si>
    <t>X0554</t>
  </si>
  <si>
    <t>Harshitha P V</t>
  </si>
  <si>
    <t>X1096</t>
  </si>
  <si>
    <t>Sivaprasad O V</t>
  </si>
  <si>
    <t>X1192</t>
  </si>
  <si>
    <t>Ritunjoy Talukdar</t>
  </si>
  <si>
    <t>X0730</t>
  </si>
  <si>
    <t>Asama Abhishek Gajjar</t>
  </si>
  <si>
    <t>X1064</t>
  </si>
  <si>
    <t>Veeranagouda Kasturi</t>
  </si>
  <si>
    <t>X0619</t>
  </si>
  <si>
    <t>Shashank Samuel Chakranarayan</t>
  </si>
  <si>
    <t>X0386</t>
  </si>
  <si>
    <t>Suresh P.</t>
  </si>
  <si>
    <t>X0611</t>
  </si>
  <si>
    <t>Shijo Simon</t>
  </si>
  <si>
    <t>X0691</t>
  </si>
  <si>
    <t>Jayaprakash Halalppa Vishwanath</t>
  </si>
  <si>
    <t>X1201</t>
  </si>
  <si>
    <t>Shrivardhan Shivaji Bhutnal</t>
  </si>
  <si>
    <t>X1256</t>
  </si>
  <si>
    <t>Joseph Rajesh A</t>
  </si>
  <si>
    <t>X0123</t>
  </si>
  <si>
    <t>Anand Huchappa Kallannavar</t>
  </si>
  <si>
    <t>X0825</t>
  </si>
  <si>
    <t>Krishanu Nag</t>
  </si>
  <si>
    <t>Abdul Jaleel M.</t>
  </si>
  <si>
    <t>X0243</t>
  </si>
  <si>
    <t>Abhishek Mishra</t>
  </si>
  <si>
    <t>X0023</t>
  </si>
  <si>
    <t>Badri Nrarayan Mishra</t>
  </si>
  <si>
    <t>X0811</t>
  </si>
  <si>
    <t>Debasish Nayak</t>
  </si>
  <si>
    <t>X1067</t>
  </si>
  <si>
    <t>Lijo Antony</t>
  </si>
  <si>
    <t>X1499</t>
  </si>
  <si>
    <t>Manas Ranjan Mishra</t>
  </si>
  <si>
    <t>X0719</t>
  </si>
  <si>
    <t>Bheem Raj Garg</t>
  </si>
  <si>
    <t>Premnath G.</t>
  </si>
  <si>
    <t>Venkateswara Rao Muvvala</t>
  </si>
  <si>
    <t>X0275</t>
  </si>
  <si>
    <t>Yerramreddy M V Devi</t>
  </si>
  <si>
    <t>X0524</t>
  </si>
  <si>
    <t>Manoj Deshwal</t>
  </si>
  <si>
    <t>X0429</t>
  </si>
  <si>
    <t>Rajiv Kumar Thakur</t>
  </si>
  <si>
    <t>X1220</t>
  </si>
  <si>
    <t>Samim Akhtara Ali</t>
  </si>
  <si>
    <t>X0597</t>
  </si>
  <si>
    <t>Dipak Dattatraya More</t>
  </si>
  <si>
    <t>X0135</t>
  </si>
  <si>
    <t>Sushil Shitlaprasad Pandey</t>
  </si>
  <si>
    <t>X0574</t>
  </si>
  <si>
    <t>Sanchit Kapoor</t>
  </si>
  <si>
    <t>X0050</t>
  </si>
  <si>
    <t>Sushil Sudhakar Dhawandkar</t>
  </si>
  <si>
    <t>X1371</t>
  </si>
  <si>
    <t>Sachin Laxmanrao Ingole</t>
  </si>
  <si>
    <t>X1038</t>
  </si>
  <si>
    <t>Heena Ajmera</t>
  </si>
  <si>
    <t>X1666</t>
  </si>
  <si>
    <t>Sumit Kumar Chaturvedi</t>
  </si>
  <si>
    <t>X0307</t>
  </si>
  <si>
    <t>Subrat Kumar Sahoo</t>
  </si>
  <si>
    <t>X0859</t>
  </si>
  <si>
    <t>Rajesh Kumar Paswan</t>
  </si>
  <si>
    <t>X1487</t>
  </si>
  <si>
    <t>Vikrant Singh</t>
  </si>
  <si>
    <t>X0894</t>
  </si>
  <si>
    <t>Lalit Aggarwal</t>
  </si>
  <si>
    <t>X0544</t>
  </si>
  <si>
    <t>Rakesh Khanna</t>
  </si>
  <si>
    <t>X1521</t>
  </si>
  <si>
    <t>Naveen Rajshekhar Karhadkar</t>
  </si>
  <si>
    <t>X0272</t>
  </si>
  <si>
    <t>Yogesh Shankar Baviskar</t>
  </si>
  <si>
    <t>X1036</t>
  </si>
  <si>
    <t>Somen Ghosh</t>
  </si>
  <si>
    <t>X1783</t>
  </si>
  <si>
    <t>Mithun Biswas</t>
  </si>
  <si>
    <t>X1141</t>
  </si>
  <si>
    <t>Karthikeyan K.</t>
  </si>
  <si>
    <t>X0798</t>
  </si>
  <si>
    <t>Raja G.</t>
  </si>
  <si>
    <t>X0467</t>
  </si>
  <si>
    <t>Shikhar Sharma</t>
  </si>
  <si>
    <t>X0583</t>
  </si>
  <si>
    <t>Ashok Kumar RS</t>
  </si>
  <si>
    <t>X1543</t>
  </si>
  <si>
    <t>Manoj Kumar Sahu</t>
  </si>
  <si>
    <t>X0655</t>
  </si>
  <si>
    <t>Ketan Jayprakash Petare</t>
  </si>
  <si>
    <t>X1437</t>
  </si>
  <si>
    <t>Vishal Anantray Sanghvi</t>
  </si>
  <si>
    <t>X1049</t>
  </si>
  <si>
    <t>Humayun Sageer</t>
  </si>
  <si>
    <t>X0120</t>
  </si>
  <si>
    <t>Vijay Sarathi V.</t>
  </si>
  <si>
    <t>X1283</t>
  </si>
  <si>
    <t>Hardeep Singh Aujla</t>
  </si>
  <si>
    <t>X0196</t>
  </si>
  <si>
    <t>Ajeet Kumar Rai</t>
  </si>
  <si>
    <t>X1014</t>
  </si>
  <si>
    <t>Swatantra Tandon</t>
  </si>
  <si>
    <t>X1084</t>
  </si>
  <si>
    <t>Aparna Anant Pawar</t>
  </si>
  <si>
    <t>X1704</t>
  </si>
  <si>
    <t>Hemant Chandravadan Upadhyay</t>
  </si>
  <si>
    <t>X1337</t>
  </si>
  <si>
    <t>Anand Omprakash Pathak</t>
  </si>
  <si>
    <t>X1623</t>
  </si>
  <si>
    <t>Sohil Kishorbhai Borkhatariya</t>
  </si>
  <si>
    <t>X0178</t>
  </si>
  <si>
    <t>Tarun Mukherjee</t>
  </si>
  <si>
    <t>Shantanu Sinha</t>
  </si>
  <si>
    <t>X1488</t>
  </si>
  <si>
    <t>Deepak Das</t>
  </si>
  <si>
    <t>X1884</t>
  </si>
  <si>
    <t>Atanu Basak</t>
  </si>
  <si>
    <t>X1229</t>
  </si>
  <si>
    <t>Dipesh Azad</t>
  </si>
  <si>
    <t>X1472</t>
  </si>
  <si>
    <t>Amit Karar</t>
  </si>
  <si>
    <t>X0580</t>
  </si>
  <si>
    <t>Gautam Grover</t>
  </si>
  <si>
    <t>X0195</t>
  </si>
  <si>
    <t>Sukhpreet Singh</t>
  </si>
  <si>
    <t>X0304</t>
  </si>
  <si>
    <t>Bhavesh Babubhai Chavda</t>
  </si>
  <si>
    <t>X0047</t>
  </si>
  <si>
    <t>Raju Basumatary</t>
  </si>
  <si>
    <t>X1864</t>
  </si>
  <si>
    <t>Pawan Kumar Keshri</t>
  </si>
  <si>
    <t>Manoj Chakraborty</t>
  </si>
  <si>
    <t>X1077</t>
  </si>
  <si>
    <t>Ravi Chandra Seeram</t>
  </si>
  <si>
    <t>X0293</t>
  </si>
  <si>
    <t>Manish Gaur</t>
  </si>
  <si>
    <t>X0675</t>
  </si>
  <si>
    <t>Astha Saxena</t>
  </si>
  <si>
    <t>X1149</t>
  </si>
  <si>
    <t>Krishan Kant Sharma</t>
  </si>
  <si>
    <t>X0310</t>
  </si>
  <si>
    <t>Jitendra Bhanushankar Trivedi</t>
  </si>
  <si>
    <t>X1341</t>
  </si>
  <si>
    <t>Bijaya Kumar Rath</t>
  </si>
  <si>
    <t>X1072</t>
  </si>
  <si>
    <t>Praveen Shriparkash Upadhyay</t>
  </si>
  <si>
    <t>X0653</t>
  </si>
  <si>
    <t>Subhasis Biswas</t>
  </si>
  <si>
    <t>X1212</t>
  </si>
  <si>
    <t>MD Mohsin</t>
  </si>
  <si>
    <t>X0556</t>
  </si>
  <si>
    <t>Girish Kumar Katupilla</t>
  </si>
  <si>
    <t>X0698</t>
  </si>
  <si>
    <t>Mohammad Azeemuddin</t>
  </si>
  <si>
    <t>X0273</t>
  </si>
  <si>
    <t>Mayuri Ashokkumar Sukhadiya</t>
  </si>
  <si>
    <t>X0461</t>
  </si>
  <si>
    <t>Ibraheem Muthalif M</t>
  </si>
  <si>
    <t>X0428</t>
  </si>
  <si>
    <t>Siddhartha Sankar Nayak</t>
  </si>
  <si>
    <t>X1227</t>
  </si>
  <si>
    <t>Sekar K.</t>
  </si>
  <si>
    <t>X1272</t>
  </si>
  <si>
    <t>Sumit Dubey</t>
  </si>
  <si>
    <t>X1094</t>
  </si>
  <si>
    <t>Sumit Hira</t>
  </si>
  <si>
    <t>X0278</t>
  </si>
  <si>
    <t>Sunil Sharma</t>
  </si>
  <si>
    <t>X1679</t>
  </si>
  <si>
    <t>Uttam Jana</t>
  </si>
  <si>
    <t>X0594</t>
  </si>
  <si>
    <t>Kuwar Sahitya Chauhan</t>
  </si>
  <si>
    <t>X0177</t>
  </si>
  <si>
    <t>Pareshkumar Dhirajlal Kachhadia</t>
  </si>
  <si>
    <t>X0252</t>
  </si>
  <si>
    <t>Pankil Atulkumar Sheth</t>
  </si>
  <si>
    <t>X1144</t>
  </si>
  <si>
    <t>Jyoti Brijbehari Sharma</t>
  </si>
  <si>
    <t>X0565</t>
  </si>
  <si>
    <t>Poonam Sharad Sahu</t>
  </si>
  <si>
    <t>X1052</t>
  </si>
  <si>
    <t>Ashwini Satish Shinde</t>
  </si>
  <si>
    <t>X0592</t>
  </si>
  <si>
    <t>Nandan Singh</t>
  </si>
  <si>
    <t>X1362</t>
  </si>
  <si>
    <t>Roshan Chowdhury</t>
  </si>
  <si>
    <t>X1583</t>
  </si>
  <si>
    <t>Amma Das Miriyala</t>
  </si>
  <si>
    <t>X1382</t>
  </si>
  <si>
    <t>Priya Das S V</t>
  </si>
  <si>
    <t>Aditya Puran Lal Chauhan</t>
  </si>
  <si>
    <t>X1365</t>
  </si>
  <si>
    <t>Jigesh Virendrabhai Patel</t>
  </si>
  <si>
    <t>X1658</t>
  </si>
  <si>
    <t>Dhiraj Kumar Singh</t>
  </si>
  <si>
    <t>X0397</t>
  </si>
  <si>
    <t>Maneesh Ranjan</t>
  </si>
  <si>
    <t>X0358</t>
  </si>
  <si>
    <t>Vishwajeet Kumar Singh</t>
  </si>
  <si>
    <t>X0156</t>
  </si>
  <si>
    <t>Rajesh Kantilal Adiwala</t>
  </si>
  <si>
    <t>X0460</t>
  </si>
  <si>
    <t>Biprajit Nath</t>
  </si>
  <si>
    <t>X0270</t>
  </si>
  <si>
    <t>Manmeet Singh</t>
  </si>
  <si>
    <t>X1276</t>
  </si>
  <si>
    <t>Shobhit Sharma</t>
  </si>
  <si>
    <t>X1170</t>
  </si>
  <si>
    <t>Ganesh B.</t>
  </si>
  <si>
    <t>X0688</t>
  </si>
  <si>
    <t>Vasanth Raj Kumaraswamy</t>
  </si>
  <si>
    <t>X0782</t>
  </si>
  <si>
    <t>Manish Arora</t>
  </si>
  <si>
    <t>X1475</t>
  </si>
  <si>
    <t>Sangram Singh Yadav</t>
  </si>
  <si>
    <t>X0503</t>
  </si>
  <si>
    <t>Kajal Dey</t>
  </si>
  <si>
    <t>X0378</t>
  </si>
  <si>
    <t>Pranab Bose</t>
  </si>
  <si>
    <t>X0481</t>
  </si>
  <si>
    <t>Biswajit Dutta</t>
  </si>
  <si>
    <t>X0389</t>
  </si>
  <si>
    <t>Pushpendra Singh Rajawat</t>
  </si>
  <si>
    <t>X1733</t>
  </si>
  <si>
    <t>Harshvardhan Jaiswal</t>
  </si>
  <si>
    <t>X1852</t>
  </si>
  <si>
    <t>Vivek N S</t>
  </si>
  <si>
    <t>X0694</t>
  </si>
  <si>
    <t>Kanhaiya Lal Sharma</t>
  </si>
  <si>
    <t>X1186</t>
  </si>
  <si>
    <t>Hemlata Rawat</t>
  </si>
  <si>
    <t>X1102</t>
  </si>
  <si>
    <t>Sagar Jeevan Takle</t>
  </si>
  <si>
    <t>X0591</t>
  </si>
  <si>
    <t>Ankita Sanghvi</t>
  </si>
  <si>
    <t>X1725</t>
  </si>
  <si>
    <t>Pritesh Kacchawaha</t>
  </si>
  <si>
    <t>X1410</t>
  </si>
  <si>
    <t>Saket Shrivastava</t>
  </si>
  <si>
    <t>X0500</t>
  </si>
  <si>
    <t>Dhananjay Rai</t>
  </si>
  <si>
    <t>X1396</t>
  </si>
  <si>
    <t>Ganesh Balaso Kadam</t>
  </si>
  <si>
    <t>X1325</t>
  </si>
  <si>
    <t>Vaibhav Vinod Chandgadkar</t>
  </si>
  <si>
    <t>X0605</t>
  </si>
  <si>
    <t>Bharti .</t>
  </si>
  <si>
    <t>X0707</t>
  </si>
  <si>
    <t>SUNIL G</t>
  </si>
  <si>
    <t>X0731</t>
  </si>
  <si>
    <t>Kewat Tushar Bhai Thacker</t>
  </si>
  <si>
    <t>X0199</t>
  </si>
  <si>
    <t>Tushar Shashikant Sonje</t>
  </si>
  <si>
    <t>X0756</t>
  </si>
  <si>
    <t>Naveen Kumar B.</t>
  </si>
  <si>
    <t>X1028</t>
  </si>
  <si>
    <t>Mohd. Tarik Ansari</t>
  </si>
  <si>
    <t>X0559</t>
  </si>
  <si>
    <t>Pancham Kaushal</t>
  </si>
  <si>
    <t>X1675</t>
  </si>
  <si>
    <t>Nishi Gupta</t>
  </si>
  <si>
    <t>X0715</t>
  </si>
  <si>
    <t>Vatsal Raj</t>
  </si>
  <si>
    <t>X0302</t>
  </si>
  <si>
    <t>Monika Rani</t>
  </si>
  <si>
    <t>X0334</t>
  </si>
  <si>
    <t>Krishan Kumar</t>
  </si>
  <si>
    <t>X0795</t>
  </si>
  <si>
    <t>Megha Verma</t>
  </si>
  <si>
    <t>X1822</t>
  </si>
  <si>
    <t>Shaheed Ahmad</t>
  </si>
  <si>
    <t>X0205</t>
  </si>
  <si>
    <t>Sujit Kumar</t>
  </si>
  <si>
    <t>X1775</t>
  </si>
  <si>
    <t>Sudama Kumar Sharma</t>
  </si>
  <si>
    <t>X1631</t>
  </si>
  <si>
    <t>Tapas Kumar Nayak</t>
  </si>
  <si>
    <t>X1635</t>
  </si>
  <si>
    <t>Bharat Singh Badgujar</t>
  </si>
  <si>
    <t>X1286</t>
  </si>
  <si>
    <t>Nagendra Dave</t>
  </si>
  <si>
    <t>X1215</t>
  </si>
  <si>
    <t>Jugal Kumar</t>
  </si>
  <si>
    <t>X1848</t>
  </si>
  <si>
    <t>Puneet Agarwal</t>
  </si>
  <si>
    <t>X0507</t>
  </si>
  <si>
    <t>Sachin Sudan</t>
  </si>
  <si>
    <t>X1573</t>
  </si>
  <si>
    <t>Omeet Kour</t>
  </si>
  <si>
    <t>X1777</t>
  </si>
  <si>
    <t>Shyam Sundar Patra</t>
  </si>
  <si>
    <t>X1318</t>
  </si>
  <si>
    <t>Sumaya Nazir Shah</t>
  </si>
  <si>
    <t>X1013</t>
  </si>
  <si>
    <t>Dipak Kumar</t>
  </si>
  <si>
    <t>X0720</t>
  </si>
  <si>
    <t>Ujjwal Kumar Ghosh</t>
  </si>
  <si>
    <t>X1851</t>
  </si>
  <si>
    <t>Deepankar Panchori</t>
  </si>
  <si>
    <t>X1827</t>
  </si>
  <si>
    <t>Parvinder Singh</t>
  </si>
  <si>
    <t>X1757</t>
  </si>
  <si>
    <t>Desh Raj</t>
  </si>
  <si>
    <t>X1830</t>
  </si>
  <si>
    <t>Siva Charan Sourav</t>
  </si>
  <si>
    <t>X1711</t>
  </si>
  <si>
    <t>Alok Ranjan Dash</t>
  </si>
  <si>
    <t>X1768</t>
  </si>
  <si>
    <t>Debasish Mohhapatra</t>
  </si>
  <si>
    <t>X1288</t>
  </si>
  <si>
    <t>Kirti Kantilal Sangani</t>
  </si>
  <si>
    <t>X1197</t>
  </si>
  <si>
    <t>X1391</t>
  </si>
  <si>
    <t>Anna Saheb Sitaram Abhale</t>
  </si>
  <si>
    <t>X1700</t>
  </si>
  <si>
    <t>Pallavi Muley Amrute</t>
  </si>
  <si>
    <t>X1564</t>
  </si>
  <si>
    <t>Devendra Singh</t>
  </si>
  <si>
    <t>X1804</t>
  </si>
  <si>
    <t>Sudhansu Sekhar Pradhan</t>
  </si>
  <si>
    <t>X1171</t>
  </si>
  <si>
    <t>Rohit Sharma</t>
  </si>
  <si>
    <t>X1720</t>
  </si>
  <si>
    <t>Abhijit Das</t>
  </si>
  <si>
    <t>X1607</t>
  </si>
  <si>
    <t>Amit Samanta</t>
  </si>
  <si>
    <t>X1355</t>
  </si>
  <si>
    <t>Ritika .</t>
  </si>
  <si>
    <t>X1673</t>
  </si>
  <si>
    <t>Manish Kumar Bajpai</t>
  </si>
  <si>
    <t>X1691</t>
  </si>
  <si>
    <t>Vinod Pandurang Bonde</t>
  </si>
  <si>
    <t>X1495</t>
  </si>
  <si>
    <t>Karthikeyan D.</t>
  </si>
  <si>
    <t>X0564</t>
  </si>
  <si>
    <t>Gourish S. Pattan</t>
  </si>
  <si>
    <t>X0114</t>
  </si>
  <si>
    <t>Rakesh Sarkar</t>
  </si>
  <si>
    <t>X1871</t>
  </si>
  <si>
    <t>Firoj Ranjan Kumar</t>
  </si>
  <si>
    <t>X1214</t>
  </si>
  <si>
    <t>Manas Kumar Nayak</t>
  </si>
  <si>
    <t>X0736</t>
  </si>
  <si>
    <t>Badal Nayak</t>
  </si>
  <si>
    <t>X1713</t>
  </si>
  <si>
    <t>Jignesh Navinbhai Rathod</t>
  </si>
  <si>
    <t>X0383</t>
  </si>
  <si>
    <t>Naisarg Kaushikchandra Vyas</t>
  </si>
  <si>
    <t>X0013</t>
  </si>
  <si>
    <t>Mohammed Hedayatullah</t>
  </si>
  <si>
    <t>X0153</t>
  </si>
  <si>
    <t>Ruma Das</t>
  </si>
  <si>
    <t>X0870</t>
  </si>
  <si>
    <t>Debashree Mitra</t>
  </si>
  <si>
    <t>X1231</t>
  </si>
  <si>
    <t>Rupesh Kumar Tiwari</t>
  </si>
  <si>
    <t>X1075</t>
  </si>
  <si>
    <t>Alokesh Das</t>
  </si>
  <si>
    <t>X1695</t>
  </si>
  <si>
    <t>Sourav Ghosh</t>
  </si>
  <si>
    <t>X1561</t>
  </si>
  <si>
    <t>Krishna Prabhu J.</t>
  </si>
  <si>
    <t>X1596</t>
  </si>
  <si>
    <t>Yathish Gowda</t>
  </si>
  <si>
    <t>X0468</t>
  </si>
  <si>
    <t>Srinivasan Jayaram</t>
  </si>
  <si>
    <t>Asha Nirmala J.</t>
  </si>
  <si>
    <t>X1742</t>
  </si>
  <si>
    <t>Jaipal Reddy Enkatala</t>
  </si>
  <si>
    <t>X0687</t>
  </si>
  <si>
    <t>X1353</t>
  </si>
  <si>
    <t>Sukanya Sudhir Sakpal</t>
  </si>
  <si>
    <t>X1244</t>
  </si>
  <si>
    <t>Amrut Dinkar Mahale</t>
  </si>
  <si>
    <t>X1240</t>
  </si>
  <si>
    <t>Braj Kishor</t>
  </si>
  <si>
    <t>X1093</t>
  </si>
  <si>
    <t>Keshav Kumar</t>
  </si>
  <si>
    <t>X1265</t>
  </si>
  <si>
    <t>Supriya Prahalad Choudhary</t>
  </si>
  <si>
    <t>X1348</t>
  </si>
  <si>
    <t>Jigar Vijay Gala</t>
  </si>
  <si>
    <t>X0062</t>
  </si>
  <si>
    <t>Rahul Shantilal Rai</t>
  </si>
  <si>
    <t>X0048</t>
  </si>
  <si>
    <t>Rajesh Noharlal Yede</t>
  </si>
  <si>
    <t>X1045</t>
  </si>
  <si>
    <t>Rajeshkumar Kanaiyalal Nayi</t>
  </si>
  <si>
    <t>X0283</t>
  </si>
  <si>
    <t>Sachin Kumar Thakur</t>
  </si>
  <si>
    <t>X1464</t>
  </si>
  <si>
    <t>Sunil Kumar Choudhary</t>
  </si>
  <si>
    <t>X1665</t>
  </si>
  <si>
    <t>Raghwendra Pratap Singh</t>
  </si>
  <si>
    <t>X1632</t>
  </si>
  <si>
    <t>Biswajit Das</t>
  </si>
  <si>
    <t>Anand Pal</t>
  </si>
  <si>
    <t>X1331</t>
  </si>
  <si>
    <t>Ajay Kumar</t>
  </si>
  <si>
    <t>X1061</t>
  </si>
  <si>
    <t>Tulsi Dinesh Unadkat</t>
  </si>
  <si>
    <t>X1703</t>
  </si>
  <si>
    <t>Nilesh Suryakant Vakhariya</t>
  </si>
  <si>
    <t>X1023</t>
  </si>
  <si>
    <t>Prasanta Kumar Mohanty</t>
  </si>
  <si>
    <t>X0632</t>
  </si>
  <si>
    <t>Yagnesh Gordhanbhai Mehta</t>
  </si>
  <si>
    <t>X0222</t>
  </si>
  <si>
    <t>Tek Chand Yadav</t>
  </si>
  <si>
    <t>X1555</t>
  </si>
  <si>
    <t>Rohitash Singh Chouhan</t>
  </si>
  <si>
    <t>X0576</t>
  </si>
  <si>
    <t>Kapil Tomar</t>
  </si>
  <si>
    <t>X1150</t>
  </si>
  <si>
    <t>Arvind Kumar</t>
  </si>
  <si>
    <t>X1801</t>
  </si>
  <si>
    <t>Ajay Pandey</t>
  </si>
  <si>
    <t>X1088</t>
  </si>
  <si>
    <t>Shivendra Singh</t>
  </si>
  <si>
    <t>X0854</t>
  </si>
  <si>
    <t>Hardeep Singh</t>
  </si>
  <si>
    <t>X1761</t>
  </si>
  <si>
    <t>Ravi Sharma</t>
  </si>
  <si>
    <t>X1786</t>
  </si>
  <si>
    <t>Yogita Ajit Pandey</t>
  </si>
  <si>
    <t>X1153</t>
  </si>
  <si>
    <t>Praful Dilip Hambarde</t>
  </si>
  <si>
    <t>X1062</t>
  </si>
  <si>
    <t>Devesh Prakash Pandey</t>
  </si>
  <si>
    <t>X1494</t>
  </si>
  <si>
    <t>Rajnikant Ramavtar Jangid</t>
  </si>
  <si>
    <t>X1572</t>
  </si>
  <si>
    <t>Krunal Jitendra Soni</t>
  </si>
  <si>
    <t>X0848</t>
  </si>
  <si>
    <t>Avinish Pramod Tripathi</t>
  </si>
  <si>
    <t>X1841</t>
  </si>
  <si>
    <t>Sadik Khan</t>
  </si>
  <si>
    <t>X1313</t>
  </si>
  <si>
    <t>Sumit Shaw</t>
  </si>
  <si>
    <t>Shivkumar Digambarappa Paratkar</t>
  </si>
  <si>
    <t>X0816</t>
  </si>
  <si>
    <t>Jayesh K. Joshi</t>
  </si>
  <si>
    <t>X0395</t>
  </si>
  <si>
    <t>Abhijit Mandal</t>
  </si>
  <si>
    <t>Pawan Kumar</t>
  </si>
  <si>
    <t>X0067</t>
  </si>
  <si>
    <t>Prashant Sinha</t>
  </si>
  <si>
    <t>X1263</t>
  </si>
  <si>
    <t>Prashanth C.</t>
  </si>
  <si>
    <t>X1156</t>
  </si>
  <si>
    <t>Ramesh Kumaar J.</t>
  </si>
  <si>
    <t>X1595</t>
  </si>
  <si>
    <t>Iyappan M.</t>
  </si>
  <si>
    <t>X1505</t>
  </si>
  <si>
    <t>Kirubanadam P.</t>
  </si>
  <si>
    <t>X1107</t>
  </si>
  <si>
    <t>Vijayasundaram M.</t>
  </si>
  <si>
    <t>X1191</t>
  </si>
  <si>
    <t>Gugan S</t>
  </si>
  <si>
    <t>Nagamalleswara Reddy Bhupathi</t>
  </si>
  <si>
    <t>X1112</t>
  </si>
  <si>
    <t>Venkateshwarlu Nelamarri</t>
  </si>
  <si>
    <t>Hameer Singh</t>
  </si>
  <si>
    <t>X1463</t>
  </si>
  <si>
    <t>X0881</t>
  </si>
  <si>
    <t>Irfan Ali Asif Madar Patel</t>
  </si>
  <si>
    <t>X2156</t>
  </si>
  <si>
    <t>Banashankara Goud Gattana Gouda Malipatil</t>
  </si>
  <si>
    <t>X0484</t>
  </si>
  <si>
    <t>Ravichandra Basavaraj</t>
  </si>
  <si>
    <t>X1320</t>
  </si>
  <si>
    <t>Bhargava B R</t>
  </si>
  <si>
    <t>X0225</t>
  </si>
  <si>
    <t>Sundara Pandian B</t>
  </si>
  <si>
    <t>X1079</t>
  </si>
  <si>
    <t>Tirukovela Diwakar Swamy</t>
  </si>
  <si>
    <t>Faiz Ahmad</t>
  </si>
  <si>
    <t>X0528</t>
  </si>
  <si>
    <t>Rajiv Kumar</t>
  </si>
  <si>
    <t>X0185</t>
  </si>
  <si>
    <t>Vijay Garg</t>
  </si>
  <si>
    <t>Roopesh Aggarwal</t>
  </si>
  <si>
    <t>X1389</t>
  </si>
  <si>
    <t>Vikas Birawat</t>
  </si>
  <si>
    <t>X1126</t>
  </si>
  <si>
    <t>Mohit Chaturvedi</t>
  </si>
  <si>
    <t>X0287</t>
  </si>
  <si>
    <t>X0399</t>
  </si>
  <si>
    <t>Aman Atul</t>
  </si>
  <si>
    <t>X1343</t>
  </si>
  <si>
    <t>Santosh Rammanohar Teli</t>
  </si>
  <si>
    <t>X0465</t>
  </si>
  <si>
    <t>Jim Pravindoss C.</t>
  </si>
  <si>
    <t>X0703</t>
  </si>
  <si>
    <t>Mukesh E</t>
  </si>
  <si>
    <t>X1461</t>
  </si>
  <si>
    <t>Gowthaman V.</t>
  </si>
  <si>
    <t>X0285</t>
  </si>
  <si>
    <t>Devang Yogesh Joshi</t>
  </si>
  <si>
    <t>X1345</t>
  </si>
  <si>
    <t>Kumar Harshvardhan</t>
  </si>
  <si>
    <t>X1377</t>
  </si>
  <si>
    <t>Raman Kumar</t>
  </si>
  <si>
    <t>X0085</t>
  </si>
  <si>
    <t>Syed Pasha Zaidi</t>
  </si>
  <si>
    <t>X0513</t>
  </si>
  <si>
    <t>Akhilesh Kumar</t>
  </si>
  <si>
    <t>X0420</t>
  </si>
  <si>
    <t>Prasath R</t>
  </si>
  <si>
    <t>X1009</t>
  </si>
  <si>
    <t>Rajesh P. K.</t>
  </si>
  <si>
    <t>X0803</t>
  </si>
  <si>
    <t>Jagath Kiran</t>
  </si>
  <si>
    <t>X1114</t>
  </si>
  <si>
    <t>Rama Krishna Panda</t>
  </si>
  <si>
    <t>X1708</t>
  </si>
  <si>
    <t>Sanjiv Kumar Navin Chandra Vagheshvari</t>
  </si>
  <si>
    <t>X0448</t>
  </si>
  <si>
    <t>Gagan Sohal</t>
  </si>
  <si>
    <t>X1820</t>
  </si>
  <si>
    <t>Balwinder Singh</t>
  </si>
  <si>
    <t>X1639</t>
  </si>
  <si>
    <t>Hari Shankar Singh</t>
  </si>
  <si>
    <t>X1160</t>
  </si>
  <si>
    <t>Kanchan Ashok Bhatade</t>
  </si>
  <si>
    <t>X0251</t>
  </si>
  <si>
    <t>Jignesh Dineshbhai Gondaliya</t>
  </si>
  <si>
    <t>X1306</t>
  </si>
  <si>
    <t>Deepak Sharma</t>
  </si>
  <si>
    <t>X1793</t>
  </si>
  <si>
    <t>Avil Jesan Rodrigues</t>
  </si>
  <si>
    <t>X1137</t>
  </si>
  <si>
    <t>Vishnu Pramoth B</t>
  </si>
  <si>
    <t>X0339</t>
  </si>
  <si>
    <t>Alagappan S.</t>
  </si>
  <si>
    <t>X1292</t>
  </si>
  <si>
    <t>Naresh Gundapaneni</t>
  </si>
  <si>
    <t>X1017</t>
  </si>
  <si>
    <t>Kunal Ratanprakash Sanwal</t>
  </si>
  <si>
    <t>X0059</t>
  </si>
  <si>
    <t>Damandeep Singh</t>
  </si>
  <si>
    <t>X0416</t>
  </si>
  <si>
    <t>Mahesh Chandra</t>
  </si>
  <si>
    <t>Jhutan Debnath</t>
  </si>
  <si>
    <t>X1175</t>
  </si>
  <si>
    <t>Chinmay Mohapatra</t>
  </si>
  <si>
    <t>Nadir Khan</t>
  </si>
  <si>
    <t>X1687</t>
  </si>
  <si>
    <t>Haridas Kapila</t>
  </si>
  <si>
    <t>X1649</t>
  </si>
  <si>
    <t>Lopamudra Jena</t>
  </si>
  <si>
    <t>X1122</t>
  </si>
  <si>
    <t>Chetan Digamber Usapkar</t>
  </si>
  <si>
    <t>X1054</t>
  </si>
  <si>
    <t>Kimberly Libby Rodrigues</t>
  </si>
  <si>
    <t>X0180</t>
  </si>
  <si>
    <t>Ankur Singh</t>
  </si>
  <si>
    <t>X0897</t>
  </si>
  <si>
    <t>Ambrish Singh</t>
  </si>
  <si>
    <t>X1424</t>
  </si>
  <si>
    <t>Anil Motilal Gupta</t>
  </si>
  <si>
    <t>X1004</t>
  </si>
  <si>
    <t>Indrajeet Nawal Singh Yadav</t>
  </si>
  <si>
    <t>Nishang SunilKumar Sukhadia</t>
  </si>
  <si>
    <t>X0885</t>
  </si>
  <si>
    <t>Satish T</t>
  </si>
  <si>
    <t>X0374</t>
  </si>
  <si>
    <t>Jyoti Sharma</t>
  </si>
  <si>
    <t>X0762</t>
  </si>
  <si>
    <t>Rajendra Kumar Jangir</t>
  </si>
  <si>
    <t>X0853</t>
  </si>
  <si>
    <t>X1552</t>
  </si>
  <si>
    <t>Subavardhanaa D.V.R</t>
  </si>
  <si>
    <t>X0477</t>
  </si>
  <si>
    <t>Sonali Vinod Sakpal</t>
  </si>
  <si>
    <t>X0028</t>
  </si>
  <si>
    <t>Deepak Chandrakant Mistry</t>
  </si>
  <si>
    <t>X0447</t>
  </si>
  <si>
    <t>Tejpartap .</t>
  </si>
  <si>
    <t>X0314</t>
  </si>
  <si>
    <t>Alpeshkumar Govindbhai Prajapati</t>
  </si>
  <si>
    <t>X0877</t>
  </si>
  <si>
    <t>Udayan Mukherjee</t>
  </si>
  <si>
    <t>X0491</t>
  </si>
  <si>
    <t>Pradeep C M</t>
  </si>
  <si>
    <t>X0785</t>
  </si>
  <si>
    <t>Dhananjay Trimbakrao Joshi</t>
  </si>
  <si>
    <t>X0318</t>
  </si>
  <si>
    <t>Vishal Ravindra Mali</t>
  </si>
  <si>
    <t>X1323</t>
  </si>
  <si>
    <t>Philipson Frank Fernandes</t>
  </si>
  <si>
    <t>X0121</t>
  </si>
  <si>
    <t>Shailender Bhati</t>
  </si>
  <si>
    <t>Savita Rai</t>
  </si>
  <si>
    <t>X0644</t>
  </si>
  <si>
    <t>Kalaiyarasan K.</t>
  </si>
  <si>
    <t>X1500</t>
  </si>
  <si>
    <t>Ashesh Atul Kumar Bhatt</t>
  </si>
  <si>
    <t>X0058</t>
  </si>
  <si>
    <t>Pooja Bharti</t>
  </si>
  <si>
    <t>X0480</t>
  </si>
  <si>
    <t>Ravinder Kumar</t>
  </si>
  <si>
    <t>X1021</t>
  </si>
  <si>
    <t>Anusha Jyesta</t>
  </si>
  <si>
    <t>X0585</t>
  </si>
  <si>
    <t>Saswat Sambit</t>
  </si>
  <si>
    <t>X0718</t>
  </si>
  <si>
    <t>Sanatan Sahu</t>
  </si>
  <si>
    <t>X1712</t>
  </si>
  <si>
    <t>Manavwaar Ali</t>
  </si>
  <si>
    <t>X0223</t>
  </si>
  <si>
    <t>Saurav Kumar Panday</t>
  </si>
  <si>
    <t>X0119</t>
  </si>
  <si>
    <t>Ravi Shankar Ojha</t>
  </si>
  <si>
    <t>X0066</t>
  </si>
  <si>
    <t>Arindam Majie</t>
  </si>
  <si>
    <t>X0277</t>
  </si>
  <si>
    <t>Shanmughavelu C.M</t>
  </si>
  <si>
    <t>X1078</t>
  </si>
  <si>
    <t>Deepesh Pande</t>
  </si>
  <si>
    <t>Mohan Kumar Gupta</t>
  </si>
  <si>
    <t>X1065</t>
  </si>
  <si>
    <t>Awesh Rameshchand Tated</t>
  </si>
  <si>
    <t>X0103</t>
  </si>
  <si>
    <t>Ravi Kumar</t>
  </si>
  <si>
    <t>X0007</t>
  </si>
  <si>
    <t>Priyanka Jangir</t>
  </si>
  <si>
    <t>X1430</t>
  </si>
  <si>
    <t>Kawaljeet Singh</t>
  </si>
  <si>
    <t>Faizan Khan</t>
  </si>
  <si>
    <t>X1022</t>
  </si>
  <si>
    <t>Soumitra Chatterjee</t>
  </si>
  <si>
    <t>X0514</t>
  </si>
  <si>
    <t>Ashish Kumar Sakhuja</t>
  </si>
  <si>
    <t>X0322</t>
  </si>
  <si>
    <t>Ketan Devendrabhai Modi</t>
  </si>
  <si>
    <t>X0631</t>
  </si>
  <si>
    <t>Sangeeta Sable</t>
  </si>
  <si>
    <t>X0741</t>
  </si>
  <si>
    <t>X0298</t>
  </si>
  <si>
    <t>X0495</t>
  </si>
  <si>
    <t>Prashant Harshadbhai Vyas</t>
  </si>
  <si>
    <t>Laljee Singh</t>
  </si>
  <si>
    <t>X1727</t>
  </si>
  <si>
    <t>Anuj Singh Nandan Singh Kathayat</t>
  </si>
  <si>
    <t>X0458</t>
  </si>
  <si>
    <t>Brijesh Jayesh Bhai Dave</t>
  </si>
  <si>
    <t>Amit Indrajit Bodkhe</t>
  </si>
  <si>
    <t>X0639</t>
  </si>
  <si>
    <t>Bhuwan Singh</t>
  </si>
  <si>
    <t>X1601</t>
  </si>
  <si>
    <t>Ganeswar Mishra</t>
  </si>
  <si>
    <t>X0288</t>
  </si>
  <si>
    <t>Ritika Sharma</t>
  </si>
  <si>
    <t>X0417</t>
  </si>
  <si>
    <t>Rahul Raheja</t>
  </si>
  <si>
    <t>X1058</t>
  </si>
  <si>
    <t>Sumit Naraian Srivastava</t>
  </si>
  <si>
    <t>X0743</t>
  </si>
  <si>
    <t>Prakash Sahoo</t>
  </si>
  <si>
    <t>X1806</t>
  </si>
  <si>
    <t>Saurav Sakhuja</t>
  </si>
  <si>
    <t>X1167</t>
  </si>
  <si>
    <t>Rajender Pal</t>
  </si>
  <si>
    <t>X1603</t>
  </si>
  <si>
    <t>Gautam Gurumukhdas Totwani</t>
  </si>
  <si>
    <t>Mahendra Lariya</t>
  </si>
  <si>
    <t>X0656</t>
  </si>
  <si>
    <t>Laxmikant Ramrao Mohrir</t>
  </si>
  <si>
    <t>Naveen Kumar Singh</t>
  </si>
  <si>
    <t>X1445</t>
  </si>
  <si>
    <t>Ranu Rahaman</t>
  </si>
  <si>
    <t>X0548</t>
  </si>
  <si>
    <t>Devajit Saikia</t>
  </si>
  <si>
    <t>X0752</t>
  </si>
  <si>
    <t>Sayantan Chakraborty</t>
  </si>
  <si>
    <t>X1626</t>
  </si>
  <si>
    <t>Matli Sreenivasula Reddy</t>
  </si>
  <si>
    <t>X0600</t>
  </si>
  <si>
    <t>Rajesh S</t>
  </si>
  <si>
    <t>X0622</t>
  </si>
  <si>
    <t>Swetha Nilekar</t>
  </si>
  <si>
    <t>X0289</t>
  </si>
  <si>
    <t>Ravindra Basa</t>
  </si>
  <si>
    <t>X1295</t>
  </si>
  <si>
    <t>Raghavendra B S</t>
  </si>
  <si>
    <t>X0539</t>
  </si>
  <si>
    <t>Shivshankar Ishwarao Gaikwad</t>
  </si>
  <si>
    <t>Palpandi G.</t>
  </si>
  <si>
    <t>X1510</t>
  </si>
  <si>
    <t>Devinder Gupta</t>
  </si>
  <si>
    <t>X0419</t>
  </si>
  <si>
    <t>Vinit Girish Limbachiya</t>
  </si>
  <si>
    <t>Sanjay Narayan Kumbhar</t>
  </si>
  <si>
    <t>X0064</t>
  </si>
  <si>
    <t>Anurag Sharma</t>
  </si>
  <si>
    <t>X0864</t>
  </si>
  <si>
    <t>Santosh Maruti Dalvi</t>
  </si>
  <si>
    <t>X0847</t>
  </si>
  <si>
    <t>Basavaraj Thippanna Yadravi</t>
  </si>
  <si>
    <t>X0129</t>
  </si>
  <si>
    <t>Gaurav Chakraborty</t>
  </si>
  <si>
    <t>X0440</t>
  </si>
  <si>
    <t>Arvind Kumar Maurya</t>
  </si>
  <si>
    <t>X1086</t>
  </si>
  <si>
    <t>Rubal Singh</t>
  </si>
  <si>
    <t>Parameswararao Gunja</t>
  </si>
  <si>
    <t>X1863</t>
  </si>
  <si>
    <t>X0628</t>
  </si>
  <si>
    <t>Prakash Yadav</t>
  </si>
  <si>
    <t>X0845</t>
  </si>
  <si>
    <t>Jenkins S.</t>
  </si>
  <si>
    <t>X0755</t>
  </si>
  <si>
    <t>Irfan Khan</t>
  </si>
  <si>
    <t>X1496</t>
  </si>
  <si>
    <t>Biri Singh</t>
  </si>
  <si>
    <t>X0666</t>
  </si>
  <si>
    <t>Mohammad Imran</t>
  </si>
  <si>
    <t>X0039</t>
  </si>
  <si>
    <t>Manoj Singh</t>
  </si>
  <si>
    <t>X1363</t>
  </si>
  <si>
    <t>Ashok Kumar Patel</t>
  </si>
  <si>
    <t>X1395</t>
  </si>
  <si>
    <t>Prem Kumar Bharti</t>
  </si>
  <si>
    <t>X0884</t>
  </si>
  <si>
    <t>Y Tolika Chophy</t>
  </si>
  <si>
    <t>X1867</t>
  </si>
  <si>
    <t>Jugal Subhodchandra Pachhigar</t>
  </si>
  <si>
    <t>Rajendra Raut</t>
  </si>
  <si>
    <t>X0531</t>
  </si>
  <si>
    <t>Sameer Digraskar</t>
  </si>
  <si>
    <t>X0858</t>
  </si>
  <si>
    <t>Shravani Sushant Hatkhambakar</t>
  </si>
  <si>
    <t>X0807</t>
  </si>
  <si>
    <t>Deepak Kumar Roy</t>
  </si>
  <si>
    <t>X0392</t>
  </si>
  <si>
    <t>Akash Pathak</t>
  </si>
  <si>
    <t>X1616</t>
  </si>
  <si>
    <t>Chandrakant Bandu Bankar</t>
  </si>
  <si>
    <t>X0471</t>
  </si>
  <si>
    <t>Sanjay Kumar Gupta</t>
  </si>
  <si>
    <t>X1142</t>
  </si>
  <si>
    <t>Vishal Narendrarao Nagode</t>
  </si>
  <si>
    <t>X1686</t>
  </si>
  <si>
    <t>Teena Tailor</t>
  </si>
  <si>
    <t>X1057</t>
  </si>
  <si>
    <t>Sachidanand Poddar</t>
  </si>
  <si>
    <t>X0533</t>
  </si>
  <si>
    <t>Tasneem Kansarawala</t>
  </si>
  <si>
    <t>X0329</t>
  </si>
  <si>
    <t>Pravin Ramavtar Vyas</t>
  </si>
  <si>
    <t>X1964</t>
  </si>
  <si>
    <t>Labanyamoy Biswas</t>
  </si>
  <si>
    <t>X0437</t>
  </si>
  <si>
    <t>Amit Kumar Tadkeshvar Nath Shukla</t>
  </si>
  <si>
    <t>X0654</t>
  </si>
  <si>
    <t>Ashish Kumar</t>
  </si>
  <si>
    <t>XSE03</t>
  </si>
  <si>
    <t>Relationship Associate - SCSG</t>
  </si>
  <si>
    <t>Anita Somnath Gupta</t>
  </si>
  <si>
    <t>X1347</t>
  </si>
  <si>
    <t>Jigar Bipinbhai Vaidya</t>
  </si>
  <si>
    <t>X0470</t>
  </si>
  <si>
    <t>Amit kumar</t>
  </si>
  <si>
    <t>X0435</t>
  </si>
  <si>
    <t>Amit Saurav</t>
  </si>
  <si>
    <t>X0766</t>
  </si>
  <si>
    <t>Gurdev Singh</t>
  </si>
  <si>
    <t>X0581</t>
  </si>
  <si>
    <t>Ramya Ramasamy</t>
  </si>
  <si>
    <t>X1372</t>
  </si>
  <si>
    <t>Karthikeyan M.</t>
  </si>
  <si>
    <t>X0534</t>
  </si>
  <si>
    <t>Hariraj P S</t>
  </si>
  <si>
    <t>Sagar Nivrutti Jadhav</t>
  </si>
  <si>
    <t>X1370</t>
  </si>
  <si>
    <t>Abhishek Kumar Singh</t>
  </si>
  <si>
    <t>X0634</t>
  </si>
  <si>
    <t>Omprakash Ramkishor Shrivas</t>
  </si>
  <si>
    <t>X0330</t>
  </si>
  <si>
    <t>Jayprakash Deoanand Shukla</t>
  </si>
  <si>
    <t>X0488</t>
  </si>
  <si>
    <t>Ravi P.</t>
  </si>
  <si>
    <t>X0535</t>
  </si>
  <si>
    <t>Nitin Pandurang Kulkarni</t>
  </si>
  <si>
    <t>X1894</t>
  </si>
  <si>
    <t>Akshay Sharma</t>
  </si>
  <si>
    <t>X0792</t>
  </si>
  <si>
    <t>Mohammad Shahvez Akhter</t>
  </si>
  <si>
    <t>X1569</t>
  </si>
  <si>
    <t>Arunkumar D. S</t>
  </si>
  <si>
    <t>Anoop Rajput</t>
  </si>
  <si>
    <t>X1208</t>
  </si>
  <si>
    <t>Raj Kumar</t>
  </si>
  <si>
    <t>Vaishali Dalsukh Bangawala</t>
  </si>
  <si>
    <t>X0063</t>
  </si>
  <si>
    <t>Gaurav Ratra</t>
  </si>
  <si>
    <t>X1518</t>
  </si>
  <si>
    <t>Gourav Modak</t>
  </si>
  <si>
    <t>X1590</t>
  </si>
  <si>
    <t>Moses Raj Kiran</t>
  </si>
  <si>
    <t>X0561</t>
  </si>
  <si>
    <t>Nitin Kumar Sharma</t>
  </si>
  <si>
    <t>X0359</t>
  </si>
  <si>
    <t>Hardik Pankajbhai Upadhyaya</t>
  </si>
  <si>
    <t>X0809</t>
  </si>
  <si>
    <t>Tejas Amrutbhai Desai</t>
  </si>
  <si>
    <t>X0751</t>
  </si>
  <si>
    <t>Mukesh Atre</t>
  </si>
  <si>
    <t>X1139</t>
  </si>
  <si>
    <t>Ajaykumar Jaiprakash Gupta</t>
  </si>
  <si>
    <t>X0173</t>
  </si>
  <si>
    <t>Umesh Kewat Manjhi</t>
  </si>
  <si>
    <t>X0462</t>
  </si>
  <si>
    <t>Majid Khan</t>
  </si>
  <si>
    <t>X1020</t>
  </si>
  <si>
    <t>Deepak M R</t>
  </si>
  <si>
    <t>X0354</t>
  </si>
  <si>
    <t>Umesha S</t>
  </si>
  <si>
    <t>X1202</t>
  </si>
  <si>
    <t>Bharat Raghuvanshi</t>
  </si>
  <si>
    <t>X0887</t>
  </si>
  <si>
    <t>Sonam Arun Wankhede</t>
  </si>
  <si>
    <t>X1828</t>
  </si>
  <si>
    <t>Sameer Bhatnager</t>
  </si>
  <si>
    <t>X2031</t>
  </si>
  <si>
    <t>Sandeep Vasant Kadam</t>
  </si>
  <si>
    <t>X1043</t>
  </si>
  <si>
    <t>Shridhar Madhukar Khilare</t>
  </si>
  <si>
    <t>X0640</t>
  </si>
  <si>
    <t>Ashish Mishra</t>
  </si>
  <si>
    <t>X1092</t>
  </si>
  <si>
    <t>Khyati Swapnil Desai</t>
  </si>
  <si>
    <t>X0111</t>
  </si>
  <si>
    <t>Manish Kumar Mandal</t>
  </si>
  <si>
    <t>X0635</t>
  </si>
  <si>
    <t>Kanchan</t>
  </si>
  <si>
    <t>X0184</t>
  </si>
  <si>
    <t>Sijo Anto A</t>
  </si>
  <si>
    <t>X0347</t>
  </si>
  <si>
    <t>ABBAS C. K</t>
  </si>
  <si>
    <t>X0601</t>
  </si>
  <si>
    <t>Dipesh Hareshbhai Talati</t>
  </si>
  <si>
    <t>X0457</t>
  </si>
  <si>
    <t>Vikram Chamanlal Rathi</t>
  </si>
  <si>
    <t>Mayur Sudhakar Aher</t>
  </si>
  <si>
    <t>X1641</t>
  </si>
  <si>
    <t>Sonali Sadashiv Bhoir</t>
  </si>
  <si>
    <t>X1622</t>
  </si>
  <si>
    <t>Annu Rani</t>
  </si>
  <si>
    <t>Delvin Davis T.</t>
  </si>
  <si>
    <t>X1098</t>
  </si>
  <si>
    <t>Kaarthika Shree K</t>
  </si>
  <si>
    <t>X1097</t>
  </si>
  <si>
    <t>Shivanagouda V. Mallanagouda</t>
  </si>
  <si>
    <t>Bangar Raju K</t>
  </si>
  <si>
    <t>X0732</t>
  </si>
  <si>
    <t>Kiran Kumar E</t>
  </si>
  <si>
    <t>X1411</t>
  </si>
  <si>
    <t>Ahmed Ali Sk</t>
  </si>
  <si>
    <t>X0217</t>
  </si>
  <si>
    <t>Babu K</t>
  </si>
  <si>
    <t>X1018</t>
  </si>
  <si>
    <t>X1296</t>
  </si>
  <si>
    <t>Vijay Babubhai Patel</t>
  </si>
  <si>
    <t>X0301</t>
  </si>
  <si>
    <t>Alok Srivastava</t>
  </si>
  <si>
    <t>X1398</t>
  </si>
  <si>
    <t>Rajneesh Kumar Gupta</t>
  </si>
  <si>
    <t>X1351</t>
  </si>
  <si>
    <t>Tintu Mathew</t>
  </si>
  <si>
    <t>X0422</t>
  </si>
  <si>
    <t>Sathya Prasad D S</t>
  </si>
  <si>
    <t>X0579</t>
  </si>
  <si>
    <t>Sagar Saini</t>
  </si>
  <si>
    <t>X1007</t>
  </si>
  <si>
    <t>Piyush Bansal</t>
  </si>
  <si>
    <t>X1826</t>
  </si>
  <si>
    <t>Basavaraj Basayya Hiremath</t>
  </si>
  <si>
    <t>Mr. Renukesh MD</t>
  </si>
  <si>
    <t>Soumya Ranjan Behera</t>
  </si>
  <si>
    <t>X0812</t>
  </si>
  <si>
    <t>Shruthi M J</t>
  </si>
  <si>
    <t>Gaurav Sanjay Gupta</t>
  </si>
  <si>
    <t>X0294</t>
  </si>
  <si>
    <t>Ashish Bindwashini Pandey</t>
  </si>
  <si>
    <t>X0777</t>
  </si>
  <si>
    <t>X0723</t>
  </si>
  <si>
    <t>Raviraj Ravlu Parsekar</t>
  </si>
  <si>
    <t>X0078</t>
  </si>
  <si>
    <t>Tamal Dutta</t>
  </si>
  <si>
    <t>X1926</t>
  </si>
  <si>
    <t>Dipanjan Das</t>
  </si>
  <si>
    <t>Gagan Kumar Singh</t>
  </si>
  <si>
    <t>X0357</t>
  </si>
  <si>
    <t>Rohith Kotian</t>
  </si>
  <si>
    <t>X0783</t>
  </si>
  <si>
    <t>Ankit Bhasin</t>
  </si>
  <si>
    <t>X0794</t>
  </si>
  <si>
    <t>Sharad Mishra</t>
  </si>
  <si>
    <t>X0775</t>
  </si>
  <si>
    <t>Tirtharup Shyam Choudhury</t>
  </si>
  <si>
    <t>X0896</t>
  </si>
  <si>
    <t>Soumendu Sarkar</t>
  </si>
  <si>
    <t>X0190</t>
  </si>
  <si>
    <t>Vikas Goyal</t>
  </si>
  <si>
    <t>Vandana Bhatt</t>
  </si>
  <si>
    <t>X1006</t>
  </si>
  <si>
    <t>Murari Kumar</t>
  </si>
  <si>
    <t>X1548</t>
  </si>
  <si>
    <t>Pradipta Kumar Mohanty</t>
  </si>
  <si>
    <t>X0381</t>
  </si>
  <si>
    <t>Shirish Mishra</t>
  </si>
  <si>
    <t>X1812</t>
  </si>
  <si>
    <t>Shyam B Sharma</t>
  </si>
  <si>
    <t>X1578</t>
  </si>
  <si>
    <t>Nisha Lishoy</t>
  </si>
  <si>
    <t>Amit Akhilesh Srivastava</t>
  </si>
  <si>
    <t>X2093</t>
  </si>
  <si>
    <t>Varun Rambhog Mishra</t>
  </si>
  <si>
    <t>X0571</t>
  </si>
  <si>
    <t>Sachin Omkar Singh</t>
  </si>
  <si>
    <t>Amit Keapoorchand Kanu</t>
  </si>
  <si>
    <t>X1046</t>
  </si>
  <si>
    <t>Shashank Awadheshkumar Singh</t>
  </si>
  <si>
    <t>X0073</t>
  </si>
  <si>
    <t>Neeraj Kumar Lal</t>
  </si>
  <si>
    <t>X1101</t>
  </si>
  <si>
    <t>Endla Jaya Prasad</t>
  </si>
  <si>
    <t>X0801</t>
  </si>
  <si>
    <t>Bongoni Murali</t>
  </si>
  <si>
    <t>X0890</t>
  </si>
  <si>
    <t>Dudekula Syed Basha</t>
  </si>
  <si>
    <t>X0244</t>
  </si>
  <si>
    <t>Begari Andhraiah</t>
  </si>
  <si>
    <t>X1497</t>
  </si>
  <si>
    <t>Ala Naresh</t>
  </si>
  <si>
    <t>X0867</t>
  </si>
  <si>
    <t>Vikas Kumar Khetan</t>
  </si>
  <si>
    <t>Prabhu Sundar P</t>
  </si>
  <si>
    <t>X0676</t>
  </si>
  <si>
    <t>Narayanan P</t>
  </si>
  <si>
    <t>X0621</t>
  </si>
  <si>
    <t>Ravindra Kumar Jatav</t>
  </si>
  <si>
    <t>X1273</t>
  </si>
  <si>
    <t>Vismay Tareshbhai Pandya</t>
  </si>
  <si>
    <t>X0510</t>
  </si>
  <si>
    <t>Naresh Ratnaji Prajapati</t>
  </si>
  <si>
    <t>X1426</t>
  </si>
  <si>
    <t>Rajeev Kumar</t>
  </si>
  <si>
    <t>X1876</t>
  </si>
  <si>
    <t>Deepak Rameshchandra Katiyar</t>
  </si>
  <si>
    <t>X0104</t>
  </si>
  <si>
    <t>Neenu Jerome</t>
  </si>
  <si>
    <t>X0616</t>
  </si>
  <si>
    <t>Prabhu G</t>
  </si>
  <si>
    <t>X0697</t>
  </si>
  <si>
    <t>Srivastava Mohit</t>
  </si>
  <si>
    <t>X1185</t>
  </si>
  <si>
    <t>Sikandhar Pasha</t>
  </si>
  <si>
    <t>X0558</t>
  </si>
  <si>
    <t>Abhishek Ram Gopal Sharma</t>
  </si>
  <si>
    <t>X1155</t>
  </si>
  <si>
    <t>Rakesh Arvindbhai Baria</t>
  </si>
  <si>
    <t>X0367</t>
  </si>
  <si>
    <t>Rahul Balkrishna Patil</t>
  </si>
  <si>
    <t>X0349</t>
  </si>
  <si>
    <t>Umesh Venkatrao Pingle</t>
  </si>
  <si>
    <t>X0165</t>
  </si>
  <si>
    <t>Hrishikesh Sisodia</t>
  </si>
  <si>
    <t>X0328</t>
  </si>
  <si>
    <t>M G Mohan Varma</t>
  </si>
  <si>
    <t>X0425</t>
  </si>
  <si>
    <t>Nagarjuna Gupta Kurapati</t>
  </si>
  <si>
    <t>Abrar Alam</t>
  </si>
  <si>
    <t>Vipin Singh</t>
  </si>
  <si>
    <t>X1542</t>
  </si>
  <si>
    <t>Samir Kumar Halder</t>
  </si>
  <si>
    <t>Saugoth Chakraborty</t>
  </si>
  <si>
    <t>X0390</t>
  </si>
  <si>
    <t>Amit Shivakumar Nadagouda</t>
  </si>
  <si>
    <t>X0342</t>
  </si>
  <si>
    <t>Pragyanta Ranjan Barik</t>
  </si>
  <si>
    <t>Panuganti Rajanikanth</t>
  </si>
  <si>
    <t>X0344</t>
  </si>
  <si>
    <t>Akhil Sharma</t>
  </si>
  <si>
    <t>X0282</t>
  </si>
  <si>
    <t>Sijireddy Vijay Lakshmi</t>
  </si>
  <si>
    <t>X1817</t>
  </si>
  <si>
    <t>Dhavu Niranjan Kumar</t>
  </si>
  <si>
    <t>X1694</t>
  </si>
  <si>
    <t>Priyamol J</t>
  </si>
  <si>
    <t>X1161</t>
  </si>
  <si>
    <t>Milind Mohan Matade</t>
  </si>
  <si>
    <t>X1242</t>
  </si>
  <si>
    <t>Anoop Sharma</t>
  </si>
  <si>
    <t>X1330</t>
  </si>
  <si>
    <t>Shiv Kumar Sharma</t>
  </si>
  <si>
    <t>X1802</t>
  </si>
  <si>
    <t>Vinod Kumar Singh</t>
  </si>
  <si>
    <t>X1177</t>
  </si>
  <si>
    <t>Sudhanshu Sekhar Roul</t>
  </si>
  <si>
    <t>X0700</t>
  </si>
  <si>
    <t>Shashank Bajpayee</t>
  </si>
  <si>
    <t>X1729</t>
  </si>
  <si>
    <t>Prakash Dhote</t>
  </si>
  <si>
    <t>X1350</t>
  </si>
  <si>
    <t>Pawan Singh</t>
  </si>
  <si>
    <t>X1934</t>
  </si>
  <si>
    <t>Sanjit Kumar</t>
  </si>
  <si>
    <t>Pampa Bhowmick</t>
  </si>
  <si>
    <t>X1221</t>
  </si>
  <si>
    <t>Arun Kumar R I</t>
  </si>
  <si>
    <t>X0784</t>
  </si>
  <si>
    <t>Suganya B</t>
  </si>
  <si>
    <t>X0689</t>
  </si>
  <si>
    <t>Pravin Haribhau Barahate</t>
  </si>
  <si>
    <t>X1239</t>
  </si>
  <si>
    <t>Ajay Singh Chouhan</t>
  </si>
  <si>
    <t>X0822</t>
  </si>
  <si>
    <t>Mr. Arvind Yadav</t>
  </si>
  <si>
    <t xml:space="preserve"> </t>
  </si>
  <si>
    <t>Sumit Saxena</t>
  </si>
  <si>
    <t>X0684</t>
  </si>
  <si>
    <t>Saikh Muzibur Rehman</t>
  </si>
  <si>
    <t>Mr. Subrata Sinha</t>
  </si>
  <si>
    <t>Suman Palit</t>
  </si>
  <si>
    <t>X1781</t>
  </si>
  <si>
    <t>Umesh Kumar</t>
  </si>
  <si>
    <t>Lohit Rashmi Behera</t>
  </si>
  <si>
    <t>Charu Sharma</t>
  </si>
  <si>
    <t>Nagendra Pratap Singh</t>
  </si>
  <si>
    <t>X1352</t>
  </si>
  <si>
    <t>Prasenjit Banerjee</t>
  </si>
  <si>
    <t>Ankita Mishra</t>
  </si>
  <si>
    <t>Pawan Kumar Chandelia</t>
  </si>
  <si>
    <t>X1869</t>
  </si>
  <si>
    <t>Sugyana Patnaik</t>
  </si>
  <si>
    <t>Terminated</t>
  </si>
  <si>
    <t>Q2</t>
  </si>
  <si>
    <t>Q6</t>
  </si>
  <si>
    <t>Q1</t>
  </si>
  <si>
    <t>Please fill bank field..</t>
  </si>
  <si>
    <t>First Name</t>
  </si>
  <si>
    <t>Mid Name</t>
  </si>
  <si>
    <t>Last Name</t>
  </si>
  <si>
    <t>Manoj Kumar Yadav</t>
  </si>
  <si>
    <t>Manoj</t>
  </si>
  <si>
    <t>Kumar</t>
  </si>
  <si>
    <t>Yadav</t>
  </si>
  <si>
    <t>Tabrez Shahid Alam</t>
  </si>
  <si>
    <t>Tabrez</t>
  </si>
  <si>
    <t>Shahid</t>
  </si>
  <si>
    <t>Alam</t>
  </si>
  <si>
    <t>Alok</t>
  </si>
  <si>
    <t>Anil</t>
  </si>
  <si>
    <t>Parkar</t>
  </si>
  <si>
    <t>Ankita</t>
  </si>
  <si>
    <t>Kishor</t>
  </si>
  <si>
    <t>Wadkar</t>
  </si>
  <si>
    <t>Aniket</t>
  </si>
  <si>
    <t>Suresh</t>
  </si>
  <si>
    <t>Manjrekar</t>
  </si>
  <si>
    <t>Ranjani</t>
  </si>
  <si>
    <t>S</t>
  </si>
  <si>
    <t>Anugrah Hiraman Singh</t>
  </si>
  <si>
    <t>Anugrah</t>
  </si>
  <si>
    <t>Hiraman</t>
  </si>
  <si>
    <t>Singh</t>
  </si>
  <si>
    <t>Amit</t>
  </si>
  <si>
    <t>Prem</t>
  </si>
  <si>
    <t>Prakash</t>
  </si>
  <si>
    <t>Adity</t>
  </si>
  <si>
    <t>Roy</t>
  </si>
  <si>
    <t>Jitendra</t>
  </si>
  <si>
    <t>Khatri</t>
  </si>
  <si>
    <t>What is the position of first &amp; Second space by using formula..</t>
  </si>
  <si>
    <t>First Space Position</t>
  </si>
  <si>
    <t>Second Space Position</t>
  </si>
  <si>
    <t>Q3</t>
  </si>
  <si>
    <t>Please fill data as per below grid..</t>
  </si>
  <si>
    <t>Grid</t>
  </si>
  <si>
    <t>Output</t>
  </si>
  <si>
    <t>0 - 40</t>
  </si>
  <si>
    <t>Fail</t>
  </si>
  <si>
    <t>41 - 60</t>
  </si>
  <si>
    <t>Pass</t>
  </si>
  <si>
    <t>61 - 80</t>
  </si>
  <si>
    <t>First</t>
  </si>
  <si>
    <t>81 - 100</t>
  </si>
  <si>
    <t>A</t>
  </si>
  <si>
    <t>&gt;100</t>
  </si>
  <si>
    <t>A+</t>
  </si>
  <si>
    <t>IF Function</t>
  </si>
  <si>
    <t>V-Lookup</t>
  </si>
  <si>
    <t>Q4</t>
  </si>
  <si>
    <t>If agents are active and achivement is &gt; 90% then company pay bonus to agent as per below grid…</t>
  </si>
  <si>
    <t>70% - 80%</t>
  </si>
  <si>
    <t>81% - 90%</t>
  </si>
  <si>
    <t>91%-100%</t>
  </si>
  <si>
    <t>&gt;100%</t>
  </si>
  <si>
    <t xml:space="preserve">Ans </t>
  </si>
  <si>
    <t xml:space="preserve">What is the sum of below fields as per master data </t>
  </si>
  <si>
    <t>Brand group</t>
  </si>
  <si>
    <t>Total</t>
  </si>
  <si>
    <t>Q7</t>
  </si>
  <si>
    <t xml:space="preserve">Sum the no of item which is equal to "A"  </t>
  </si>
  <si>
    <t>Items</t>
  </si>
  <si>
    <t>Rate</t>
  </si>
  <si>
    <t>Ans</t>
  </si>
  <si>
    <t>B</t>
  </si>
  <si>
    <t>C</t>
  </si>
  <si>
    <t>D</t>
  </si>
  <si>
    <t>E</t>
  </si>
  <si>
    <t>F</t>
  </si>
  <si>
    <t>G</t>
  </si>
  <si>
    <t>H</t>
  </si>
  <si>
    <t>Q8</t>
  </si>
  <si>
    <t xml:space="preserve">Count the no of item which is equal to "A"  </t>
  </si>
  <si>
    <t>Q9</t>
  </si>
  <si>
    <t>What is the count of below fields as per master data…</t>
  </si>
  <si>
    <t>Count</t>
  </si>
  <si>
    <t>Q10</t>
  </si>
  <si>
    <t>What is the sum of active agent as per below fields…</t>
  </si>
  <si>
    <t>Q11</t>
  </si>
  <si>
    <t xml:space="preserve">Sum of the rate which is equal to "A"  for the year 2011 </t>
  </si>
  <si>
    <t>Date</t>
  </si>
  <si>
    <t>Year</t>
  </si>
  <si>
    <t>Q12</t>
  </si>
  <si>
    <t>What is the count of active agent as per below fields…</t>
  </si>
  <si>
    <t>Q13</t>
  </si>
  <si>
    <t xml:space="preserve">Count the no of item which is equal to "A"  for the year 2011 </t>
  </si>
  <si>
    <t>Q14</t>
  </si>
  <si>
    <t>Count the two digit no.s from the given data</t>
  </si>
  <si>
    <t>Q15</t>
  </si>
  <si>
    <t>What is the number of count without space for below mention name..</t>
  </si>
  <si>
    <t>Raj kumar Sharma</t>
  </si>
  <si>
    <t>Q16</t>
  </si>
  <si>
    <t>Please replace below text (hello) to (heaao) by using formula..</t>
  </si>
  <si>
    <t>Text</t>
  </si>
  <si>
    <t>Hello</t>
  </si>
  <si>
    <t>Q17</t>
  </si>
  <si>
    <t>What is the male candidate %...</t>
  </si>
  <si>
    <t>female</t>
  </si>
  <si>
    <t>T. Male</t>
  </si>
  <si>
    <t>Male %</t>
  </si>
  <si>
    <t>male</t>
  </si>
  <si>
    <t>Male%</t>
  </si>
  <si>
    <t>Q18</t>
  </si>
  <si>
    <t>What is the total sum of below nos.</t>
  </si>
  <si>
    <t>Ans.</t>
  </si>
  <si>
    <t>#Div/#</t>
  </si>
  <si>
    <t>AA</t>
  </si>
  <si>
    <t>Q20</t>
  </si>
  <si>
    <t>What is the minimum value of positive nos</t>
  </si>
  <si>
    <t>Q21</t>
  </si>
  <si>
    <t>Please change date format as per below example by using formula..</t>
  </si>
  <si>
    <t>Month</t>
  </si>
  <si>
    <t>New Date</t>
  </si>
  <si>
    <t>format</t>
  </si>
  <si>
    <t>Apr</t>
  </si>
  <si>
    <t>DAY</t>
  </si>
  <si>
    <t>Q22</t>
  </si>
  <si>
    <t>Change the format of dates according to the row no 3</t>
  </si>
  <si>
    <t>Q23</t>
  </si>
  <si>
    <t>How many duplicate agent id in below sheet…</t>
  </si>
  <si>
    <t>Agent id</t>
  </si>
  <si>
    <t>Q24</t>
  </si>
  <si>
    <t>What is the %age of Active,Suspended and deleted agent.</t>
  </si>
  <si>
    <t>Q26</t>
  </si>
  <si>
    <t>How to link current sheet to first sheet.</t>
  </si>
  <si>
    <t>We need to use = then navigate to 1st sheet &gt; select &gt; close the pranthesis.</t>
  </si>
  <si>
    <t>Q27</t>
  </si>
  <si>
    <t>how to count alphabets in excel.</t>
  </si>
  <si>
    <t>Data</t>
  </si>
  <si>
    <t>Raj</t>
  </si>
  <si>
    <t>Raju</t>
  </si>
  <si>
    <t>Q28</t>
  </si>
  <si>
    <t>What is the count of active agent where plan &gt; 500000 and Branch Group is BG 5</t>
  </si>
  <si>
    <t>Q29</t>
  </si>
  <si>
    <t>Make a Pie chart as per male % of below data.</t>
  </si>
  <si>
    <t>Male</t>
  </si>
  <si>
    <t>Female</t>
  </si>
  <si>
    <t xml:space="preserve">Male </t>
  </si>
  <si>
    <t>Q30</t>
  </si>
  <si>
    <t>Which person made sales = 4521.</t>
  </si>
  <si>
    <t>Sales Person</t>
  </si>
  <si>
    <t>No Customers</t>
  </si>
  <si>
    <t>Net Sales</t>
  </si>
  <si>
    <t>Profit/Loss</t>
  </si>
  <si>
    <t>Q31</t>
  </si>
  <si>
    <t>Who made maximum sales?</t>
  </si>
  <si>
    <t>Q32</t>
  </si>
  <si>
    <t>Who sold to minimum number of customers?</t>
  </si>
  <si>
    <t>Q33</t>
  </si>
  <si>
    <t>Please color &gt;50% to red &gt;80% to blue &amp; &gt;100% to green…..</t>
  </si>
  <si>
    <t>Q34</t>
  </si>
  <si>
    <t>Please color entire row where %age &gt; 100%</t>
  </si>
  <si>
    <t>Please color duplicate value.</t>
  </si>
  <si>
    <t>Please fill below field..</t>
  </si>
  <si>
    <t>SM ID</t>
  </si>
  <si>
    <t>What is the Sales % of given data through pivot.</t>
  </si>
  <si>
    <t>Item</t>
  </si>
  <si>
    <t>Sales</t>
  </si>
  <si>
    <t>Sales %</t>
  </si>
  <si>
    <t>Row Labels</t>
  </si>
  <si>
    <t>Sum of Plan</t>
  </si>
  <si>
    <t>Grand Total</t>
  </si>
  <si>
    <t xml:space="preserve">what is the branch group  wise sale%, through column chart as per given data, </t>
  </si>
  <si>
    <t>what is the branch group  wise sale%, through Pie Chart</t>
  </si>
  <si>
    <t>what is the branch group  wise sale%, through BAR Chart</t>
  </si>
  <si>
    <t>What is the different between your DOB to current date as per given format….</t>
  </si>
  <si>
    <t>Exp.</t>
  </si>
  <si>
    <t>Total age is 20 years and 6 months, 15 days</t>
  </si>
  <si>
    <t>MY DOB</t>
  </si>
  <si>
    <t>Current Date</t>
  </si>
  <si>
    <t>Days</t>
  </si>
  <si>
    <t>Calculate the interest as per given Example..</t>
  </si>
  <si>
    <t>Interest</t>
  </si>
  <si>
    <t>r</t>
  </si>
  <si>
    <t>Loan Taken</t>
  </si>
  <si>
    <t>p</t>
  </si>
  <si>
    <t>Loan Start</t>
  </si>
  <si>
    <t>Loan settlement</t>
  </si>
  <si>
    <t>Ans:-</t>
  </si>
  <si>
    <t>Amount</t>
  </si>
  <si>
    <t>Total EMI</t>
  </si>
  <si>
    <t>PPMT(Principle payment)</t>
  </si>
  <si>
    <t>IPMT (Interest Payment)</t>
  </si>
  <si>
    <t>how to remove error from below data.</t>
  </si>
  <si>
    <t>Target</t>
  </si>
  <si>
    <t>Please pull count and sum for item "A"</t>
  </si>
  <si>
    <t>Sum</t>
  </si>
  <si>
    <t>Q41</t>
  </si>
  <si>
    <t>Q40.</t>
  </si>
  <si>
    <t>Q39.</t>
  </si>
  <si>
    <t>Q38.</t>
  </si>
  <si>
    <t>Q37.</t>
  </si>
  <si>
    <t>Q36.</t>
  </si>
  <si>
    <t>Q35.</t>
  </si>
  <si>
    <t>Q25</t>
  </si>
  <si>
    <t>Q19</t>
  </si>
  <si>
    <t>Q5</t>
  </si>
  <si>
    <t>Sum of Sales2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</si>
</sst>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₹&quot;\ #,##0.00;[Red]&quot;₹&quot;\ \-#,##0.00"/>
    <numFmt numFmtId="43" formatCode="_ * #,##0.00_ ;_ * \-#,##0.00_ ;_ * &quot;-&quot;??_ ;_ @_ "/>
    <numFmt numFmtId="165" formatCode="_(* #,##0_);_(* \(#,##0\);_(* &quot;-&quot;??_);_(@_)"/>
    <numFmt numFmtId="166" formatCode="mm/dd/yy;@"/>
    <numFmt numFmtId="167" formatCode="[$-F800]dddd\,\ mmmm\ dd\,\ yyyy"/>
    <numFmt numFmtId="168" formatCode="m/d;@"/>
    <numFmt numFmtId="169" formatCode="[$-409]mmmm\-yy;@"/>
    <numFmt numFmtId="170" formatCode="[$-409]d\-mmm;@"/>
    <numFmt numFmtId="171" formatCode="[$-409]d\-mmm\-yy;@"/>
    <numFmt numFmtId="172" formatCode="[$-409]dddd\,\ mmmm\ dd\,\ yyyy"/>
    <numFmt numFmtId="173" formatCode="[$-409]m/d/yy\ h:mm\ AM/PM;@"/>
    <numFmt numFmtId="175" formatCode="0.0%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Times New Roman"/>
      <family val="1"/>
    </font>
    <font>
      <b/>
      <i/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6" tint="-0.249977111117893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6" tint="0.5999938962981048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3">
    <xf numFmtId="0" fontId="0" fillId="0" borderId="0" xfId="0"/>
    <xf numFmtId="0" fontId="4" fillId="2" borderId="1" xfId="0" applyFont="1" applyFill="1" applyBorder="1" applyAlignment="1">
      <alignment horizontal="left"/>
    </xf>
    <xf numFmtId="15" fontId="4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15" fontId="5" fillId="0" borderId="1" xfId="0" applyNumberFormat="1" applyFont="1" applyBorder="1" applyAlignment="1">
      <alignment horizontal="left"/>
    </xf>
    <xf numFmtId="9" fontId="5" fillId="0" borderId="1" xfId="0" applyNumberFormat="1" applyFont="1" applyBorder="1" applyAlignment="1">
      <alignment horizontal="left"/>
    </xf>
    <xf numFmtId="0" fontId="6" fillId="3" borderId="1" xfId="0" applyFont="1" applyFill="1" applyBorder="1"/>
    <xf numFmtId="0" fontId="6" fillId="0" borderId="0" xfId="0" applyFont="1"/>
    <xf numFmtId="0" fontId="6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0" fillId="4" borderId="0" xfId="0" applyFill="1"/>
    <xf numFmtId="0" fontId="5" fillId="3" borderId="1" xfId="0" applyFont="1" applyFill="1" applyBorder="1"/>
    <xf numFmtId="0" fontId="7" fillId="3" borderId="1" xfId="0" applyFont="1" applyFill="1" applyBorder="1" applyAlignment="1">
      <alignment horizontal="left"/>
    </xf>
    <xf numFmtId="0" fontId="0" fillId="4" borderId="1" xfId="0" applyFill="1" applyBorder="1"/>
    <xf numFmtId="0" fontId="0" fillId="0" borderId="1" xfId="0" applyBorder="1"/>
    <xf numFmtId="0" fontId="0" fillId="0" borderId="0" xfId="0" applyBorder="1"/>
    <xf numFmtId="165" fontId="4" fillId="5" borderId="0" xfId="1" applyNumberFormat="1" applyFont="1" applyFill="1" applyBorder="1"/>
    <xf numFmtId="0" fontId="0" fillId="3" borderId="1" xfId="0" applyFill="1" applyBorder="1"/>
    <xf numFmtId="0" fontId="8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165" fontId="8" fillId="3" borderId="1" xfId="1" applyNumberFormat="1" applyFont="1" applyFill="1" applyBorder="1"/>
    <xf numFmtId="0" fontId="8" fillId="0" borderId="0" xfId="0" applyFont="1"/>
    <xf numFmtId="0" fontId="8" fillId="5" borderId="0" xfId="0" applyFont="1" applyFill="1"/>
    <xf numFmtId="165" fontId="8" fillId="0" borderId="1" xfId="1" applyNumberFormat="1" applyFont="1" applyBorder="1"/>
    <xf numFmtId="0" fontId="8" fillId="4" borderId="0" xfId="0" applyFont="1" applyFill="1"/>
    <xf numFmtId="0" fontId="6" fillId="3" borderId="1" xfId="0" applyFont="1" applyFill="1" applyBorder="1" applyAlignment="1">
      <alignment horizontal="left"/>
    </xf>
    <xf numFmtId="165" fontId="6" fillId="0" borderId="1" xfId="1" applyNumberFormat="1" applyFont="1" applyBorder="1"/>
    <xf numFmtId="0" fontId="8" fillId="3" borderId="1" xfId="0" applyFont="1" applyFill="1" applyBorder="1"/>
    <xf numFmtId="0" fontId="8" fillId="0" borderId="1" xfId="0" applyFont="1" applyBorder="1"/>
    <xf numFmtId="9" fontId="0" fillId="4" borderId="0" xfId="2" applyFont="1" applyFill="1"/>
    <xf numFmtId="0" fontId="9" fillId="0" borderId="0" xfId="0" applyFont="1"/>
    <xf numFmtId="0" fontId="0" fillId="4" borderId="1" xfId="0" applyFill="1" applyBorder="1" applyAlignment="1">
      <alignment horizontal="left"/>
    </xf>
    <xf numFmtId="175" fontId="0" fillId="4" borderId="1" xfId="2" applyNumberFormat="1" applyFont="1" applyFill="1" applyBorder="1"/>
    <xf numFmtId="0" fontId="0" fillId="3" borderId="1" xfId="0" applyFill="1" applyBorder="1" applyAlignment="1">
      <alignment horizontal="left"/>
    </xf>
    <xf numFmtId="0" fontId="2" fillId="3" borderId="1" xfId="0" applyFont="1" applyFill="1" applyBorder="1"/>
    <xf numFmtId="0" fontId="6" fillId="3" borderId="2" xfId="0" applyFont="1" applyFill="1" applyBorder="1"/>
    <xf numFmtId="0" fontId="10" fillId="3" borderId="3" xfId="0" applyFont="1" applyFill="1" applyBorder="1"/>
    <xf numFmtId="0" fontId="11" fillId="3" borderId="3" xfId="0" applyFont="1" applyFill="1" applyBorder="1"/>
    <xf numFmtId="0" fontId="11" fillId="3" borderId="4" xfId="0" applyFont="1" applyFill="1" applyBorder="1"/>
    <xf numFmtId="0" fontId="12" fillId="0" borderId="1" xfId="0" applyFont="1" applyBorder="1"/>
    <xf numFmtId="9" fontId="0" fillId="4" borderId="0" xfId="0" applyNumberFormat="1" applyFill="1"/>
    <xf numFmtId="165" fontId="0" fillId="0" borderId="1" xfId="1" applyNumberFormat="1" applyFont="1" applyBorder="1" applyAlignment="1">
      <alignment horizontal="left"/>
    </xf>
    <xf numFmtId="165" fontId="0" fillId="0" borderId="1" xfId="1" applyNumberFormat="1" applyFont="1" applyBorder="1"/>
    <xf numFmtId="0" fontId="0" fillId="4" borderId="0" xfId="0" applyFill="1" applyAlignment="1">
      <alignment horizontal="center"/>
    </xf>
    <xf numFmtId="165" fontId="0" fillId="0" borderId="0" xfId="1" applyNumberFormat="1" applyFont="1" applyFill="1" applyBorder="1"/>
    <xf numFmtId="0" fontId="5" fillId="3" borderId="1" xfId="0" applyFont="1" applyFill="1" applyBorder="1" applyAlignment="1">
      <alignment horizontal="left"/>
    </xf>
    <xf numFmtId="15" fontId="5" fillId="3" borderId="1" xfId="0" applyNumberFormat="1" applyFont="1" applyFill="1" applyBorder="1" applyAlignment="1">
      <alignment horizontal="left"/>
    </xf>
    <xf numFmtId="165" fontId="6" fillId="3" borderId="1" xfId="1" applyNumberFormat="1" applyFont="1" applyFill="1" applyBorder="1" applyAlignment="1">
      <alignment horizontal="left"/>
    </xf>
    <xf numFmtId="165" fontId="6" fillId="3" borderId="1" xfId="1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10" fontId="0" fillId="0" borderId="0" xfId="2" applyNumberFormat="1" applyFont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0" xfId="0" applyFill="1" applyBorder="1"/>
    <xf numFmtId="14" fontId="0" fillId="4" borderId="1" xfId="0" applyNumberFormat="1" applyFill="1" applyBorder="1"/>
    <xf numFmtId="9" fontId="8" fillId="0" borderId="1" xfId="0" applyNumberFormat="1" applyFont="1" applyBorder="1"/>
    <xf numFmtId="15" fontId="8" fillId="0" borderId="1" xfId="0" applyNumberFormat="1" applyFont="1" applyBorder="1"/>
    <xf numFmtId="0" fontId="13" fillId="3" borderId="1" xfId="0" applyFont="1" applyFill="1" applyBorder="1"/>
    <xf numFmtId="8" fontId="13" fillId="3" borderId="1" xfId="0" applyNumberFormat="1" applyFont="1" applyFill="1" applyBorder="1"/>
    <xf numFmtId="0" fontId="13" fillId="3" borderId="1" xfId="0" applyFont="1" applyFill="1" applyBorder="1" applyAlignment="1">
      <alignment horizontal="left"/>
    </xf>
    <xf numFmtId="0" fontId="13" fillId="4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9" fontId="8" fillId="4" borderId="1" xfId="0" applyNumberFormat="1" applyFont="1" applyFill="1" applyBorder="1" applyAlignment="1">
      <alignment horizontal="left"/>
    </xf>
    <xf numFmtId="0" fontId="6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8" fontId="0" fillId="4" borderId="1" xfId="0" applyNumberFormat="1" applyFill="1" applyBorder="1"/>
    <xf numFmtId="0" fontId="0" fillId="0" borderId="1" xfId="0" applyFont="1" applyBorder="1" applyAlignment="1">
      <alignment horizontal="left"/>
    </xf>
    <xf numFmtId="0" fontId="2" fillId="3" borderId="1" xfId="0" applyFont="1" applyFill="1" applyBorder="1" applyAlignment="1" applyProtection="1">
      <alignment horizontal="left"/>
      <protection locked="0"/>
    </xf>
    <xf numFmtId="0" fontId="2" fillId="4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15" fontId="0" fillId="3" borderId="1" xfId="0" applyNumberFormat="1" applyFont="1" applyFill="1" applyBorder="1" applyAlignment="1">
      <alignment horizontal="left"/>
    </xf>
    <xf numFmtId="15" fontId="0" fillId="0" borderId="1" xfId="0" applyNumberFormat="1" applyFont="1" applyBorder="1" applyAlignment="1">
      <alignment horizontal="left"/>
    </xf>
    <xf numFmtId="9" fontId="0" fillId="0" borderId="1" xfId="0" applyNumberFormat="1" applyFont="1" applyBorder="1" applyAlignment="1">
      <alignment horizontal="left"/>
    </xf>
    <xf numFmtId="0" fontId="0" fillId="0" borderId="0" xfId="0" applyFont="1"/>
    <xf numFmtId="0" fontId="14" fillId="3" borderId="1" xfId="0" applyFont="1" applyFill="1" applyBorder="1" applyAlignment="1">
      <alignment horizontal="left"/>
    </xf>
    <xf numFmtId="9" fontId="0" fillId="5" borderId="0" xfId="2" applyFont="1" applyFill="1" applyBorder="1" applyAlignment="1">
      <alignment horizontal="right"/>
    </xf>
    <xf numFmtId="9" fontId="0" fillId="4" borderId="1" xfId="2" applyFont="1" applyFill="1" applyBorder="1" applyAlignment="1">
      <alignment horizontal="right"/>
    </xf>
    <xf numFmtId="9" fontId="0" fillId="5" borderId="1" xfId="2" applyFont="1" applyFill="1" applyBorder="1" applyAlignment="1">
      <alignment horizontal="right"/>
    </xf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4" borderId="0" xfId="0" applyFont="1" applyFill="1"/>
    <xf numFmtId="0" fontId="0" fillId="3" borderId="1" xfId="0" applyFont="1" applyFill="1" applyBorder="1" applyAlignment="1">
      <alignment horizontal="left"/>
    </xf>
    <xf numFmtId="165" fontId="0" fillId="3" borderId="1" xfId="1" applyNumberFormat="1" applyFont="1" applyFill="1" applyBorder="1" applyAlignment="1">
      <alignment horizontal="left"/>
    </xf>
    <xf numFmtId="0" fontId="0" fillId="5" borderId="0" xfId="0" applyFont="1" applyFill="1"/>
    <xf numFmtId="0" fontId="0" fillId="4" borderId="1" xfId="0" applyFont="1" applyFill="1" applyBorder="1"/>
    <xf numFmtId="0" fontId="2" fillId="4" borderId="1" xfId="0" applyFont="1" applyFill="1" applyBorder="1"/>
    <xf numFmtId="0" fontId="11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175" fontId="0" fillId="0" borderId="0" xfId="0" applyNumberFormat="1" applyFont="1"/>
    <xf numFmtId="0" fontId="0" fillId="3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15" fillId="3" borderId="1" xfId="0" applyFont="1" applyFill="1" applyBorder="1"/>
    <xf numFmtId="0" fontId="15" fillId="3" borderId="2" xfId="0" applyFont="1" applyFill="1" applyBorder="1" applyAlignment="1">
      <alignment horizontal="left"/>
    </xf>
    <xf numFmtId="0" fontId="15" fillId="3" borderId="3" xfId="0" applyFont="1" applyFill="1" applyBorder="1" applyAlignment="1">
      <alignment horizontal="left"/>
    </xf>
    <xf numFmtId="0" fontId="15" fillId="3" borderId="4" xfId="0" applyFont="1" applyFill="1" applyBorder="1" applyAlignment="1">
      <alignment horizontal="left"/>
    </xf>
    <xf numFmtId="0" fontId="15" fillId="0" borderId="0" xfId="0" applyFont="1"/>
    <xf numFmtId="14" fontId="15" fillId="5" borderId="0" xfId="0" applyNumberFormat="1" applyFont="1" applyFill="1"/>
    <xf numFmtId="167" fontId="15" fillId="5" borderId="0" xfId="0" applyNumberFormat="1" applyFont="1" applyFill="1"/>
    <xf numFmtId="168" fontId="15" fillId="5" borderId="0" xfId="0" applyNumberFormat="1" applyFont="1" applyFill="1"/>
    <xf numFmtId="169" fontId="15" fillId="5" borderId="0" xfId="0" applyNumberFormat="1" applyFont="1" applyFill="1"/>
    <xf numFmtId="170" fontId="15" fillId="5" borderId="0" xfId="0" applyNumberFormat="1" applyFont="1" applyFill="1"/>
    <xf numFmtId="171" fontId="15" fillId="5" borderId="0" xfId="0" applyNumberFormat="1" applyFont="1" applyFill="1"/>
    <xf numFmtId="172" fontId="15" fillId="5" borderId="0" xfId="0" applyNumberFormat="1" applyFont="1" applyFill="1"/>
    <xf numFmtId="14" fontId="15" fillId="3" borderId="1" xfId="0" applyNumberFormat="1" applyFont="1" applyFill="1" applyBorder="1"/>
    <xf numFmtId="167" fontId="15" fillId="3" borderId="1" xfId="0" applyNumberFormat="1" applyFont="1" applyFill="1" applyBorder="1"/>
    <xf numFmtId="168" fontId="15" fillId="3" borderId="1" xfId="0" applyNumberFormat="1" applyFont="1" applyFill="1" applyBorder="1"/>
    <xf numFmtId="169" fontId="15" fillId="3" borderId="1" xfId="0" applyNumberFormat="1" applyFont="1" applyFill="1" applyBorder="1"/>
    <xf numFmtId="170" fontId="15" fillId="3" borderId="1" xfId="0" applyNumberFormat="1" applyFont="1" applyFill="1" applyBorder="1"/>
    <xf numFmtId="171" fontId="15" fillId="3" borderId="1" xfId="0" applyNumberFormat="1" applyFont="1" applyFill="1" applyBorder="1"/>
    <xf numFmtId="172" fontId="15" fillId="3" borderId="1" xfId="0" applyNumberFormat="1" applyFont="1" applyFill="1" applyBorder="1"/>
    <xf numFmtId="173" fontId="15" fillId="3" borderId="1" xfId="0" applyNumberFormat="1" applyFont="1" applyFill="1" applyBorder="1"/>
    <xf numFmtId="0" fontId="15" fillId="4" borderId="0" xfId="0" applyFont="1" applyFill="1"/>
    <xf numFmtId="0" fontId="0" fillId="0" borderId="5" xfId="0" applyFont="1" applyBorder="1" applyAlignment="1">
      <alignment horizontal="right"/>
    </xf>
    <xf numFmtId="15" fontId="0" fillId="3" borderId="1" xfId="0" applyNumberFormat="1" applyFont="1" applyFill="1" applyBorder="1" applyAlignment="1">
      <alignment horizontal="right"/>
    </xf>
    <xf numFmtId="166" fontId="0" fillId="3" borderId="1" xfId="0" applyNumberFormat="1" applyFont="1" applyFill="1" applyBorder="1" applyAlignment="1">
      <alignment horizontal="left"/>
    </xf>
    <xf numFmtId="0" fontId="0" fillId="0" borderId="1" xfId="0" applyFont="1" applyBorder="1"/>
    <xf numFmtId="0" fontId="14" fillId="3" borderId="2" xfId="0" applyFont="1" applyFill="1" applyBorder="1" applyAlignment="1">
      <alignment horizontal="left"/>
    </xf>
    <xf numFmtId="0" fontId="14" fillId="3" borderId="3" xfId="0" applyFont="1" applyFill="1" applyBorder="1" applyAlignment="1">
      <alignment horizontal="left"/>
    </xf>
    <xf numFmtId="2" fontId="0" fillId="0" borderId="1" xfId="0" applyNumberFormat="1" applyFont="1" applyBorder="1" applyAlignment="1">
      <alignment horizontal="right"/>
    </xf>
    <xf numFmtId="2" fontId="0" fillId="4" borderId="1" xfId="0" applyNumberFormat="1" applyFont="1" applyFill="1" applyBorder="1"/>
    <xf numFmtId="0" fontId="14" fillId="3" borderId="4" xfId="0" applyFont="1" applyFill="1" applyBorder="1" applyAlignment="1">
      <alignment horizontal="left"/>
    </xf>
    <xf numFmtId="0" fontId="2" fillId="5" borderId="0" xfId="0" applyFont="1" applyFill="1"/>
    <xf numFmtId="15" fontId="0" fillId="0" borderId="1" xfId="0" applyNumberFormat="1" applyFont="1" applyBorder="1"/>
    <xf numFmtId="0" fontId="0" fillId="3" borderId="5" xfId="0" applyFont="1" applyFill="1" applyBorder="1"/>
    <xf numFmtId="0" fontId="0" fillId="4" borderId="5" xfId="0" applyFont="1" applyFill="1" applyBorder="1"/>
    <xf numFmtId="0" fontId="0" fillId="3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165" fontId="2" fillId="3" borderId="1" xfId="1" applyNumberFormat="1" applyFont="1" applyFill="1" applyBorder="1"/>
    <xf numFmtId="0" fontId="1" fillId="4" borderId="2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9" fontId="1" fillId="0" borderId="1" xfId="0" applyNumberFormat="1" applyFont="1" applyBorder="1" applyAlignment="1">
      <alignment horizontal="left"/>
    </xf>
    <xf numFmtId="0" fontId="1" fillId="4" borderId="1" xfId="0" applyFont="1" applyFill="1" applyBorder="1"/>
    <xf numFmtId="165" fontId="2" fillId="0" borderId="1" xfId="1" applyNumberFormat="1" applyFont="1" applyBorder="1"/>
    <xf numFmtId="9" fontId="0" fillId="0" borderId="1" xfId="0" applyNumberFormat="1" applyFont="1" applyBorder="1"/>
    <xf numFmtId="0" fontId="3" fillId="6" borderId="9" xfId="0" applyFont="1" applyFill="1" applyBorder="1"/>
    <xf numFmtId="165" fontId="0" fillId="4" borderId="1" xfId="0" applyNumberFormat="1" applyFill="1" applyBorder="1"/>
    <xf numFmtId="10" fontId="0" fillId="4" borderId="1" xfId="0" applyNumberFormat="1" applyFill="1" applyBorder="1"/>
  </cellXfs>
  <cellStyles count="3">
    <cellStyle name="Comma" xfId="1" builtinId="3"/>
    <cellStyle name="Normal" xfId="0" builtinId="0"/>
    <cellStyle name="Percent" xfId="2" builtinId="5"/>
  </cellStyles>
  <dxfs count="32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numFmt numFmtId="14" formatCode="0.00%"/>
    </dxf>
    <dxf>
      <numFmt numFmtId="14" formatCode="0.00%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externalLink" Target="externalLinks/externalLink1.xml"/><Relationship Id="rId48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tx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tx1"/>
                </a:solidFill>
              </a:rPr>
              <a:t>%</a:t>
            </a:r>
            <a:r>
              <a:rPr lang="en-IN" baseline="0">
                <a:solidFill>
                  <a:schemeClr val="tx1"/>
                </a:solidFill>
              </a:rPr>
              <a:t> of Male &amp; Female</a:t>
            </a:r>
            <a:endParaRPr lang="en-IN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tx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86AF-4816-B067-4070E8AC1D5B}"/>
              </c:ext>
            </c:extLst>
          </c:dPt>
          <c:dPt>
            <c:idx val="1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86AF-4816-B067-4070E8AC1D5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'[1]29'!$C$7:$C$8</c:f>
              <c:strCache>
                <c:ptCount val="2"/>
                <c:pt idx="0">
                  <c:v>Male </c:v>
                </c:pt>
                <c:pt idx="1">
                  <c:v>Female</c:v>
                </c:pt>
              </c:strCache>
            </c:strRef>
          </c:cat>
          <c:val>
            <c:numRef>
              <c:f>'[1]29'!$D$7:$D$8</c:f>
              <c:numCache>
                <c:formatCode>General</c:formatCode>
                <c:ptCount val="2"/>
                <c:pt idx="0">
                  <c:v>0.6</c:v>
                </c:pt>
                <c:pt idx="1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AF-4816-B067-4070E8AC1D5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rgbClr val="92D050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'[1]41'!$J$4</c:f>
              <c:strCache>
                <c:ptCount val="1"/>
                <c:pt idx="0">
                  <c:v>%age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'[1]41'!$G$5:$G$21</c:f>
              <c:strCache>
                <c:ptCount val="17"/>
                <c:pt idx="0">
                  <c:v>BG 5</c:v>
                </c:pt>
                <c:pt idx="1">
                  <c:v>BG 5</c:v>
                </c:pt>
                <c:pt idx="2">
                  <c:v>BG 7</c:v>
                </c:pt>
                <c:pt idx="3">
                  <c:v>BG 7</c:v>
                </c:pt>
                <c:pt idx="4">
                  <c:v>BG 7</c:v>
                </c:pt>
                <c:pt idx="5">
                  <c:v>BG 7</c:v>
                </c:pt>
                <c:pt idx="6">
                  <c:v>BG 6</c:v>
                </c:pt>
                <c:pt idx="7">
                  <c:v>BG 6</c:v>
                </c:pt>
                <c:pt idx="8">
                  <c:v>BG 6</c:v>
                </c:pt>
                <c:pt idx="9">
                  <c:v>BG 5</c:v>
                </c:pt>
                <c:pt idx="10">
                  <c:v>BG 5</c:v>
                </c:pt>
                <c:pt idx="11">
                  <c:v>BG 6</c:v>
                </c:pt>
                <c:pt idx="12">
                  <c:v>BG 5</c:v>
                </c:pt>
                <c:pt idx="13">
                  <c:v>BG 6</c:v>
                </c:pt>
                <c:pt idx="14">
                  <c:v>BG 6</c:v>
                </c:pt>
                <c:pt idx="15">
                  <c:v>BG 6</c:v>
                </c:pt>
                <c:pt idx="16">
                  <c:v>BG 6</c:v>
                </c:pt>
              </c:strCache>
            </c:strRef>
          </c:cat>
          <c:val>
            <c:numRef>
              <c:f>'[1]41'!$J$5:$J$21</c:f>
              <c:numCache>
                <c:formatCode>General</c:formatCode>
                <c:ptCount val="17"/>
                <c:pt idx="0">
                  <c:v>0.79316683353326756</c:v>
                </c:pt>
                <c:pt idx="1">
                  <c:v>1.1498501269078616</c:v>
                </c:pt>
                <c:pt idx="2">
                  <c:v>1.4222283959737148</c:v>
                </c:pt>
                <c:pt idx="3">
                  <c:v>1.2837698709384844</c:v>
                </c:pt>
                <c:pt idx="4">
                  <c:v>0.46608697086168693</c:v>
                </c:pt>
                <c:pt idx="5">
                  <c:v>0.39062630070919702</c:v>
                </c:pt>
                <c:pt idx="6">
                  <c:v>1.6189955942103498</c:v>
                </c:pt>
                <c:pt idx="7">
                  <c:v>0.88958746283448964</c:v>
                </c:pt>
                <c:pt idx="8">
                  <c:v>1.2438424263727434</c:v>
                </c:pt>
                <c:pt idx="9">
                  <c:v>1.2433343466435667</c:v>
                </c:pt>
                <c:pt idx="10">
                  <c:v>0.6247821042180709</c:v>
                </c:pt>
                <c:pt idx="11">
                  <c:v>0.631379423913491</c:v>
                </c:pt>
                <c:pt idx="12">
                  <c:v>1.142786548522968</c:v>
                </c:pt>
                <c:pt idx="13">
                  <c:v>1.175657144466189</c:v>
                </c:pt>
                <c:pt idx="14">
                  <c:v>1.0016384052034764</c:v>
                </c:pt>
                <c:pt idx="15">
                  <c:v>0.9185435163194805</c:v>
                </c:pt>
                <c:pt idx="16">
                  <c:v>0.60005215946561508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C0-42A6-B5DE-F80919842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641552"/>
        <c:axId val="786420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'[1]41'!$H$4</c15:sqref>
                        </c15:formulaRef>
                      </c:ext>
                    </c:extLst>
                    <c:strCache>
                      <c:ptCount val="1"/>
                      <c:pt idx="0">
                        <c:v>Plan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'[1]41'!$G$5:$G$21</c15:sqref>
                        </c15:formulaRef>
                      </c:ext>
                    </c:extLst>
                    <c:strCache>
                      <c:ptCount val="17"/>
                      <c:pt idx="0">
                        <c:v>BG 5</c:v>
                      </c:pt>
                      <c:pt idx="1">
                        <c:v>BG 5</c:v>
                      </c:pt>
                      <c:pt idx="2">
                        <c:v>BG 7</c:v>
                      </c:pt>
                      <c:pt idx="3">
                        <c:v>BG 7</c:v>
                      </c:pt>
                      <c:pt idx="4">
                        <c:v>BG 7</c:v>
                      </c:pt>
                      <c:pt idx="5">
                        <c:v>BG 7</c:v>
                      </c:pt>
                      <c:pt idx="6">
                        <c:v>BG 6</c:v>
                      </c:pt>
                      <c:pt idx="7">
                        <c:v>BG 6</c:v>
                      </c:pt>
                      <c:pt idx="8">
                        <c:v>BG 6</c:v>
                      </c:pt>
                      <c:pt idx="9">
                        <c:v>BG 5</c:v>
                      </c:pt>
                      <c:pt idx="10">
                        <c:v>BG 5</c:v>
                      </c:pt>
                      <c:pt idx="11">
                        <c:v>BG 6</c:v>
                      </c:pt>
                      <c:pt idx="12">
                        <c:v>BG 5</c:v>
                      </c:pt>
                      <c:pt idx="13">
                        <c:v>BG 6</c:v>
                      </c:pt>
                      <c:pt idx="14">
                        <c:v>BG 6</c:v>
                      </c:pt>
                      <c:pt idx="15">
                        <c:v>BG 6</c:v>
                      </c:pt>
                      <c:pt idx="16">
                        <c:v>BG 6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'[1]41'!$H$5:$H$21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1199561</c:v>
                      </c:pt>
                      <c:pt idx="1">
                        <c:v>1001514</c:v>
                      </c:pt>
                      <c:pt idx="2">
                        <c:v>622708</c:v>
                      </c:pt>
                      <c:pt idx="3">
                        <c:v>489534</c:v>
                      </c:pt>
                      <c:pt idx="4">
                        <c:v>1697902</c:v>
                      </c:pt>
                      <c:pt idx="5">
                        <c:v>1489572</c:v>
                      </c:pt>
                      <c:pt idx="6">
                        <c:v>700215</c:v>
                      </c:pt>
                      <c:pt idx="7">
                        <c:v>710336</c:v>
                      </c:pt>
                      <c:pt idx="8">
                        <c:v>1394015</c:v>
                      </c:pt>
                      <c:pt idx="9">
                        <c:v>1115157</c:v>
                      </c:pt>
                      <c:pt idx="10">
                        <c:v>919591</c:v>
                      </c:pt>
                      <c:pt idx="11">
                        <c:v>874452</c:v>
                      </c:pt>
                      <c:pt idx="12">
                        <c:v>1202039</c:v>
                      </c:pt>
                      <c:pt idx="13">
                        <c:v>1065405</c:v>
                      </c:pt>
                      <c:pt idx="14">
                        <c:v>811765</c:v>
                      </c:pt>
                      <c:pt idx="15">
                        <c:v>1089281</c:v>
                      </c:pt>
                      <c:pt idx="16">
                        <c:v>1882688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0C0-42A6-B5DE-F80919842C33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'[1]41'!$I$4</c15:sqref>
                        </c15:formulaRef>
                      </c:ext>
                    </c:extLst>
                    <c:strCache>
                      <c:ptCount val="1"/>
                      <c:pt idx="0">
                        <c:v>Actual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'[1]41'!$G$5:$G$21</c15:sqref>
                        </c15:formulaRef>
                      </c:ext>
                    </c:extLst>
                    <c:strCache>
                      <c:ptCount val="17"/>
                      <c:pt idx="0">
                        <c:v>BG 5</c:v>
                      </c:pt>
                      <c:pt idx="1">
                        <c:v>BG 5</c:v>
                      </c:pt>
                      <c:pt idx="2">
                        <c:v>BG 7</c:v>
                      </c:pt>
                      <c:pt idx="3">
                        <c:v>BG 7</c:v>
                      </c:pt>
                      <c:pt idx="4">
                        <c:v>BG 7</c:v>
                      </c:pt>
                      <c:pt idx="5">
                        <c:v>BG 7</c:v>
                      </c:pt>
                      <c:pt idx="6">
                        <c:v>BG 6</c:v>
                      </c:pt>
                      <c:pt idx="7">
                        <c:v>BG 6</c:v>
                      </c:pt>
                      <c:pt idx="8">
                        <c:v>BG 6</c:v>
                      </c:pt>
                      <c:pt idx="9">
                        <c:v>BG 5</c:v>
                      </c:pt>
                      <c:pt idx="10">
                        <c:v>BG 5</c:v>
                      </c:pt>
                      <c:pt idx="11">
                        <c:v>BG 6</c:v>
                      </c:pt>
                      <c:pt idx="12">
                        <c:v>BG 5</c:v>
                      </c:pt>
                      <c:pt idx="13">
                        <c:v>BG 6</c:v>
                      </c:pt>
                      <c:pt idx="14">
                        <c:v>BG 6</c:v>
                      </c:pt>
                      <c:pt idx="15">
                        <c:v>BG 6</c:v>
                      </c:pt>
                      <c:pt idx="16">
                        <c:v>BG 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'[1]41'!$I$5:$I$21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951452</c:v>
                      </c:pt>
                      <c:pt idx="1">
                        <c:v>1151591</c:v>
                      </c:pt>
                      <c:pt idx="2">
                        <c:v>885633</c:v>
                      </c:pt>
                      <c:pt idx="3">
                        <c:v>628449</c:v>
                      </c:pt>
                      <c:pt idx="4">
                        <c:v>791370</c:v>
                      </c:pt>
                      <c:pt idx="5">
                        <c:v>581866</c:v>
                      </c:pt>
                      <c:pt idx="6">
                        <c:v>1133645</c:v>
                      </c:pt>
                      <c:pt idx="7">
                        <c:v>631906</c:v>
                      </c:pt>
                      <c:pt idx="8">
                        <c:v>1733935</c:v>
                      </c:pt>
                      <c:pt idx="9">
                        <c:v>1386513</c:v>
                      </c:pt>
                      <c:pt idx="10">
                        <c:v>574544</c:v>
                      </c:pt>
                      <c:pt idx="11">
                        <c:v>552111</c:v>
                      </c:pt>
                      <c:pt idx="12">
                        <c:v>1373674</c:v>
                      </c:pt>
                      <c:pt idx="13">
                        <c:v>1252551</c:v>
                      </c:pt>
                      <c:pt idx="14">
                        <c:v>813095</c:v>
                      </c:pt>
                      <c:pt idx="15">
                        <c:v>1000552</c:v>
                      </c:pt>
                      <c:pt idx="16">
                        <c:v>1129711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0C0-42A6-B5DE-F80919842C33}"/>
                  </c:ext>
                </c:extLst>
              </c15:ser>
            </c15:filteredBarSeries>
          </c:ext>
        </c:extLst>
      </c:barChart>
      <c:catAx>
        <c:axId val="78641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Branch</a:t>
                </a:r>
                <a:r>
                  <a:rPr lang="en-IN" baseline="0"/>
                  <a:t> Group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42032"/>
        <c:crosses val="autoZero"/>
        <c:auto val="1"/>
        <c:lblAlgn val="ctr"/>
        <c:lblOffset val="100"/>
        <c:noMultiLvlLbl val="0"/>
      </c:catAx>
      <c:valAx>
        <c:axId val="7864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</a:t>
                </a:r>
                <a:r>
                  <a:rPr lang="en-IN" baseline="0"/>
                  <a:t> %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4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rgbClr val="92D05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Sales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2"/>
          <c:order val="2"/>
          <c:tx>
            <c:strRef>
              <c:f>'[1]42'!$J$4</c:f>
              <c:strCache>
                <c:ptCount val="1"/>
                <c:pt idx="0">
                  <c:v>%age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A3F-49BC-A357-E31EFBD916A9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A3F-49BC-A357-E31EFBD916A9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A3F-49BC-A357-E31EFBD916A9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A3F-49BC-A357-E31EFBD916A9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A3F-49BC-A357-E31EFBD916A9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A3F-49BC-A357-E31EFBD916A9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A3F-49BC-A357-E31EFBD916A9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A3F-49BC-A357-E31EFBD916A9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A3F-49BC-A357-E31EFBD916A9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A3F-49BC-A357-E31EFBD916A9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A3F-49BC-A357-E31EFBD916A9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DA3F-49BC-A357-E31EFBD916A9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DA3F-49BC-A357-E31EFBD916A9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DA3F-49BC-A357-E31EFBD916A9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DA3F-49BC-A357-E31EFBD916A9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DA3F-49BC-A357-E31EFBD916A9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DA3F-49BC-A357-E31EFBD916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'[1]42'!$G$5:$G$21</c:f>
              <c:strCache>
                <c:ptCount val="17"/>
                <c:pt idx="0">
                  <c:v>BG 5</c:v>
                </c:pt>
                <c:pt idx="1">
                  <c:v>BG 5</c:v>
                </c:pt>
                <c:pt idx="2">
                  <c:v>BG 7</c:v>
                </c:pt>
                <c:pt idx="3">
                  <c:v>BG 7</c:v>
                </c:pt>
                <c:pt idx="4">
                  <c:v>BG 7</c:v>
                </c:pt>
                <c:pt idx="5">
                  <c:v>BG 7</c:v>
                </c:pt>
                <c:pt idx="6">
                  <c:v>BG 6</c:v>
                </c:pt>
                <c:pt idx="7">
                  <c:v>BG 6</c:v>
                </c:pt>
                <c:pt idx="8">
                  <c:v>BG 6</c:v>
                </c:pt>
                <c:pt idx="9">
                  <c:v>BG 5</c:v>
                </c:pt>
                <c:pt idx="10">
                  <c:v>BG 5</c:v>
                </c:pt>
                <c:pt idx="11">
                  <c:v>BG 6</c:v>
                </c:pt>
                <c:pt idx="12">
                  <c:v>BG 5</c:v>
                </c:pt>
                <c:pt idx="13">
                  <c:v>BG 6</c:v>
                </c:pt>
                <c:pt idx="14">
                  <c:v>BG 6</c:v>
                </c:pt>
                <c:pt idx="15">
                  <c:v>BG 6</c:v>
                </c:pt>
                <c:pt idx="16">
                  <c:v>BG 6</c:v>
                </c:pt>
              </c:strCache>
            </c:strRef>
          </c:cat>
          <c:val>
            <c:numRef>
              <c:f>'[1]42'!$J$5:$J$21</c:f>
              <c:numCache>
                <c:formatCode>General</c:formatCode>
                <c:ptCount val="17"/>
                <c:pt idx="0">
                  <c:v>0.79316683353326756</c:v>
                </c:pt>
                <c:pt idx="1">
                  <c:v>1.1498501269078616</c:v>
                </c:pt>
                <c:pt idx="2">
                  <c:v>1.4222283959737148</c:v>
                </c:pt>
                <c:pt idx="3">
                  <c:v>1.2837698709384844</c:v>
                </c:pt>
                <c:pt idx="4">
                  <c:v>0.46608697086168693</c:v>
                </c:pt>
                <c:pt idx="5">
                  <c:v>0.39062630070919702</c:v>
                </c:pt>
                <c:pt idx="6">
                  <c:v>1.6189955942103498</c:v>
                </c:pt>
                <c:pt idx="7">
                  <c:v>0.88958746283448964</c:v>
                </c:pt>
                <c:pt idx="8">
                  <c:v>1.2438424263727434</c:v>
                </c:pt>
                <c:pt idx="9">
                  <c:v>1.2433343466435667</c:v>
                </c:pt>
                <c:pt idx="10">
                  <c:v>0.6247821042180709</c:v>
                </c:pt>
                <c:pt idx="11">
                  <c:v>0.631379423913491</c:v>
                </c:pt>
                <c:pt idx="12">
                  <c:v>1.142786548522968</c:v>
                </c:pt>
                <c:pt idx="13">
                  <c:v>1.175657144466189</c:v>
                </c:pt>
                <c:pt idx="14">
                  <c:v>1.0016384052034764</c:v>
                </c:pt>
                <c:pt idx="15">
                  <c:v>0.9185435163194805</c:v>
                </c:pt>
                <c:pt idx="16">
                  <c:v>0.60005215946561508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DA3F-49BC-A357-E31EFBD916A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'[1]42'!$H$4</c15:sqref>
                        </c15:formulaRef>
                      </c:ext>
                    </c:extLst>
                    <c:strCache>
                      <c:ptCount val="1"/>
                      <c:pt idx="0">
                        <c:v>Plan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>
                      <a:gsLst>
                        <a:gs pos="100000">
                          <a:schemeClr val="accent1">
                            <a:lumMod val="60000"/>
                            <a:lumOff val="40000"/>
                          </a:schemeClr>
                        </a:gs>
                        <a:gs pos="0">
                          <a:schemeClr val="accent1"/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4-DA3F-49BC-A357-E31EFBD916A9}"/>
                    </c:ext>
                  </c:extLst>
                </c:dPt>
                <c:dPt>
                  <c:idx val="1"/>
                  <c:bubble3D val="0"/>
                  <c:spPr>
                    <a:gradFill>
                      <a:gsLst>
                        <a:gs pos="100000">
                          <a:schemeClr val="accent2">
                            <a:lumMod val="60000"/>
                            <a:lumOff val="40000"/>
                          </a:schemeClr>
                        </a:gs>
                        <a:gs pos="0">
                          <a:schemeClr val="accent2"/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6-DA3F-49BC-A357-E31EFBD916A9}"/>
                    </c:ext>
                  </c:extLst>
                </c:dPt>
                <c:dPt>
                  <c:idx val="2"/>
                  <c:bubble3D val="0"/>
                  <c:spPr>
                    <a:gradFill>
                      <a:gsLst>
                        <a:gs pos="100000">
                          <a:schemeClr val="accent3">
                            <a:lumMod val="60000"/>
                            <a:lumOff val="40000"/>
                          </a:schemeClr>
                        </a:gs>
                        <a:gs pos="0">
                          <a:schemeClr val="accent3"/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8-DA3F-49BC-A357-E31EFBD916A9}"/>
                    </c:ext>
                  </c:extLst>
                </c:dPt>
                <c:dPt>
                  <c:idx val="3"/>
                  <c:bubble3D val="0"/>
                  <c:spPr>
                    <a:gradFill>
                      <a:gsLst>
                        <a:gs pos="100000">
                          <a:schemeClr val="accent4">
                            <a:lumMod val="60000"/>
                            <a:lumOff val="40000"/>
                          </a:schemeClr>
                        </a:gs>
                        <a:gs pos="0">
                          <a:schemeClr val="accent4"/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A-DA3F-49BC-A357-E31EFBD916A9}"/>
                    </c:ext>
                  </c:extLst>
                </c:dPt>
                <c:dPt>
                  <c:idx val="4"/>
                  <c:bubble3D val="0"/>
                  <c:spPr>
                    <a:gradFill>
                      <a:gsLst>
                        <a:gs pos="100000">
                          <a:schemeClr val="accent5">
                            <a:lumMod val="60000"/>
                            <a:lumOff val="40000"/>
                          </a:schemeClr>
                        </a:gs>
                        <a:gs pos="0">
                          <a:schemeClr val="accent5"/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C-DA3F-49BC-A357-E31EFBD916A9}"/>
                    </c:ext>
                  </c:extLst>
                </c:dPt>
                <c:dPt>
                  <c:idx val="5"/>
                  <c:bubble3D val="0"/>
                  <c:spPr>
                    <a:gradFill>
                      <a:gsLst>
                        <a:gs pos="100000">
                          <a:schemeClr val="accent6">
                            <a:lumMod val="60000"/>
                            <a:lumOff val="40000"/>
                          </a:schemeClr>
                        </a:gs>
                        <a:gs pos="0">
                          <a:schemeClr val="accent6"/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E-DA3F-49BC-A357-E31EFBD916A9}"/>
                    </c:ext>
                  </c:extLst>
                </c:dPt>
                <c:dPt>
                  <c:idx val="6"/>
                  <c:bubble3D val="0"/>
                  <c:spPr>
                    <a:gradFill>
                      <a:gsLst>
                        <a:gs pos="100000">
                          <a:schemeClr val="accent1">
                            <a:lumMod val="60000"/>
                            <a:lumMod val="60000"/>
                            <a:lumOff val="40000"/>
                          </a:schemeClr>
                        </a:gs>
                        <a:gs pos="0">
                          <a:schemeClr val="accent1">
                            <a:lumMod val="60000"/>
                          </a:schemeClr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0-DA3F-49BC-A357-E31EFBD916A9}"/>
                    </c:ext>
                  </c:extLst>
                </c:dPt>
                <c:dPt>
                  <c:idx val="7"/>
                  <c:bubble3D val="0"/>
                  <c:spPr>
                    <a:gradFill>
                      <a:gsLst>
                        <a:gs pos="100000">
                          <a:schemeClr val="accent2">
                            <a:lumMod val="60000"/>
                            <a:lumMod val="60000"/>
                            <a:lumOff val="40000"/>
                          </a:schemeClr>
                        </a:gs>
                        <a:gs pos="0">
                          <a:schemeClr val="accent2">
                            <a:lumMod val="60000"/>
                          </a:schemeClr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2-DA3F-49BC-A357-E31EFBD916A9}"/>
                    </c:ext>
                  </c:extLst>
                </c:dPt>
                <c:dPt>
                  <c:idx val="8"/>
                  <c:bubble3D val="0"/>
                  <c:spPr>
                    <a:gradFill>
                      <a:gsLst>
                        <a:gs pos="100000">
                          <a:schemeClr val="accent3">
                            <a:lumMod val="60000"/>
                            <a:lumMod val="60000"/>
                            <a:lumOff val="40000"/>
                          </a:schemeClr>
                        </a:gs>
                        <a:gs pos="0">
                          <a:schemeClr val="accent3">
                            <a:lumMod val="60000"/>
                          </a:schemeClr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4-DA3F-49BC-A357-E31EFBD916A9}"/>
                    </c:ext>
                  </c:extLst>
                </c:dPt>
                <c:dPt>
                  <c:idx val="9"/>
                  <c:bubble3D val="0"/>
                  <c:spPr>
                    <a:gradFill>
                      <a:gsLst>
                        <a:gs pos="100000">
                          <a:schemeClr val="accent4">
                            <a:lumMod val="60000"/>
                            <a:lumMod val="60000"/>
                            <a:lumOff val="40000"/>
                          </a:schemeClr>
                        </a:gs>
                        <a:gs pos="0">
                          <a:schemeClr val="accent4">
                            <a:lumMod val="60000"/>
                          </a:schemeClr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6-DA3F-49BC-A357-E31EFBD916A9}"/>
                    </c:ext>
                  </c:extLst>
                </c:dPt>
                <c:dPt>
                  <c:idx val="10"/>
                  <c:bubble3D val="0"/>
                  <c:spPr>
                    <a:gradFill>
                      <a:gsLst>
                        <a:gs pos="100000">
                          <a:schemeClr val="accent5">
                            <a:lumMod val="60000"/>
                            <a:lumMod val="60000"/>
                            <a:lumOff val="40000"/>
                          </a:schemeClr>
                        </a:gs>
                        <a:gs pos="0">
                          <a:schemeClr val="accent5">
                            <a:lumMod val="60000"/>
                          </a:schemeClr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8-DA3F-49BC-A357-E31EFBD916A9}"/>
                    </c:ext>
                  </c:extLst>
                </c:dPt>
                <c:dPt>
                  <c:idx val="11"/>
                  <c:bubble3D val="0"/>
                  <c:spPr>
                    <a:gradFill>
                      <a:gsLst>
                        <a:gs pos="100000">
                          <a:schemeClr val="accent6">
                            <a:lumMod val="60000"/>
                            <a:lumMod val="60000"/>
                            <a:lumOff val="40000"/>
                          </a:schemeClr>
                        </a:gs>
                        <a:gs pos="0">
                          <a:schemeClr val="accent6">
                            <a:lumMod val="60000"/>
                          </a:schemeClr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A-DA3F-49BC-A357-E31EFBD916A9}"/>
                    </c:ext>
                  </c:extLst>
                </c:dPt>
                <c:dPt>
                  <c:idx val="12"/>
                  <c:bubble3D val="0"/>
                  <c:spPr>
                    <a:gradFill>
                      <a:gsLst>
                        <a:gs pos="100000">
                          <a:schemeClr val="accent1">
                            <a:lumMod val="80000"/>
                            <a:lumOff val="20000"/>
                            <a:lumMod val="60000"/>
                            <a:lumOff val="40000"/>
                          </a:schemeClr>
                        </a:gs>
                        <a:gs pos="0">
                          <a:schemeClr val="accent1">
                            <a:lumMod val="80000"/>
                            <a:lumOff val="20000"/>
                          </a:schemeClr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C-DA3F-49BC-A357-E31EFBD916A9}"/>
                    </c:ext>
                  </c:extLst>
                </c:dPt>
                <c:dPt>
                  <c:idx val="13"/>
                  <c:bubble3D val="0"/>
                  <c:spPr>
                    <a:gradFill>
                      <a:gsLst>
                        <a:gs pos="100000">
                          <a:schemeClr val="accent2">
                            <a:lumMod val="80000"/>
                            <a:lumOff val="20000"/>
                            <a:lumMod val="60000"/>
                            <a:lumOff val="40000"/>
                          </a:schemeClr>
                        </a:gs>
                        <a:gs pos="0">
                          <a:schemeClr val="accent2">
                            <a:lumMod val="80000"/>
                            <a:lumOff val="20000"/>
                          </a:schemeClr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E-DA3F-49BC-A357-E31EFBD916A9}"/>
                    </c:ext>
                  </c:extLst>
                </c:dPt>
                <c:dPt>
                  <c:idx val="14"/>
                  <c:bubble3D val="0"/>
                  <c:spPr>
                    <a:gradFill>
                      <a:gsLst>
                        <a:gs pos="100000">
                          <a:schemeClr val="accent3">
                            <a:lumMod val="80000"/>
                            <a:lumOff val="20000"/>
                            <a:lumMod val="60000"/>
                            <a:lumOff val="40000"/>
                          </a:schemeClr>
                        </a:gs>
                        <a:gs pos="0">
                          <a:schemeClr val="accent3">
                            <a:lumMod val="80000"/>
                            <a:lumOff val="20000"/>
                          </a:schemeClr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0-DA3F-49BC-A357-E31EFBD916A9}"/>
                    </c:ext>
                  </c:extLst>
                </c:dPt>
                <c:dPt>
                  <c:idx val="15"/>
                  <c:bubble3D val="0"/>
                  <c:spPr>
                    <a:gradFill>
                      <a:gsLst>
                        <a:gs pos="100000">
                          <a:schemeClr val="accent4">
                            <a:lumMod val="80000"/>
                            <a:lumOff val="20000"/>
                            <a:lumMod val="60000"/>
                            <a:lumOff val="40000"/>
                          </a:schemeClr>
                        </a:gs>
                        <a:gs pos="0">
                          <a:schemeClr val="accent4">
                            <a:lumMod val="80000"/>
                            <a:lumOff val="20000"/>
                          </a:schemeClr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2-DA3F-49BC-A357-E31EFBD916A9}"/>
                    </c:ext>
                  </c:extLst>
                </c:dPt>
                <c:dPt>
                  <c:idx val="16"/>
                  <c:bubble3D val="0"/>
                  <c:spPr>
                    <a:gradFill>
                      <a:gsLst>
                        <a:gs pos="100000">
                          <a:schemeClr val="accent5">
                            <a:lumMod val="80000"/>
                            <a:lumOff val="20000"/>
                            <a:lumMod val="60000"/>
                            <a:lumOff val="40000"/>
                          </a:schemeClr>
                        </a:gs>
                        <a:gs pos="0">
                          <a:schemeClr val="accent5">
                            <a:lumMod val="80000"/>
                            <a:lumOff val="20000"/>
                          </a:schemeClr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4-DA3F-49BC-A357-E31EFBD916A9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'[1]42'!$G$5:$G$21</c15:sqref>
                        </c15:formulaRef>
                      </c:ext>
                    </c:extLst>
                    <c:strCache>
                      <c:ptCount val="17"/>
                      <c:pt idx="0">
                        <c:v>BG 5</c:v>
                      </c:pt>
                      <c:pt idx="1">
                        <c:v>BG 5</c:v>
                      </c:pt>
                      <c:pt idx="2">
                        <c:v>BG 7</c:v>
                      </c:pt>
                      <c:pt idx="3">
                        <c:v>BG 7</c:v>
                      </c:pt>
                      <c:pt idx="4">
                        <c:v>BG 7</c:v>
                      </c:pt>
                      <c:pt idx="5">
                        <c:v>BG 7</c:v>
                      </c:pt>
                      <c:pt idx="6">
                        <c:v>BG 6</c:v>
                      </c:pt>
                      <c:pt idx="7">
                        <c:v>BG 6</c:v>
                      </c:pt>
                      <c:pt idx="8">
                        <c:v>BG 6</c:v>
                      </c:pt>
                      <c:pt idx="9">
                        <c:v>BG 5</c:v>
                      </c:pt>
                      <c:pt idx="10">
                        <c:v>BG 5</c:v>
                      </c:pt>
                      <c:pt idx="11">
                        <c:v>BG 6</c:v>
                      </c:pt>
                      <c:pt idx="12">
                        <c:v>BG 5</c:v>
                      </c:pt>
                      <c:pt idx="13">
                        <c:v>BG 6</c:v>
                      </c:pt>
                      <c:pt idx="14">
                        <c:v>BG 6</c:v>
                      </c:pt>
                      <c:pt idx="15">
                        <c:v>BG 6</c:v>
                      </c:pt>
                      <c:pt idx="16">
                        <c:v>BG 6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'[1]42'!$H$5:$H$21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1199561</c:v>
                      </c:pt>
                      <c:pt idx="1">
                        <c:v>1001514</c:v>
                      </c:pt>
                      <c:pt idx="2">
                        <c:v>622708</c:v>
                      </c:pt>
                      <c:pt idx="3">
                        <c:v>489534</c:v>
                      </c:pt>
                      <c:pt idx="4">
                        <c:v>1697902</c:v>
                      </c:pt>
                      <c:pt idx="5">
                        <c:v>1489572</c:v>
                      </c:pt>
                      <c:pt idx="6">
                        <c:v>700215</c:v>
                      </c:pt>
                      <c:pt idx="7">
                        <c:v>710336</c:v>
                      </c:pt>
                      <c:pt idx="8">
                        <c:v>1394015</c:v>
                      </c:pt>
                      <c:pt idx="9">
                        <c:v>1115157</c:v>
                      </c:pt>
                      <c:pt idx="10">
                        <c:v>919591</c:v>
                      </c:pt>
                      <c:pt idx="11">
                        <c:v>874452</c:v>
                      </c:pt>
                      <c:pt idx="12">
                        <c:v>1202039</c:v>
                      </c:pt>
                      <c:pt idx="13">
                        <c:v>1065405</c:v>
                      </c:pt>
                      <c:pt idx="14">
                        <c:v>811765</c:v>
                      </c:pt>
                      <c:pt idx="15">
                        <c:v>1089281</c:v>
                      </c:pt>
                      <c:pt idx="16">
                        <c:v>1882688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45-DA3F-49BC-A357-E31EFBD916A9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'[1]42'!$I$4</c15:sqref>
                        </c15:formulaRef>
                      </c:ext>
                    </c:extLst>
                    <c:strCache>
                      <c:ptCount val="1"/>
                      <c:pt idx="0">
                        <c:v>Actual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>
                      <a:gsLst>
                        <a:gs pos="100000">
                          <a:schemeClr val="accent1">
                            <a:lumMod val="60000"/>
                            <a:lumOff val="40000"/>
                          </a:schemeClr>
                        </a:gs>
                        <a:gs pos="0">
                          <a:schemeClr val="accent1"/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7-DA3F-49BC-A357-E31EFBD916A9}"/>
                    </c:ext>
                  </c:extLst>
                </c:dPt>
                <c:dPt>
                  <c:idx val="1"/>
                  <c:bubble3D val="0"/>
                  <c:spPr>
                    <a:gradFill>
                      <a:gsLst>
                        <a:gs pos="100000">
                          <a:schemeClr val="accent2">
                            <a:lumMod val="60000"/>
                            <a:lumOff val="40000"/>
                          </a:schemeClr>
                        </a:gs>
                        <a:gs pos="0">
                          <a:schemeClr val="accent2"/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9-DA3F-49BC-A357-E31EFBD916A9}"/>
                    </c:ext>
                  </c:extLst>
                </c:dPt>
                <c:dPt>
                  <c:idx val="2"/>
                  <c:bubble3D val="0"/>
                  <c:spPr>
                    <a:gradFill>
                      <a:gsLst>
                        <a:gs pos="100000">
                          <a:schemeClr val="accent3">
                            <a:lumMod val="60000"/>
                            <a:lumOff val="40000"/>
                          </a:schemeClr>
                        </a:gs>
                        <a:gs pos="0">
                          <a:schemeClr val="accent3"/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B-DA3F-49BC-A357-E31EFBD916A9}"/>
                    </c:ext>
                  </c:extLst>
                </c:dPt>
                <c:dPt>
                  <c:idx val="3"/>
                  <c:bubble3D val="0"/>
                  <c:spPr>
                    <a:gradFill>
                      <a:gsLst>
                        <a:gs pos="100000">
                          <a:schemeClr val="accent4">
                            <a:lumMod val="60000"/>
                            <a:lumOff val="40000"/>
                          </a:schemeClr>
                        </a:gs>
                        <a:gs pos="0">
                          <a:schemeClr val="accent4"/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D-DA3F-49BC-A357-E31EFBD916A9}"/>
                    </c:ext>
                  </c:extLst>
                </c:dPt>
                <c:dPt>
                  <c:idx val="4"/>
                  <c:bubble3D val="0"/>
                  <c:spPr>
                    <a:gradFill>
                      <a:gsLst>
                        <a:gs pos="100000">
                          <a:schemeClr val="accent5">
                            <a:lumMod val="60000"/>
                            <a:lumOff val="40000"/>
                          </a:schemeClr>
                        </a:gs>
                        <a:gs pos="0">
                          <a:schemeClr val="accent5"/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F-DA3F-49BC-A357-E31EFBD916A9}"/>
                    </c:ext>
                  </c:extLst>
                </c:dPt>
                <c:dPt>
                  <c:idx val="5"/>
                  <c:bubble3D val="0"/>
                  <c:spPr>
                    <a:gradFill>
                      <a:gsLst>
                        <a:gs pos="100000">
                          <a:schemeClr val="accent6">
                            <a:lumMod val="60000"/>
                            <a:lumOff val="40000"/>
                          </a:schemeClr>
                        </a:gs>
                        <a:gs pos="0">
                          <a:schemeClr val="accent6"/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1-DA3F-49BC-A357-E31EFBD916A9}"/>
                    </c:ext>
                  </c:extLst>
                </c:dPt>
                <c:dPt>
                  <c:idx val="6"/>
                  <c:bubble3D val="0"/>
                  <c:spPr>
                    <a:gradFill>
                      <a:gsLst>
                        <a:gs pos="100000">
                          <a:schemeClr val="accent1">
                            <a:lumMod val="60000"/>
                            <a:lumMod val="60000"/>
                            <a:lumOff val="40000"/>
                          </a:schemeClr>
                        </a:gs>
                        <a:gs pos="0">
                          <a:schemeClr val="accent1">
                            <a:lumMod val="60000"/>
                          </a:schemeClr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3-DA3F-49BC-A357-E31EFBD916A9}"/>
                    </c:ext>
                  </c:extLst>
                </c:dPt>
                <c:dPt>
                  <c:idx val="7"/>
                  <c:bubble3D val="0"/>
                  <c:spPr>
                    <a:gradFill>
                      <a:gsLst>
                        <a:gs pos="100000">
                          <a:schemeClr val="accent2">
                            <a:lumMod val="60000"/>
                            <a:lumMod val="60000"/>
                            <a:lumOff val="40000"/>
                          </a:schemeClr>
                        </a:gs>
                        <a:gs pos="0">
                          <a:schemeClr val="accent2">
                            <a:lumMod val="60000"/>
                          </a:schemeClr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5-DA3F-49BC-A357-E31EFBD916A9}"/>
                    </c:ext>
                  </c:extLst>
                </c:dPt>
                <c:dPt>
                  <c:idx val="8"/>
                  <c:bubble3D val="0"/>
                  <c:spPr>
                    <a:gradFill>
                      <a:gsLst>
                        <a:gs pos="100000">
                          <a:schemeClr val="accent3">
                            <a:lumMod val="60000"/>
                            <a:lumMod val="60000"/>
                            <a:lumOff val="40000"/>
                          </a:schemeClr>
                        </a:gs>
                        <a:gs pos="0">
                          <a:schemeClr val="accent3">
                            <a:lumMod val="60000"/>
                          </a:schemeClr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7-DA3F-49BC-A357-E31EFBD916A9}"/>
                    </c:ext>
                  </c:extLst>
                </c:dPt>
                <c:dPt>
                  <c:idx val="9"/>
                  <c:bubble3D val="0"/>
                  <c:spPr>
                    <a:gradFill>
                      <a:gsLst>
                        <a:gs pos="100000">
                          <a:schemeClr val="accent4">
                            <a:lumMod val="60000"/>
                            <a:lumMod val="60000"/>
                            <a:lumOff val="40000"/>
                          </a:schemeClr>
                        </a:gs>
                        <a:gs pos="0">
                          <a:schemeClr val="accent4">
                            <a:lumMod val="60000"/>
                          </a:schemeClr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9-DA3F-49BC-A357-E31EFBD916A9}"/>
                    </c:ext>
                  </c:extLst>
                </c:dPt>
                <c:dPt>
                  <c:idx val="10"/>
                  <c:bubble3D val="0"/>
                  <c:spPr>
                    <a:gradFill>
                      <a:gsLst>
                        <a:gs pos="100000">
                          <a:schemeClr val="accent5">
                            <a:lumMod val="60000"/>
                            <a:lumMod val="60000"/>
                            <a:lumOff val="40000"/>
                          </a:schemeClr>
                        </a:gs>
                        <a:gs pos="0">
                          <a:schemeClr val="accent5">
                            <a:lumMod val="60000"/>
                          </a:schemeClr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B-DA3F-49BC-A357-E31EFBD916A9}"/>
                    </c:ext>
                  </c:extLst>
                </c:dPt>
                <c:dPt>
                  <c:idx val="11"/>
                  <c:bubble3D val="0"/>
                  <c:spPr>
                    <a:gradFill>
                      <a:gsLst>
                        <a:gs pos="100000">
                          <a:schemeClr val="accent6">
                            <a:lumMod val="60000"/>
                            <a:lumMod val="60000"/>
                            <a:lumOff val="40000"/>
                          </a:schemeClr>
                        </a:gs>
                        <a:gs pos="0">
                          <a:schemeClr val="accent6">
                            <a:lumMod val="60000"/>
                          </a:schemeClr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D-DA3F-49BC-A357-E31EFBD916A9}"/>
                    </c:ext>
                  </c:extLst>
                </c:dPt>
                <c:dPt>
                  <c:idx val="12"/>
                  <c:bubble3D val="0"/>
                  <c:spPr>
                    <a:gradFill>
                      <a:gsLst>
                        <a:gs pos="100000">
                          <a:schemeClr val="accent1">
                            <a:lumMod val="80000"/>
                            <a:lumOff val="20000"/>
                            <a:lumMod val="60000"/>
                            <a:lumOff val="40000"/>
                          </a:schemeClr>
                        </a:gs>
                        <a:gs pos="0">
                          <a:schemeClr val="accent1">
                            <a:lumMod val="80000"/>
                            <a:lumOff val="20000"/>
                          </a:schemeClr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5F-DA3F-49BC-A357-E31EFBD916A9}"/>
                    </c:ext>
                  </c:extLst>
                </c:dPt>
                <c:dPt>
                  <c:idx val="13"/>
                  <c:bubble3D val="0"/>
                  <c:spPr>
                    <a:gradFill>
                      <a:gsLst>
                        <a:gs pos="100000">
                          <a:schemeClr val="accent2">
                            <a:lumMod val="80000"/>
                            <a:lumOff val="20000"/>
                            <a:lumMod val="60000"/>
                            <a:lumOff val="40000"/>
                          </a:schemeClr>
                        </a:gs>
                        <a:gs pos="0">
                          <a:schemeClr val="accent2">
                            <a:lumMod val="80000"/>
                            <a:lumOff val="20000"/>
                          </a:schemeClr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61-DA3F-49BC-A357-E31EFBD916A9}"/>
                    </c:ext>
                  </c:extLst>
                </c:dPt>
                <c:dPt>
                  <c:idx val="14"/>
                  <c:bubble3D val="0"/>
                  <c:spPr>
                    <a:gradFill>
                      <a:gsLst>
                        <a:gs pos="100000">
                          <a:schemeClr val="accent3">
                            <a:lumMod val="80000"/>
                            <a:lumOff val="20000"/>
                            <a:lumMod val="60000"/>
                            <a:lumOff val="40000"/>
                          </a:schemeClr>
                        </a:gs>
                        <a:gs pos="0">
                          <a:schemeClr val="accent3">
                            <a:lumMod val="80000"/>
                            <a:lumOff val="20000"/>
                          </a:schemeClr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63-DA3F-49BC-A357-E31EFBD916A9}"/>
                    </c:ext>
                  </c:extLst>
                </c:dPt>
                <c:dPt>
                  <c:idx val="15"/>
                  <c:bubble3D val="0"/>
                  <c:spPr>
                    <a:gradFill>
                      <a:gsLst>
                        <a:gs pos="100000">
                          <a:schemeClr val="accent4">
                            <a:lumMod val="80000"/>
                            <a:lumOff val="20000"/>
                            <a:lumMod val="60000"/>
                            <a:lumOff val="40000"/>
                          </a:schemeClr>
                        </a:gs>
                        <a:gs pos="0">
                          <a:schemeClr val="accent4">
                            <a:lumMod val="80000"/>
                            <a:lumOff val="20000"/>
                          </a:schemeClr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65-DA3F-49BC-A357-E31EFBD916A9}"/>
                    </c:ext>
                  </c:extLst>
                </c:dPt>
                <c:dPt>
                  <c:idx val="16"/>
                  <c:bubble3D val="0"/>
                  <c:spPr>
                    <a:gradFill>
                      <a:gsLst>
                        <a:gs pos="100000">
                          <a:schemeClr val="accent5">
                            <a:lumMod val="80000"/>
                            <a:lumOff val="20000"/>
                            <a:lumMod val="60000"/>
                            <a:lumOff val="40000"/>
                          </a:schemeClr>
                        </a:gs>
                        <a:gs pos="0">
                          <a:schemeClr val="accent5">
                            <a:lumMod val="80000"/>
                            <a:lumOff val="20000"/>
                          </a:schemeClr>
                        </a:gs>
                      </a:gsLst>
                      <a:lin ang="5400000" scaled="0"/>
                    </a:gra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67-DA3F-49BC-A357-E31EFBD916A9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'[1]42'!$G$5:$G$21</c15:sqref>
                        </c15:formulaRef>
                      </c:ext>
                    </c:extLst>
                    <c:strCache>
                      <c:ptCount val="17"/>
                      <c:pt idx="0">
                        <c:v>BG 5</c:v>
                      </c:pt>
                      <c:pt idx="1">
                        <c:v>BG 5</c:v>
                      </c:pt>
                      <c:pt idx="2">
                        <c:v>BG 7</c:v>
                      </c:pt>
                      <c:pt idx="3">
                        <c:v>BG 7</c:v>
                      </c:pt>
                      <c:pt idx="4">
                        <c:v>BG 7</c:v>
                      </c:pt>
                      <c:pt idx="5">
                        <c:v>BG 7</c:v>
                      </c:pt>
                      <c:pt idx="6">
                        <c:v>BG 6</c:v>
                      </c:pt>
                      <c:pt idx="7">
                        <c:v>BG 6</c:v>
                      </c:pt>
                      <c:pt idx="8">
                        <c:v>BG 6</c:v>
                      </c:pt>
                      <c:pt idx="9">
                        <c:v>BG 5</c:v>
                      </c:pt>
                      <c:pt idx="10">
                        <c:v>BG 5</c:v>
                      </c:pt>
                      <c:pt idx="11">
                        <c:v>BG 6</c:v>
                      </c:pt>
                      <c:pt idx="12">
                        <c:v>BG 5</c:v>
                      </c:pt>
                      <c:pt idx="13">
                        <c:v>BG 6</c:v>
                      </c:pt>
                      <c:pt idx="14">
                        <c:v>BG 6</c:v>
                      </c:pt>
                      <c:pt idx="15">
                        <c:v>BG 6</c:v>
                      </c:pt>
                      <c:pt idx="16">
                        <c:v>BG 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'[1]42'!$I$5:$I$21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951452</c:v>
                      </c:pt>
                      <c:pt idx="1">
                        <c:v>1151591</c:v>
                      </c:pt>
                      <c:pt idx="2">
                        <c:v>885633</c:v>
                      </c:pt>
                      <c:pt idx="3">
                        <c:v>628449</c:v>
                      </c:pt>
                      <c:pt idx="4">
                        <c:v>791370</c:v>
                      </c:pt>
                      <c:pt idx="5">
                        <c:v>581866</c:v>
                      </c:pt>
                      <c:pt idx="6">
                        <c:v>1133645</c:v>
                      </c:pt>
                      <c:pt idx="7">
                        <c:v>631906</c:v>
                      </c:pt>
                      <c:pt idx="8">
                        <c:v>1733935</c:v>
                      </c:pt>
                      <c:pt idx="9">
                        <c:v>1386513</c:v>
                      </c:pt>
                      <c:pt idx="10">
                        <c:v>574544</c:v>
                      </c:pt>
                      <c:pt idx="11">
                        <c:v>552111</c:v>
                      </c:pt>
                      <c:pt idx="12">
                        <c:v>1373674</c:v>
                      </c:pt>
                      <c:pt idx="13">
                        <c:v>1252551</c:v>
                      </c:pt>
                      <c:pt idx="14">
                        <c:v>813095</c:v>
                      </c:pt>
                      <c:pt idx="15">
                        <c:v>1000552</c:v>
                      </c:pt>
                      <c:pt idx="16">
                        <c:v>1129711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8-DA3F-49BC-A357-E31EFBD916A9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rgbClr val="92D050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2"/>
          <c:order val="2"/>
          <c:tx>
            <c:strRef>
              <c:f>'[1]43'!$J$4</c:f>
              <c:strCache>
                <c:ptCount val="1"/>
                <c:pt idx="0">
                  <c:v>%age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'[1]43'!$G$5:$G$21</c:f>
              <c:strCache>
                <c:ptCount val="17"/>
                <c:pt idx="0">
                  <c:v>BG 5</c:v>
                </c:pt>
                <c:pt idx="1">
                  <c:v>BG 5</c:v>
                </c:pt>
                <c:pt idx="2">
                  <c:v>BG 7</c:v>
                </c:pt>
                <c:pt idx="3">
                  <c:v>BG 7</c:v>
                </c:pt>
                <c:pt idx="4">
                  <c:v>BG 7</c:v>
                </c:pt>
                <c:pt idx="5">
                  <c:v>BG 7</c:v>
                </c:pt>
                <c:pt idx="6">
                  <c:v>BG 6</c:v>
                </c:pt>
                <c:pt idx="7">
                  <c:v>BG 6</c:v>
                </c:pt>
                <c:pt idx="8">
                  <c:v>BG 6</c:v>
                </c:pt>
                <c:pt idx="9">
                  <c:v>BG 5</c:v>
                </c:pt>
                <c:pt idx="10">
                  <c:v>BG 5</c:v>
                </c:pt>
                <c:pt idx="11">
                  <c:v>BG 6</c:v>
                </c:pt>
                <c:pt idx="12">
                  <c:v>BG 5</c:v>
                </c:pt>
                <c:pt idx="13">
                  <c:v>BG 6</c:v>
                </c:pt>
                <c:pt idx="14">
                  <c:v>BG 6</c:v>
                </c:pt>
                <c:pt idx="15">
                  <c:v>BG 6</c:v>
                </c:pt>
                <c:pt idx="16">
                  <c:v>BG 6</c:v>
                </c:pt>
              </c:strCache>
            </c:strRef>
          </c:cat>
          <c:val>
            <c:numRef>
              <c:f>'[1]43'!$J$5:$J$21</c:f>
              <c:numCache>
                <c:formatCode>General</c:formatCode>
                <c:ptCount val="17"/>
                <c:pt idx="0">
                  <c:v>0.79316683353326756</c:v>
                </c:pt>
                <c:pt idx="1">
                  <c:v>1.1498501269078616</c:v>
                </c:pt>
                <c:pt idx="2">
                  <c:v>1.4222283959737148</c:v>
                </c:pt>
                <c:pt idx="3">
                  <c:v>1.2837698709384844</c:v>
                </c:pt>
                <c:pt idx="4">
                  <c:v>0.46608697086168693</c:v>
                </c:pt>
                <c:pt idx="5">
                  <c:v>0.39062630070919702</c:v>
                </c:pt>
                <c:pt idx="6">
                  <c:v>1.6189955942103498</c:v>
                </c:pt>
                <c:pt idx="7">
                  <c:v>0.88958746283448964</c:v>
                </c:pt>
                <c:pt idx="8">
                  <c:v>1.2438424263727434</c:v>
                </c:pt>
                <c:pt idx="9">
                  <c:v>1.2433343466435667</c:v>
                </c:pt>
                <c:pt idx="10">
                  <c:v>0.6247821042180709</c:v>
                </c:pt>
                <c:pt idx="11">
                  <c:v>0.631379423913491</c:v>
                </c:pt>
                <c:pt idx="12">
                  <c:v>1.142786548522968</c:v>
                </c:pt>
                <c:pt idx="13">
                  <c:v>1.175657144466189</c:v>
                </c:pt>
                <c:pt idx="14">
                  <c:v>1.0016384052034764</c:v>
                </c:pt>
                <c:pt idx="15">
                  <c:v>0.9185435163194805</c:v>
                </c:pt>
                <c:pt idx="16">
                  <c:v>0.60005215946561508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F4-4568-9736-2F1542CA057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841804752"/>
        <c:axId val="76188944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'[1]43'!$H$4</c15:sqref>
                        </c15:formulaRef>
                      </c:ext>
                    </c:extLst>
                    <c:strCache>
                      <c:ptCount val="1"/>
                      <c:pt idx="0">
                        <c:v>Plan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'[1]43'!$G$5:$G$21</c15:sqref>
                        </c15:formulaRef>
                      </c:ext>
                    </c:extLst>
                    <c:strCache>
                      <c:ptCount val="17"/>
                      <c:pt idx="0">
                        <c:v>BG 5</c:v>
                      </c:pt>
                      <c:pt idx="1">
                        <c:v>BG 5</c:v>
                      </c:pt>
                      <c:pt idx="2">
                        <c:v>BG 7</c:v>
                      </c:pt>
                      <c:pt idx="3">
                        <c:v>BG 7</c:v>
                      </c:pt>
                      <c:pt idx="4">
                        <c:v>BG 7</c:v>
                      </c:pt>
                      <c:pt idx="5">
                        <c:v>BG 7</c:v>
                      </c:pt>
                      <c:pt idx="6">
                        <c:v>BG 6</c:v>
                      </c:pt>
                      <c:pt idx="7">
                        <c:v>BG 6</c:v>
                      </c:pt>
                      <c:pt idx="8">
                        <c:v>BG 6</c:v>
                      </c:pt>
                      <c:pt idx="9">
                        <c:v>BG 5</c:v>
                      </c:pt>
                      <c:pt idx="10">
                        <c:v>BG 5</c:v>
                      </c:pt>
                      <c:pt idx="11">
                        <c:v>BG 6</c:v>
                      </c:pt>
                      <c:pt idx="12">
                        <c:v>BG 5</c:v>
                      </c:pt>
                      <c:pt idx="13">
                        <c:v>BG 6</c:v>
                      </c:pt>
                      <c:pt idx="14">
                        <c:v>BG 6</c:v>
                      </c:pt>
                      <c:pt idx="15">
                        <c:v>BG 6</c:v>
                      </c:pt>
                      <c:pt idx="16">
                        <c:v>BG 6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'[1]43'!$H$5:$H$21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1199561</c:v>
                      </c:pt>
                      <c:pt idx="1">
                        <c:v>1001514</c:v>
                      </c:pt>
                      <c:pt idx="2">
                        <c:v>622708</c:v>
                      </c:pt>
                      <c:pt idx="3">
                        <c:v>489534</c:v>
                      </c:pt>
                      <c:pt idx="4">
                        <c:v>1697902</c:v>
                      </c:pt>
                      <c:pt idx="5">
                        <c:v>1489572</c:v>
                      </c:pt>
                      <c:pt idx="6">
                        <c:v>700215</c:v>
                      </c:pt>
                      <c:pt idx="7">
                        <c:v>710336</c:v>
                      </c:pt>
                      <c:pt idx="8">
                        <c:v>1394015</c:v>
                      </c:pt>
                      <c:pt idx="9">
                        <c:v>1115157</c:v>
                      </c:pt>
                      <c:pt idx="10">
                        <c:v>919591</c:v>
                      </c:pt>
                      <c:pt idx="11">
                        <c:v>874452</c:v>
                      </c:pt>
                      <c:pt idx="12">
                        <c:v>1202039</c:v>
                      </c:pt>
                      <c:pt idx="13">
                        <c:v>1065405</c:v>
                      </c:pt>
                      <c:pt idx="14">
                        <c:v>811765</c:v>
                      </c:pt>
                      <c:pt idx="15">
                        <c:v>1089281</c:v>
                      </c:pt>
                      <c:pt idx="16">
                        <c:v>1882688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CF4-4568-9736-2F1542CA057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'[1]43'!$I$4</c15:sqref>
                        </c15:formulaRef>
                      </c:ext>
                    </c:extLst>
                    <c:strCache>
                      <c:ptCount val="1"/>
                      <c:pt idx="0">
                        <c:v>Actual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'[1]43'!$G$5:$G$21</c15:sqref>
                        </c15:formulaRef>
                      </c:ext>
                    </c:extLst>
                    <c:strCache>
                      <c:ptCount val="17"/>
                      <c:pt idx="0">
                        <c:v>BG 5</c:v>
                      </c:pt>
                      <c:pt idx="1">
                        <c:v>BG 5</c:v>
                      </c:pt>
                      <c:pt idx="2">
                        <c:v>BG 7</c:v>
                      </c:pt>
                      <c:pt idx="3">
                        <c:v>BG 7</c:v>
                      </c:pt>
                      <c:pt idx="4">
                        <c:v>BG 7</c:v>
                      </c:pt>
                      <c:pt idx="5">
                        <c:v>BG 7</c:v>
                      </c:pt>
                      <c:pt idx="6">
                        <c:v>BG 6</c:v>
                      </c:pt>
                      <c:pt idx="7">
                        <c:v>BG 6</c:v>
                      </c:pt>
                      <c:pt idx="8">
                        <c:v>BG 6</c:v>
                      </c:pt>
                      <c:pt idx="9">
                        <c:v>BG 5</c:v>
                      </c:pt>
                      <c:pt idx="10">
                        <c:v>BG 5</c:v>
                      </c:pt>
                      <c:pt idx="11">
                        <c:v>BG 6</c:v>
                      </c:pt>
                      <c:pt idx="12">
                        <c:v>BG 5</c:v>
                      </c:pt>
                      <c:pt idx="13">
                        <c:v>BG 6</c:v>
                      </c:pt>
                      <c:pt idx="14">
                        <c:v>BG 6</c:v>
                      </c:pt>
                      <c:pt idx="15">
                        <c:v>BG 6</c:v>
                      </c:pt>
                      <c:pt idx="16">
                        <c:v>BG 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'[1]43'!$I$5:$I$21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951452</c:v>
                      </c:pt>
                      <c:pt idx="1">
                        <c:v>1151591</c:v>
                      </c:pt>
                      <c:pt idx="2">
                        <c:v>885633</c:v>
                      </c:pt>
                      <c:pt idx="3">
                        <c:v>628449</c:v>
                      </c:pt>
                      <c:pt idx="4">
                        <c:v>791370</c:v>
                      </c:pt>
                      <c:pt idx="5">
                        <c:v>581866</c:v>
                      </c:pt>
                      <c:pt idx="6">
                        <c:v>1133645</c:v>
                      </c:pt>
                      <c:pt idx="7">
                        <c:v>631906</c:v>
                      </c:pt>
                      <c:pt idx="8">
                        <c:v>1733935</c:v>
                      </c:pt>
                      <c:pt idx="9">
                        <c:v>1386513</c:v>
                      </c:pt>
                      <c:pt idx="10">
                        <c:v>574544</c:v>
                      </c:pt>
                      <c:pt idx="11">
                        <c:v>552111</c:v>
                      </c:pt>
                      <c:pt idx="12">
                        <c:v>1373674</c:v>
                      </c:pt>
                      <c:pt idx="13">
                        <c:v>1252551</c:v>
                      </c:pt>
                      <c:pt idx="14">
                        <c:v>813095</c:v>
                      </c:pt>
                      <c:pt idx="15">
                        <c:v>1000552</c:v>
                      </c:pt>
                      <c:pt idx="16">
                        <c:v>1129711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CF4-4568-9736-2F1542CA0576}"/>
                  </c:ext>
                </c:extLst>
              </c15:ser>
            </c15:filteredBarSeries>
          </c:ext>
        </c:extLst>
      </c:bar3DChart>
      <c:catAx>
        <c:axId val="1841804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Branch</a:t>
                </a:r>
                <a:r>
                  <a:rPr lang="en-IN" baseline="0"/>
                  <a:t> Group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88944"/>
        <c:crosses val="autoZero"/>
        <c:auto val="1"/>
        <c:lblAlgn val="ctr"/>
        <c:lblOffset val="100"/>
        <c:noMultiLvlLbl val="0"/>
      </c:catAx>
      <c:valAx>
        <c:axId val="7618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</a:t>
                </a:r>
                <a:r>
                  <a:rPr lang="en-IN" baseline="0"/>
                  <a:t> %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804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243840</xdr:colOff>
      <xdr:row>4</xdr:row>
      <xdr:rowOff>64770</xdr:rowOff>
    </xdr:from>
    <xdr:to>
      <xdr:col>13</xdr:col>
      <xdr:colOff>60960</xdr:colOff>
      <xdr:row>19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0FCFB9-5920-4EC2-AB57-BCD064587D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</xdr:colOff>
      <xdr:row>3</xdr:row>
      <xdr:rowOff>72390</xdr:rowOff>
    </xdr:from>
    <xdr:to>
      <xdr:col>18</xdr:col>
      <xdr:colOff>327660</xdr:colOff>
      <xdr:row>18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744BAF-E333-4479-BD6A-ED5B6CBC37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434340</xdr:colOff>
      <xdr:row>3</xdr:row>
      <xdr:rowOff>133350</xdr:rowOff>
    </xdr:from>
    <xdr:to>
      <xdr:col>19</xdr:col>
      <xdr:colOff>129540</xdr:colOff>
      <xdr:row>18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0F9158-47B3-48F8-94E8-16B7E1C595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403860</xdr:colOff>
      <xdr:row>4</xdr:row>
      <xdr:rowOff>3810</xdr:rowOff>
    </xdr:from>
    <xdr:to>
      <xdr:col>19</xdr:col>
      <xdr:colOff>99060</xdr:colOff>
      <xdr:row>19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79450B-16D2-4372-8717-6A796816B4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85384aebbf648353/Desktop/50Question%20Excel%20Test.xlsx" TargetMode="External"/><Relationship Id="rId1" Type="http://schemas.openxmlformats.org/officeDocument/2006/relationships/externalLinkPath" Target="50Question%20Excel%20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_Dat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</sheetNames>
    <sheetDataSet>
      <sheetData sheetId="0">
        <row r="2">
          <cell r="A2">
            <v>376172</v>
          </cell>
          <cell r="B2" t="str">
            <v>Manoj Kumar Jaihind Yadav</v>
          </cell>
          <cell r="D2" t="str">
            <v>Active</v>
          </cell>
          <cell r="F2">
            <v>399532</v>
          </cell>
          <cell r="I2" t="str">
            <v>BG 5</v>
          </cell>
          <cell r="J2">
            <v>1199561</v>
          </cell>
          <cell r="K2">
            <v>951452</v>
          </cell>
        </row>
        <row r="3">
          <cell r="A3">
            <v>376175</v>
          </cell>
          <cell r="B3" t="str">
            <v>Tabrez Md Shahid Alam</v>
          </cell>
          <cell r="D3" t="str">
            <v>Active</v>
          </cell>
          <cell r="F3">
            <v>419863</v>
          </cell>
          <cell r="I3" t="str">
            <v>BG 6</v>
          </cell>
          <cell r="J3">
            <v>1001514</v>
          </cell>
          <cell r="K3">
            <v>1151591</v>
          </cell>
        </row>
        <row r="4">
          <cell r="A4">
            <v>376181</v>
          </cell>
          <cell r="B4" t="str">
            <v>Alok Anil Parkar</v>
          </cell>
          <cell r="D4" t="str">
            <v>Active</v>
          </cell>
          <cell r="F4">
            <v>399534</v>
          </cell>
          <cell r="I4" t="str">
            <v>BG 7</v>
          </cell>
          <cell r="J4">
            <v>622708</v>
          </cell>
          <cell r="K4">
            <v>885633</v>
          </cell>
        </row>
        <row r="5">
          <cell r="A5">
            <v>376184</v>
          </cell>
          <cell r="B5" t="str">
            <v>Ankita Kishor Wadkar</v>
          </cell>
          <cell r="D5" t="str">
            <v>Active</v>
          </cell>
          <cell r="F5">
            <v>377076</v>
          </cell>
          <cell r="I5" t="str">
            <v>BG 7</v>
          </cell>
          <cell r="J5">
            <v>489534</v>
          </cell>
          <cell r="K5">
            <v>628449</v>
          </cell>
        </row>
        <row r="6">
          <cell r="A6">
            <v>376187</v>
          </cell>
          <cell r="B6" t="str">
            <v>Aniket  Suresh Manjrekar</v>
          </cell>
          <cell r="D6" t="str">
            <v>Active</v>
          </cell>
          <cell r="F6">
            <v>377076</v>
          </cell>
          <cell r="I6" t="str">
            <v>BG 4</v>
          </cell>
          <cell r="J6">
            <v>1697902</v>
          </cell>
          <cell r="K6">
            <v>791370</v>
          </cell>
        </row>
        <row r="7">
          <cell r="A7">
            <v>376196</v>
          </cell>
          <cell r="B7" t="str">
            <v>Ranjani S</v>
          </cell>
          <cell r="D7" t="str">
            <v>Active</v>
          </cell>
          <cell r="F7">
            <v>387266</v>
          </cell>
          <cell r="I7" t="str">
            <v>BG 5</v>
          </cell>
          <cell r="J7">
            <v>1489572</v>
          </cell>
          <cell r="K7">
            <v>581866</v>
          </cell>
        </row>
        <row r="8">
          <cell r="A8">
            <v>376238</v>
          </cell>
          <cell r="B8" t="str">
            <v>Anugrah singh Hiraman Singh</v>
          </cell>
          <cell r="D8" t="str">
            <v>Active</v>
          </cell>
          <cell r="F8">
            <v>419863</v>
          </cell>
          <cell r="I8" t="str">
            <v>BG 6</v>
          </cell>
          <cell r="J8">
            <v>700215</v>
          </cell>
          <cell r="K8">
            <v>1133645</v>
          </cell>
        </row>
        <row r="9">
          <cell r="A9">
            <v>375340</v>
          </cell>
          <cell r="B9" t="str">
            <v>Amit Kumar</v>
          </cell>
          <cell r="D9" t="str">
            <v>Suspended</v>
          </cell>
          <cell r="F9">
            <v>391321</v>
          </cell>
          <cell r="I9" t="str">
            <v>BG 6</v>
          </cell>
          <cell r="J9">
            <v>710336</v>
          </cell>
          <cell r="K9">
            <v>631906</v>
          </cell>
        </row>
        <row r="10">
          <cell r="A10">
            <v>375347</v>
          </cell>
          <cell r="B10" t="str">
            <v>Prem Prakash</v>
          </cell>
          <cell r="D10" t="str">
            <v>Suspended</v>
          </cell>
          <cell r="F10">
            <v>460909</v>
          </cell>
          <cell r="I10" t="str">
            <v>BG 5</v>
          </cell>
          <cell r="J10">
            <v>1394015</v>
          </cell>
          <cell r="K10">
            <v>1733935</v>
          </cell>
        </row>
        <row r="11">
          <cell r="A11">
            <v>375350</v>
          </cell>
          <cell r="B11" t="str">
            <v>Adity Roy</v>
          </cell>
          <cell r="D11" t="str">
            <v>Suspended</v>
          </cell>
          <cell r="F11">
            <v>460909</v>
          </cell>
          <cell r="I11" t="str">
            <v>BG 5</v>
          </cell>
          <cell r="J11">
            <v>1115157</v>
          </cell>
          <cell r="K11">
            <v>1386513</v>
          </cell>
        </row>
        <row r="12">
          <cell r="A12">
            <v>375355</v>
          </cell>
          <cell r="B12" t="str">
            <v>Jitendra Khatri</v>
          </cell>
          <cell r="D12" t="str">
            <v>Suspended</v>
          </cell>
          <cell r="F12">
            <v>424950</v>
          </cell>
          <cell r="I12" t="str">
            <v>BG 6</v>
          </cell>
          <cell r="J12">
            <v>919591</v>
          </cell>
          <cell r="K12">
            <v>574544</v>
          </cell>
        </row>
        <row r="13">
          <cell r="A13">
            <v>375359</v>
          </cell>
          <cell r="B13" t="str">
            <v>Vijyendra Kumar Dixit</v>
          </cell>
          <cell r="D13" t="str">
            <v>Suspended</v>
          </cell>
          <cell r="F13">
            <v>377963</v>
          </cell>
          <cell r="I13" t="str">
            <v>BG 6</v>
          </cell>
          <cell r="J13">
            <v>874452</v>
          </cell>
          <cell r="K13">
            <v>552111</v>
          </cell>
        </row>
        <row r="14">
          <cell r="A14">
            <v>375365</v>
          </cell>
          <cell r="B14" t="str">
            <v>Shiv Kumar</v>
          </cell>
          <cell r="D14" t="str">
            <v>Suspended</v>
          </cell>
          <cell r="F14">
            <v>377329</v>
          </cell>
          <cell r="I14" t="str">
            <v>BG 5</v>
          </cell>
          <cell r="J14">
            <v>1202039</v>
          </cell>
          <cell r="K14">
            <v>1373674</v>
          </cell>
        </row>
        <row r="15">
          <cell r="A15">
            <v>375366</v>
          </cell>
          <cell r="B15" t="str">
            <v>Lalan Kumar</v>
          </cell>
          <cell r="D15" t="str">
            <v>Suspended</v>
          </cell>
          <cell r="F15">
            <v>411082</v>
          </cell>
          <cell r="I15" t="str">
            <v>BG 6</v>
          </cell>
          <cell r="J15">
            <v>1065405</v>
          </cell>
          <cell r="K15">
            <v>1252551</v>
          </cell>
        </row>
        <row r="16">
          <cell r="A16">
            <v>375367</v>
          </cell>
          <cell r="B16" t="str">
            <v>Pradeep Yadav</v>
          </cell>
          <cell r="D16" t="str">
            <v>Suspended</v>
          </cell>
          <cell r="F16">
            <v>411082</v>
          </cell>
          <cell r="I16" t="str">
            <v>BG 6</v>
          </cell>
          <cell r="J16">
            <v>811765</v>
          </cell>
          <cell r="K16">
            <v>813095</v>
          </cell>
        </row>
        <row r="17">
          <cell r="A17">
            <v>375692</v>
          </cell>
          <cell r="B17" t="str">
            <v>Manoj Kumar</v>
          </cell>
          <cell r="D17" t="str">
            <v>Suspended</v>
          </cell>
          <cell r="F17">
            <v>411082</v>
          </cell>
          <cell r="I17" t="str">
            <v>BG 6</v>
          </cell>
          <cell r="J17">
            <v>1089281</v>
          </cell>
          <cell r="K17">
            <v>1000552</v>
          </cell>
        </row>
        <row r="18">
          <cell r="A18">
            <v>375699</v>
          </cell>
          <cell r="B18" t="str">
            <v>Prince Kumar</v>
          </cell>
          <cell r="D18" t="str">
            <v>Suspended</v>
          </cell>
          <cell r="F18">
            <v>460909</v>
          </cell>
          <cell r="I18" t="str">
            <v>BG 4</v>
          </cell>
          <cell r="J18">
            <v>1882688</v>
          </cell>
          <cell r="K18">
            <v>1129711</v>
          </cell>
        </row>
        <row r="19">
          <cell r="A19">
            <v>375701</v>
          </cell>
          <cell r="B19" t="str">
            <v>Shekhar Chouhan</v>
          </cell>
          <cell r="D19" t="str">
            <v>Suspended</v>
          </cell>
          <cell r="F19">
            <v>382987</v>
          </cell>
          <cell r="I19" t="str">
            <v>BG 4</v>
          </cell>
          <cell r="J19">
            <v>2108974</v>
          </cell>
          <cell r="K19">
            <v>1045900</v>
          </cell>
        </row>
        <row r="20">
          <cell r="A20">
            <v>376259</v>
          </cell>
          <cell r="B20" t="str">
            <v>Sangeet Tarun Panda</v>
          </cell>
          <cell r="D20" t="str">
            <v>Suspended</v>
          </cell>
          <cell r="F20">
            <v>377076</v>
          </cell>
          <cell r="I20" t="str">
            <v>BG 8</v>
          </cell>
          <cell r="J20">
            <v>307081</v>
          </cell>
          <cell r="K20">
            <v>617619</v>
          </cell>
        </row>
        <row r="21">
          <cell r="A21">
            <v>376260</v>
          </cell>
          <cell r="B21" t="str">
            <v>Ashish Vijay Jundre</v>
          </cell>
          <cell r="D21" t="str">
            <v>Suspended</v>
          </cell>
          <cell r="F21">
            <v>377076</v>
          </cell>
          <cell r="I21" t="str">
            <v>BG 8</v>
          </cell>
          <cell r="J21">
            <v>371372</v>
          </cell>
          <cell r="K21">
            <v>348654</v>
          </cell>
        </row>
        <row r="22">
          <cell r="A22">
            <v>376264</v>
          </cell>
          <cell r="B22" t="str">
            <v>Umesh Ramnavan Tripathi</v>
          </cell>
          <cell r="D22" t="str">
            <v>Suspended</v>
          </cell>
          <cell r="F22">
            <v>377076</v>
          </cell>
          <cell r="I22" t="str">
            <v>BG 6</v>
          </cell>
          <cell r="J22">
            <v>744542</v>
          </cell>
          <cell r="K22">
            <v>1084374</v>
          </cell>
        </row>
        <row r="23">
          <cell r="A23">
            <v>376305</v>
          </cell>
          <cell r="B23" t="str">
            <v>Prabhakar P.</v>
          </cell>
          <cell r="D23" t="str">
            <v>Suspended</v>
          </cell>
          <cell r="F23">
            <v>380150</v>
          </cell>
          <cell r="I23" t="str">
            <v>BG 6</v>
          </cell>
          <cell r="J23">
            <v>943479</v>
          </cell>
          <cell r="K23">
            <v>883845</v>
          </cell>
        </row>
        <row r="24">
          <cell r="A24">
            <v>376306</v>
          </cell>
          <cell r="B24" t="str">
            <v>Nanda Kumar P.</v>
          </cell>
          <cell r="D24" t="str">
            <v>Suspended</v>
          </cell>
          <cell r="F24">
            <v>387266</v>
          </cell>
          <cell r="I24" t="str">
            <v>BG 6</v>
          </cell>
          <cell r="J24">
            <v>1044702</v>
          </cell>
          <cell r="K24">
            <v>1092538</v>
          </cell>
        </row>
        <row r="25">
          <cell r="A25">
            <v>376310</v>
          </cell>
          <cell r="B25" t="str">
            <v>Gopinath Rao KS.</v>
          </cell>
          <cell r="D25" t="str">
            <v>Suspended</v>
          </cell>
          <cell r="F25">
            <v>377332</v>
          </cell>
          <cell r="I25" t="str">
            <v>BG 6</v>
          </cell>
          <cell r="J25">
            <v>838444</v>
          </cell>
          <cell r="K25">
            <v>1109502</v>
          </cell>
        </row>
        <row r="26">
          <cell r="A26">
            <v>376314</v>
          </cell>
          <cell r="B26" t="str">
            <v>Udhaya Sankar N.</v>
          </cell>
          <cell r="D26" t="str">
            <v>Suspended</v>
          </cell>
          <cell r="F26">
            <v>451002</v>
          </cell>
          <cell r="I26" t="str">
            <v>BG 7</v>
          </cell>
          <cell r="J26">
            <v>418422</v>
          </cell>
          <cell r="K26">
            <v>182710</v>
          </cell>
        </row>
        <row r="27">
          <cell r="A27">
            <v>376319</v>
          </cell>
          <cell r="B27" t="str">
            <v>Varun Kumar Sami</v>
          </cell>
          <cell r="D27" t="str">
            <v>deleted</v>
          </cell>
          <cell r="F27">
            <v>451002</v>
          </cell>
          <cell r="I27" t="str">
            <v>BG 6</v>
          </cell>
          <cell r="J27">
            <v>819218</v>
          </cell>
          <cell r="K27">
            <v>621993</v>
          </cell>
        </row>
        <row r="28">
          <cell r="A28">
            <v>376432</v>
          </cell>
          <cell r="B28" t="str">
            <v>Ashutosh Subashchandra Paliwal</v>
          </cell>
          <cell r="D28" t="str">
            <v>deleted</v>
          </cell>
          <cell r="F28">
            <v>376339</v>
          </cell>
          <cell r="I28" t="str">
            <v>BG 5</v>
          </cell>
          <cell r="J28">
            <v>1495310</v>
          </cell>
          <cell r="K28">
            <v>1000327</v>
          </cell>
        </row>
        <row r="29">
          <cell r="A29">
            <v>376434</v>
          </cell>
          <cell r="B29" t="str">
            <v>Shekhar Shankar Ramdas</v>
          </cell>
          <cell r="D29" t="str">
            <v>deleted</v>
          </cell>
          <cell r="F29">
            <v>379975</v>
          </cell>
          <cell r="I29" t="str">
            <v>BG 4</v>
          </cell>
          <cell r="J29">
            <v>1743716</v>
          </cell>
          <cell r="K29">
            <v>1923670</v>
          </cell>
        </row>
        <row r="30">
          <cell r="A30">
            <v>376436</v>
          </cell>
          <cell r="B30" t="str">
            <v>Ravikant Ummachand Prasad</v>
          </cell>
          <cell r="D30" t="str">
            <v>deleted</v>
          </cell>
          <cell r="F30">
            <v>380148</v>
          </cell>
          <cell r="I30" t="str">
            <v>BG 4</v>
          </cell>
          <cell r="J30">
            <v>1698126</v>
          </cell>
          <cell r="K30">
            <v>1548855</v>
          </cell>
        </row>
        <row r="31">
          <cell r="A31">
            <v>376438</v>
          </cell>
          <cell r="B31" t="str">
            <v>Manish Govindsingh Rawat</v>
          </cell>
          <cell r="D31" t="str">
            <v>Active</v>
          </cell>
          <cell r="F31">
            <v>376339</v>
          </cell>
          <cell r="I31" t="str">
            <v>BG 4</v>
          </cell>
          <cell r="J31">
            <v>1618512</v>
          </cell>
          <cell r="K31">
            <v>503426</v>
          </cell>
        </row>
        <row r="32">
          <cell r="A32">
            <v>376646</v>
          </cell>
          <cell r="B32" t="str">
            <v>Partha Sarthi Mishra</v>
          </cell>
          <cell r="D32" t="str">
            <v>Active</v>
          </cell>
          <cell r="F32">
            <v>377963</v>
          </cell>
          <cell r="I32" t="str">
            <v>BG 4</v>
          </cell>
          <cell r="J32">
            <v>1654474</v>
          </cell>
          <cell r="K32">
            <v>1499728</v>
          </cell>
        </row>
        <row r="33">
          <cell r="A33">
            <v>376737</v>
          </cell>
          <cell r="B33" t="str">
            <v>Kishor Kumar</v>
          </cell>
          <cell r="D33" t="str">
            <v>Active</v>
          </cell>
          <cell r="F33">
            <v>410733</v>
          </cell>
          <cell r="I33" t="str">
            <v>BG 7</v>
          </cell>
          <cell r="J33">
            <v>497336</v>
          </cell>
          <cell r="K33">
            <v>770956</v>
          </cell>
        </row>
        <row r="34">
          <cell r="A34">
            <v>376738</v>
          </cell>
          <cell r="B34" t="str">
            <v>Surender Singh Chahal</v>
          </cell>
          <cell r="D34" t="str">
            <v>Active</v>
          </cell>
          <cell r="F34">
            <v>410733</v>
          </cell>
          <cell r="I34" t="str">
            <v>BG 4</v>
          </cell>
          <cell r="J34">
            <v>1840702</v>
          </cell>
          <cell r="K34">
            <v>2423796</v>
          </cell>
        </row>
        <row r="35">
          <cell r="A35">
            <v>376740</v>
          </cell>
          <cell r="B35" t="str">
            <v>Mayank Gahoi</v>
          </cell>
          <cell r="D35" t="str">
            <v>Active</v>
          </cell>
          <cell r="F35">
            <v>410733</v>
          </cell>
          <cell r="I35" t="str">
            <v>BG 6</v>
          </cell>
          <cell r="J35">
            <v>906154</v>
          </cell>
          <cell r="K35">
            <v>1061249</v>
          </cell>
        </row>
        <row r="36">
          <cell r="A36">
            <v>376935</v>
          </cell>
          <cell r="B36" t="str">
            <v>Hemanth Kumar R.</v>
          </cell>
          <cell r="D36" t="str">
            <v>Active</v>
          </cell>
          <cell r="F36">
            <v>377332</v>
          </cell>
          <cell r="I36" t="str">
            <v>BG 4</v>
          </cell>
          <cell r="J36">
            <v>1699088</v>
          </cell>
          <cell r="K36">
            <v>159129</v>
          </cell>
        </row>
        <row r="37">
          <cell r="A37">
            <v>376936</v>
          </cell>
          <cell r="B37" t="str">
            <v>Prem Kumar R.</v>
          </cell>
          <cell r="D37" t="str">
            <v>Active</v>
          </cell>
          <cell r="F37">
            <v>474340</v>
          </cell>
          <cell r="I37" t="str">
            <v>BG 7</v>
          </cell>
          <cell r="J37">
            <v>406704</v>
          </cell>
          <cell r="K37">
            <v>513678</v>
          </cell>
        </row>
        <row r="38">
          <cell r="A38">
            <v>376940</v>
          </cell>
          <cell r="B38" t="str">
            <v>Karthikeyan S.</v>
          </cell>
          <cell r="D38" t="str">
            <v>Active</v>
          </cell>
          <cell r="F38">
            <v>398449</v>
          </cell>
          <cell r="I38" t="str">
            <v>BG 6</v>
          </cell>
          <cell r="J38">
            <v>877167</v>
          </cell>
          <cell r="K38">
            <v>905998</v>
          </cell>
        </row>
        <row r="39">
          <cell r="A39">
            <v>376949</v>
          </cell>
          <cell r="B39" t="str">
            <v>Obuli Kumar S.</v>
          </cell>
          <cell r="D39" t="str">
            <v>Active</v>
          </cell>
          <cell r="F39">
            <v>398449</v>
          </cell>
          <cell r="I39" t="str">
            <v>BG 6</v>
          </cell>
          <cell r="J39">
            <v>888659</v>
          </cell>
          <cell r="K39">
            <v>463572</v>
          </cell>
        </row>
        <row r="40">
          <cell r="A40">
            <v>376956</v>
          </cell>
          <cell r="B40" t="str">
            <v>Balaji V.</v>
          </cell>
          <cell r="D40" t="str">
            <v>Active</v>
          </cell>
          <cell r="F40">
            <v>380150</v>
          </cell>
          <cell r="I40" t="str">
            <v>BG 6</v>
          </cell>
          <cell r="J40">
            <v>861712</v>
          </cell>
          <cell r="K40">
            <v>2304762</v>
          </cell>
        </row>
        <row r="41">
          <cell r="A41">
            <v>376991</v>
          </cell>
          <cell r="B41" t="str">
            <v>Saravanan V. M.</v>
          </cell>
          <cell r="D41" t="str">
            <v>Active</v>
          </cell>
          <cell r="F41">
            <v>398449</v>
          </cell>
          <cell r="I41" t="str">
            <v>BG 6</v>
          </cell>
          <cell r="J41">
            <v>970601</v>
          </cell>
          <cell r="K41">
            <v>692555</v>
          </cell>
        </row>
        <row r="42">
          <cell r="A42">
            <v>376995</v>
          </cell>
          <cell r="B42" t="str">
            <v>Manesh Kumar R.</v>
          </cell>
          <cell r="D42" t="str">
            <v>Active</v>
          </cell>
          <cell r="F42">
            <v>474340</v>
          </cell>
          <cell r="I42" t="str">
            <v>BG 7</v>
          </cell>
          <cell r="J42">
            <v>575494</v>
          </cell>
          <cell r="K42">
            <v>741973</v>
          </cell>
        </row>
        <row r="43">
          <cell r="A43">
            <v>377070</v>
          </cell>
          <cell r="B43" t="str">
            <v>Aruna Mahesh Sharma</v>
          </cell>
          <cell r="D43" t="str">
            <v>Active</v>
          </cell>
          <cell r="F43">
            <v>449173</v>
          </cell>
          <cell r="I43" t="str">
            <v>BG 6</v>
          </cell>
          <cell r="J43">
            <v>935559</v>
          </cell>
          <cell r="K43">
            <v>988007</v>
          </cell>
        </row>
        <row r="44">
          <cell r="A44">
            <v>377265</v>
          </cell>
          <cell r="B44" t="str">
            <v>Neeraj Kumar</v>
          </cell>
          <cell r="D44" t="str">
            <v>Active</v>
          </cell>
          <cell r="F44">
            <v>474373</v>
          </cell>
          <cell r="I44" t="str">
            <v>BG 6</v>
          </cell>
          <cell r="J44">
            <v>892337</v>
          </cell>
          <cell r="K44">
            <v>283517</v>
          </cell>
        </row>
        <row r="45">
          <cell r="A45">
            <v>377270</v>
          </cell>
          <cell r="B45" t="str">
            <v>Sanjeev Mishra</v>
          </cell>
          <cell r="D45" t="str">
            <v>Active</v>
          </cell>
          <cell r="F45">
            <v>377602</v>
          </cell>
          <cell r="I45" t="str">
            <v>BG 7</v>
          </cell>
          <cell r="J45">
            <v>463757</v>
          </cell>
          <cell r="K45">
            <v>617425</v>
          </cell>
        </row>
        <row r="46">
          <cell r="A46">
            <v>377273</v>
          </cell>
          <cell r="B46" t="str">
            <v>Sayed Mohsin Abbas</v>
          </cell>
          <cell r="D46" t="str">
            <v>Active</v>
          </cell>
          <cell r="F46">
            <v>377602</v>
          </cell>
          <cell r="I46" t="str">
            <v>BG 6</v>
          </cell>
          <cell r="J46">
            <v>922557</v>
          </cell>
          <cell r="K46">
            <v>432908</v>
          </cell>
        </row>
        <row r="47">
          <cell r="A47">
            <v>377275</v>
          </cell>
          <cell r="B47" t="str">
            <v>Manish Srivastava</v>
          </cell>
          <cell r="D47" t="str">
            <v>Active</v>
          </cell>
          <cell r="F47">
            <v>377602</v>
          </cell>
          <cell r="I47" t="str">
            <v>BG 6</v>
          </cell>
          <cell r="J47">
            <v>915213</v>
          </cell>
          <cell r="K47">
            <v>463846</v>
          </cell>
        </row>
        <row r="48">
          <cell r="A48">
            <v>377339</v>
          </cell>
          <cell r="B48" t="str">
            <v>Baskaran M.</v>
          </cell>
          <cell r="D48" t="str">
            <v>Active</v>
          </cell>
          <cell r="F48">
            <v>380150</v>
          </cell>
          <cell r="I48" t="str">
            <v>BG 5</v>
          </cell>
          <cell r="J48">
            <v>1106508</v>
          </cell>
          <cell r="K48">
            <v>360483</v>
          </cell>
        </row>
        <row r="49">
          <cell r="A49">
            <v>377346</v>
          </cell>
          <cell r="B49" t="str">
            <v>Shikha Salwan</v>
          </cell>
          <cell r="D49" t="str">
            <v>Active</v>
          </cell>
          <cell r="F49">
            <v>412289</v>
          </cell>
          <cell r="I49" t="str">
            <v>BG 6</v>
          </cell>
          <cell r="J49">
            <v>925698</v>
          </cell>
          <cell r="K49">
            <v>558118</v>
          </cell>
        </row>
        <row r="50">
          <cell r="A50">
            <v>377349</v>
          </cell>
          <cell r="B50" t="str">
            <v>Gurmukh Singh</v>
          </cell>
          <cell r="D50" t="str">
            <v>Active</v>
          </cell>
          <cell r="F50">
            <v>473035</v>
          </cell>
          <cell r="I50" t="str">
            <v>BG 7</v>
          </cell>
          <cell r="J50">
            <v>560678</v>
          </cell>
          <cell r="K50">
            <v>571715</v>
          </cell>
        </row>
        <row r="51">
          <cell r="A51">
            <v>377350</v>
          </cell>
          <cell r="B51" t="str">
            <v>Kanagaraj S.</v>
          </cell>
          <cell r="D51" t="str">
            <v>Active</v>
          </cell>
          <cell r="F51">
            <v>451002</v>
          </cell>
          <cell r="I51" t="str">
            <v>BG 6</v>
          </cell>
          <cell r="J51">
            <v>730182</v>
          </cell>
          <cell r="K51">
            <v>687985</v>
          </cell>
        </row>
        <row r="52">
          <cell r="A52">
            <v>377536</v>
          </cell>
          <cell r="B52" t="str">
            <v>Devang Vinodchandra Pandya</v>
          </cell>
          <cell r="D52" t="str">
            <v>Active</v>
          </cell>
          <cell r="F52">
            <v>382658</v>
          </cell>
          <cell r="I52" t="str">
            <v>BG 6</v>
          </cell>
          <cell r="J52">
            <v>1021144</v>
          </cell>
          <cell r="K52">
            <v>1173912</v>
          </cell>
        </row>
        <row r="53">
          <cell r="A53">
            <v>377615</v>
          </cell>
          <cell r="B53" t="str">
            <v>Jatin Girishbhai Chauhan</v>
          </cell>
          <cell r="D53" t="str">
            <v>Active</v>
          </cell>
          <cell r="F53">
            <v>160376</v>
          </cell>
          <cell r="I53" t="str">
            <v>BG 5</v>
          </cell>
          <cell r="J53">
            <v>1112849</v>
          </cell>
          <cell r="K53">
            <v>954989</v>
          </cell>
        </row>
        <row r="54">
          <cell r="A54">
            <v>377656</v>
          </cell>
          <cell r="B54" t="str">
            <v>Priti Dattaram Mayekar</v>
          </cell>
          <cell r="D54" t="str">
            <v>Active</v>
          </cell>
          <cell r="F54">
            <v>458160</v>
          </cell>
          <cell r="I54" t="str">
            <v>BG 4</v>
          </cell>
          <cell r="J54">
            <v>1918422</v>
          </cell>
          <cell r="K54">
            <v>1572878</v>
          </cell>
        </row>
        <row r="55">
          <cell r="A55">
            <v>377781</v>
          </cell>
          <cell r="B55" t="str">
            <v>Mahesh Danappa Domanal</v>
          </cell>
          <cell r="D55" t="str">
            <v>Active</v>
          </cell>
          <cell r="F55">
            <v>416178</v>
          </cell>
          <cell r="I55" t="str">
            <v>BG 6</v>
          </cell>
          <cell r="J55">
            <v>1019731</v>
          </cell>
          <cell r="K55">
            <v>762246</v>
          </cell>
        </row>
        <row r="56">
          <cell r="A56">
            <v>377793</v>
          </cell>
          <cell r="B56" t="str">
            <v>Dinesh Vishwanath Ram</v>
          </cell>
          <cell r="D56" t="str">
            <v>Active</v>
          </cell>
          <cell r="F56">
            <v>379975</v>
          </cell>
          <cell r="I56" t="str">
            <v>BG 5</v>
          </cell>
          <cell r="J56">
            <v>1228078</v>
          </cell>
          <cell r="K56">
            <v>1508772</v>
          </cell>
        </row>
        <row r="57">
          <cell r="A57">
            <v>377797</v>
          </cell>
          <cell r="B57" t="str">
            <v>Shivanand Mallappa Patil</v>
          </cell>
          <cell r="D57" t="str">
            <v>Active</v>
          </cell>
          <cell r="F57">
            <v>380148</v>
          </cell>
          <cell r="I57" t="str">
            <v>BG 7</v>
          </cell>
          <cell r="J57">
            <v>567287</v>
          </cell>
          <cell r="K57">
            <v>1091460</v>
          </cell>
        </row>
        <row r="58">
          <cell r="A58">
            <v>377806</v>
          </cell>
          <cell r="B58" t="str">
            <v>Ravi Gangappa Lamani</v>
          </cell>
          <cell r="D58" t="str">
            <v>Active</v>
          </cell>
          <cell r="F58">
            <v>382953</v>
          </cell>
          <cell r="I58" t="str">
            <v>BG 7</v>
          </cell>
          <cell r="J58">
            <v>570936</v>
          </cell>
          <cell r="K58">
            <v>246673</v>
          </cell>
        </row>
        <row r="59">
          <cell r="A59">
            <v>377879</v>
          </cell>
          <cell r="B59" t="str">
            <v>Ranjan Wadhwa</v>
          </cell>
          <cell r="D59" t="str">
            <v>Active</v>
          </cell>
          <cell r="F59">
            <v>386562</v>
          </cell>
          <cell r="I59" t="str">
            <v>BG 5</v>
          </cell>
          <cell r="J59">
            <v>1249748</v>
          </cell>
          <cell r="K59">
            <v>1253705</v>
          </cell>
        </row>
        <row r="60">
          <cell r="A60">
            <v>377886</v>
          </cell>
          <cell r="B60" t="str">
            <v>Jagjeet Singh Bedi</v>
          </cell>
          <cell r="D60" t="str">
            <v>Active</v>
          </cell>
          <cell r="F60">
            <v>472010</v>
          </cell>
          <cell r="I60" t="str">
            <v>BG 6</v>
          </cell>
          <cell r="J60">
            <v>809993</v>
          </cell>
          <cell r="K60">
            <v>291318</v>
          </cell>
        </row>
        <row r="61">
          <cell r="A61">
            <v>377893</v>
          </cell>
          <cell r="B61" t="str">
            <v>Rajesh Kumar</v>
          </cell>
          <cell r="D61" t="str">
            <v>Active</v>
          </cell>
          <cell r="F61">
            <v>386562</v>
          </cell>
          <cell r="I61" t="str">
            <v>BG 6</v>
          </cell>
          <cell r="J61">
            <v>747507</v>
          </cell>
          <cell r="K61">
            <v>174060</v>
          </cell>
        </row>
        <row r="62">
          <cell r="A62">
            <v>377896</v>
          </cell>
          <cell r="B62" t="str">
            <v>Rajesh Kumar</v>
          </cell>
          <cell r="D62" t="str">
            <v>Active</v>
          </cell>
          <cell r="F62">
            <v>377143</v>
          </cell>
          <cell r="I62" t="str">
            <v>BG 7</v>
          </cell>
          <cell r="J62">
            <v>619109</v>
          </cell>
          <cell r="K62">
            <v>349000</v>
          </cell>
        </row>
        <row r="63">
          <cell r="A63">
            <v>377945</v>
          </cell>
          <cell r="B63" t="str">
            <v>Amit Jashvantbhai Chauhan</v>
          </cell>
          <cell r="D63" t="str">
            <v>Active</v>
          </cell>
          <cell r="F63">
            <v>411975</v>
          </cell>
          <cell r="I63" t="str">
            <v>BG 6</v>
          </cell>
          <cell r="J63">
            <v>862788</v>
          </cell>
          <cell r="K63">
            <v>1205860</v>
          </cell>
        </row>
        <row r="64">
          <cell r="A64">
            <v>377953</v>
          </cell>
          <cell r="B64" t="str">
            <v>Ranjan Naik Phadri Naik</v>
          </cell>
          <cell r="D64" t="str">
            <v>Active</v>
          </cell>
          <cell r="F64">
            <v>399532</v>
          </cell>
          <cell r="I64" t="str">
            <v>BG 7</v>
          </cell>
          <cell r="J64">
            <v>536159</v>
          </cell>
          <cell r="K64">
            <v>1065865</v>
          </cell>
        </row>
        <row r="65">
          <cell r="A65">
            <v>377968</v>
          </cell>
          <cell r="B65" t="str">
            <v>Aneesh K. S.</v>
          </cell>
          <cell r="D65" t="str">
            <v>Active</v>
          </cell>
          <cell r="F65">
            <v>450554</v>
          </cell>
          <cell r="I65" t="str">
            <v>BG 6</v>
          </cell>
          <cell r="J65">
            <v>1007090</v>
          </cell>
          <cell r="K65">
            <v>1704388</v>
          </cell>
        </row>
        <row r="66">
          <cell r="A66">
            <v>377969</v>
          </cell>
          <cell r="B66" t="str">
            <v>A. Rajakumar</v>
          </cell>
          <cell r="D66" t="str">
            <v>Active</v>
          </cell>
          <cell r="F66">
            <v>423329</v>
          </cell>
          <cell r="I66" t="str">
            <v>BG 5</v>
          </cell>
          <cell r="J66">
            <v>1457311</v>
          </cell>
          <cell r="K66">
            <v>1245688</v>
          </cell>
        </row>
        <row r="67">
          <cell r="A67">
            <v>378019</v>
          </cell>
          <cell r="B67" t="str">
            <v>Pimmy Manchanda</v>
          </cell>
          <cell r="D67" t="str">
            <v>Active</v>
          </cell>
          <cell r="F67">
            <v>416871</v>
          </cell>
          <cell r="I67" t="str">
            <v>BG 7</v>
          </cell>
          <cell r="J67">
            <v>646619</v>
          </cell>
          <cell r="K67">
            <v>832503</v>
          </cell>
        </row>
        <row r="68">
          <cell r="A68">
            <v>378147</v>
          </cell>
          <cell r="B68" t="str">
            <v>Kuldeep Singh</v>
          </cell>
          <cell r="D68" t="str">
            <v>Active</v>
          </cell>
          <cell r="F68">
            <v>373036</v>
          </cell>
          <cell r="I68" t="str">
            <v>BG 5</v>
          </cell>
          <cell r="J68">
            <v>1303742</v>
          </cell>
          <cell r="K68">
            <v>1576246</v>
          </cell>
        </row>
        <row r="69">
          <cell r="A69">
            <v>378164</v>
          </cell>
          <cell r="B69" t="str">
            <v>Harminder Singh</v>
          </cell>
          <cell r="D69" t="str">
            <v>Active</v>
          </cell>
          <cell r="F69">
            <v>472696</v>
          </cell>
          <cell r="I69" t="str">
            <v>BG 5</v>
          </cell>
          <cell r="J69">
            <v>1493904</v>
          </cell>
          <cell r="K69">
            <v>1090599</v>
          </cell>
        </row>
        <row r="70">
          <cell r="A70">
            <v>378167</v>
          </cell>
          <cell r="B70" t="str">
            <v>Monika Rajput</v>
          </cell>
          <cell r="D70" t="str">
            <v>Active</v>
          </cell>
          <cell r="F70">
            <v>386562</v>
          </cell>
          <cell r="I70" t="str">
            <v>BG 6</v>
          </cell>
          <cell r="J70">
            <v>888942</v>
          </cell>
          <cell r="K70">
            <v>631504</v>
          </cell>
        </row>
        <row r="71">
          <cell r="A71">
            <v>378172</v>
          </cell>
          <cell r="B71" t="str">
            <v>Narinder Singh Chawla</v>
          </cell>
          <cell r="D71" t="str">
            <v>Active</v>
          </cell>
          <cell r="F71">
            <v>412412</v>
          </cell>
          <cell r="I71" t="str">
            <v>BG 6</v>
          </cell>
          <cell r="J71">
            <v>777963</v>
          </cell>
          <cell r="K71">
            <v>752269</v>
          </cell>
        </row>
        <row r="72">
          <cell r="A72">
            <v>378177</v>
          </cell>
          <cell r="B72" t="str">
            <v>Kuldeep Singh</v>
          </cell>
          <cell r="D72" t="str">
            <v>Active</v>
          </cell>
          <cell r="F72">
            <v>407302</v>
          </cell>
          <cell r="I72" t="str">
            <v>BG 4</v>
          </cell>
          <cell r="J72">
            <v>1637630</v>
          </cell>
          <cell r="K72">
            <v>1622284</v>
          </cell>
        </row>
        <row r="73">
          <cell r="A73">
            <v>378244</v>
          </cell>
          <cell r="B73" t="str">
            <v>Poonam Maurya</v>
          </cell>
          <cell r="D73" t="str">
            <v>Active</v>
          </cell>
          <cell r="F73">
            <v>379658</v>
          </cell>
          <cell r="I73" t="str">
            <v>BG 7</v>
          </cell>
          <cell r="J73">
            <v>612564</v>
          </cell>
          <cell r="K73">
            <v>407228</v>
          </cell>
        </row>
        <row r="74">
          <cell r="A74">
            <v>378415</v>
          </cell>
          <cell r="B74" t="str">
            <v>Dilip Kumar</v>
          </cell>
          <cell r="D74" t="str">
            <v>Active</v>
          </cell>
          <cell r="F74">
            <v>414224</v>
          </cell>
          <cell r="I74" t="str">
            <v>BG 6</v>
          </cell>
          <cell r="J74">
            <v>856327</v>
          </cell>
          <cell r="K74">
            <v>650638</v>
          </cell>
        </row>
        <row r="75">
          <cell r="A75">
            <v>378419</v>
          </cell>
          <cell r="B75" t="str">
            <v>Narendra Ramashankar Pandey</v>
          </cell>
          <cell r="D75" t="str">
            <v>Active</v>
          </cell>
          <cell r="F75">
            <v>399534</v>
          </cell>
          <cell r="I75" t="str">
            <v>BG 8</v>
          </cell>
          <cell r="J75">
            <v>289546</v>
          </cell>
          <cell r="K75">
            <v>582785</v>
          </cell>
        </row>
        <row r="76">
          <cell r="A76">
            <v>378436</v>
          </cell>
          <cell r="B76" t="str">
            <v>Amit Sharma</v>
          </cell>
          <cell r="D76" t="str">
            <v>Active</v>
          </cell>
          <cell r="F76">
            <v>473191</v>
          </cell>
          <cell r="I76" t="str">
            <v>BG 4</v>
          </cell>
          <cell r="J76">
            <v>1550092</v>
          </cell>
          <cell r="K76">
            <v>1742205</v>
          </cell>
        </row>
        <row r="77">
          <cell r="A77">
            <v>378442</v>
          </cell>
          <cell r="B77" t="str">
            <v>Rahul Sharma</v>
          </cell>
          <cell r="D77" t="str">
            <v>Active</v>
          </cell>
          <cell r="F77">
            <v>410450</v>
          </cell>
          <cell r="I77" t="str">
            <v>BG 7</v>
          </cell>
          <cell r="J77">
            <v>646446</v>
          </cell>
          <cell r="K77">
            <v>649303</v>
          </cell>
        </row>
        <row r="78">
          <cell r="A78">
            <v>378452</v>
          </cell>
          <cell r="B78" t="str">
            <v>Sushil Vishwakarma</v>
          </cell>
          <cell r="D78" t="str">
            <v>Active</v>
          </cell>
          <cell r="F78">
            <v>406698</v>
          </cell>
          <cell r="I78" t="str">
            <v>BG 6</v>
          </cell>
          <cell r="J78">
            <v>966395</v>
          </cell>
          <cell r="K78">
            <v>237530</v>
          </cell>
        </row>
        <row r="79">
          <cell r="A79">
            <v>378550</v>
          </cell>
          <cell r="B79" t="str">
            <v>Mahesh Narendrakumar Khanna</v>
          </cell>
          <cell r="D79" t="str">
            <v>Active</v>
          </cell>
          <cell r="F79">
            <v>411975</v>
          </cell>
          <cell r="I79" t="str">
            <v>BG 5</v>
          </cell>
          <cell r="J79">
            <v>1169298</v>
          </cell>
          <cell r="K79">
            <v>857595</v>
          </cell>
        </row>
        <row r="80">
          <cell r="A80">
            <v>378558</v>
          </cell>
          <cell r="B80" t="str">
            <v>Ritesh Navnitrao Jadhav</v>
          </cell>
          <cell r="D80" t="str">
            <v>Active</v>
          </cell>
          <cell r="F80">
            <v>382658</v>
          </cell>
          <cell r="I80" t="str">
            <v>BG 5</v>
          </cell>
          <cell r="J80">
            <v>1213306</v>
          </cell>
          <cell r="K80">
            <v>1613126</v>
          </cell>
        </row>
        <row r="81">
          <cell r="A81">
            <v>378561</v>
          </cell>
          <cell r="B81" t="str">
            <v>Tushar Navinchandra Gandhakwala</v>
          </cell>
          <cell r="D81" t="str">
            <v>Active</v>
          </cell>
          <cell r="F81">
            <v>382658</v>
          </cell>
          <cell r="I81" t="str">
            <v>BG 4</v>
          </cell>
          <cell r="J81">
            <v>1947219</v>
          </cell>
          <cell r="K81">
            <v>2294470</v>
          </cell>
        </row>
        <row r="82">
          <cell r="A82">
            <v>378564</v>
          </cell>
          <cell r="B82" t="str">
            <v>Shrikrishna Vijaykumar Joshi</v>
          </cell>
          <cell r="D82" t="str">
            <v>Active</v>
          </cell>
          <cell r="F82">
            <v>376339</v>
          </cell>
          <cell r="I82" t="str">
            <v>BG 7</v>
          </cell>
          <cell r="J82">
            <v>535753</v>
          </cell>
          <cell r="K82">
            <v>838142</v>
          </cell>
        </row>
        <row r="83">
          <cell r="A83">
            <v>378835</v>
          </cell>
          <cell r="B83" t="str">
            <v>Prashanth L.</v>
          </cell>
          <cell r="D83" t="str">
            <v>Active</v>
          </cell>
          <cell r="F83">
            <v>460862</v>
          </cell>
          <cell r="I83" t="str">
            <v>BG 4</v>
          </cell>
          <cell r="J83">
            <v>1687367</v>
          </cell>
          <cell r="K83">
            <v>565122</v>
          </cell>
        </row>
        <row r="84">
          <cell r="A84">
            <v>378837</v>
          </cell>
          <cell r="B84" t="str">
            <v>Mohan Kumar BR</v>
          </cell>
          <cell r="D84" t="str">
            <v>Active</v>
          </cell>
          <cell r="F84">
            <v>454565</v>
          </cell>
          <cell r="I84" t="str">
            <v>BG 6</v>
          </cell>
          <cell r="J84">
            <v>828145</v>
          </cell>
          <cell r="K84">
            <v>883582</v>
          </cell>
        </row>
        <row r="85">
          <cell r="A85">
            <v>378860</v>
          </cell>
          <cell r="B85" t="str">
            <v>Deepak Kumar Sharma</v>
          </cell>
          <cell r="D85" t="str">
            <v>Active</v>
          </cell>
          <cell r="F85">
            <v>454565</v>
          </cell>
          <cell r="I85" t="str">
            <v>BG 5</v>
          </cell>
          <cell r="J85">
            <v>1264265</v>
          </cell>
          <cell r="K85">
            <v>939205</v>
          </cell>
        </row>
        <row r="86">
          <cell r="A86">
            <v>378953</v>
          </cell>
          <cell r="B86" t="str">
            <v>Baba Vali Sheik</v>
          </cell>
          <cell r="D86" t="str">
            <v>Active</v>
          </cell>
          <cell r="F86">
            <v>378859</v>
          </cell>
          <cell r="I86" t="str">
            <v>BG 7</v>
          </cell>
          <cell r="J86">
            <v>485456</v>
          </cell>
          <cell r="K86">
            <v>931058</v>
          </cell>
        </row>
        <row r="87">
          <cell r="A87">
            <v>379004</v>
          </cell>
          <cell r="B87" t="str">
            <v>Vijay Kumar Gowari Shetty</v>
          </cell>
          <cell r="D87" t="str">
            <v>Active</v>
          </cell>
          <cell r="F87">
            <v>447935</v>
          </cell>
          <cell r="I87" t="str">
            <v>BG 4</v>
          </cell>
          <cell r="J87">
            <v>2058480</v>
          </cell>
          <cell r="K87">
            <v>930559</v>
          </cell>
        </row>
        <row r="88">
          <cell r="A88">
            <v>379009</v>
          </cell>
          <cell r="B88" t="str">
            <v>Vasu Devamurthy Nara</v>
          </cell>
          <cell r="D88" t="str">
            <v>Active</v>
          </cell>
          <cell r="F88">
            <v>447935</v>
          </cell>
          <cell r="I88" t="str">
            <v>BG 4</v>
          </cell>
          <cell r="J88">
            <v>2013090</v>
          </cell>
          <cell r="K88">
            <v>1116388</v>
          </cell>
        </row>
        <row r="89">
          <cell r="A89">
            <v>379015</v>
          </cell>
          <cell r="B89" t="str">
            <v>Lavanya Balaji</v>
          </cell>
          <cell r="D89" t="str">
            <v>Active</v>
          </cell>
          <cell r="F89">
            <v>423329</v>
          </cell>
          <cell r="I89" t="str">
            <v>BG 7</v>
          </cell>
          <cell r="J89">
            <v>400726</v>
          </cell>
          <cell r="K89">
            <v>1174992</v>
          </cell>
        </row>
        <row r="90">
          <cell r="A90">
            <v>379023</v>
          </cell>
          <cell r="B90" t="str">
            <v>Gaurav Sharma</v>
          </cell>
          <cell r="D90" t="str">
            <v>Active</v>
          </cell>
          <cell r="F90">
            <v>423329</v>
          </cell>
          <cell r="I90" t="str">
            <v>BG 7</v>
          </cell>
          <cell r="J90">
            <v>444702</v>
          </cell>
          <cell r="K90">
            <v>887293</v>
          </cell>
        </row>
        <row r="91">
          <cell r="A91">
            <v>379031</v>
          </cell>
          <cell r="B91" t="str">
            <v>A. Santhosh Yadav</v>
          </cell>
          <cell r="D91" t="str">
            <v>Active</v>
          </cell>
          <cell r="F91">
            <v>378859</v>
          </cell>
          <cell r="I91" t="str">
            <v>BG 3</v>
          </cell>
          <cell r="J91">
            <v>2483520</v>
          </cell>
          <cell r="K91">
            <v>3113011</v>
          </cell>
        </row>
        <row r="92">
          <cell r="A92">
            <v>379034</v>
          </cell>
          <cell r="B92" t="str">
            <v>Medi Shyam Kumar</v>
          </cell>
          <cell r="D92" t="str">
            <v>Active</v>
          </cell>
          <cell r="F92">
            <v>423329</v>
          </cell>
          <cell r="I92" t="str">
            <v>BG 7</v>
          </cell>
          <cell r="J92">
            <v>435580</v>
          </cell>
          <cell r="K92">
            <v>1114660</v>
          </cell>
        </row>
        <row r="93">
          <cell r="A93">
            <v>379041</v>
          </cell>
          <cell r="B93" t="str">
            <v>Pankaj Dowarah</v>
          </cell>
          <cell r="D93" t="str">
            <v>Active</v>
          </cell>
          <cell r="F93">
            <v>403187</v>
          </cell>
          <cell r="I93" t="str">
            <v>BG 6</v>
          </cell>
          <cell r="J93">
            <v>780807</v>
          </cell>
          <cell r="K93">
            <v>914583</v>
          </cell>
        </row>
        <row r="94">
          <cell r="A94">
            <v>379043</v>
          </cell>
          <cell r="B94" t="str">
            <v>Bidhan Sinha</v>
          </cell>
          <cell r="D94" t="str">
            <v>Active</v>
          </cell>
          <cell r="F94">
            <v>410827</v>
          </cell>
          <cell r="I94" t="str">
            <v>BG 7</v>
          </cell>
          <cell r="J94">
            <v>411767</v>
          </cell>
          <cell r="K94">
            <v>1087315</v>
          </cell>
        </row>
        <row r="95">
          <cell r="A95">
            <v>379045</v>
          </cell>
          <cell r="B95" t="str">
            <v>Jayanta Kumar Keat</v>
          </cell>
          <cell r="D95" t="str">
            <v>Active</v>
          </cell>
          <cell r="F95">
            <v>410827</v>
          </cell>
          <cell r="I95" t="str">
            <v>BG 7</v>
          </cell>
          <cell r="J95">
            <v>691804</v>
          </cell>
          <cell r="K95">
            <v>869268</v>
          </cell>
        </row>
        <row r="96">
          <cell r="A96">
            <v>379046</v>
          </cell>
          <cell r="B96" t="str">
            <v>Kudrat Kariul Karim</v>
          </cell>
          <cell r="D96" t="str">
            <v>Active</v>
          </cell>
          <cell r="F96">
            <v>381549</v>
          </cell>
          <cell r="I96" t="str">
            <v>BG 6</v>
          </cell>
          <cell r="J96">
            <v>810587</v>
          </cell>
          <cell r="K96">
            <v>1226572</v>
          </cell>
        </row>
        <row r="97">
          <cell r="A97">
            <v>379047</v>
          </cell>
          <cell r="B97" t="str">
            <v>Hemanta Kumar Saikia</v>
          </cell>
          <cell r="D97" t="str">
            <v>Active</v>
          </cell>
          <cell r="F97">
            <v>381549</v>
          </cell>
          <cell r="I97" t="str">
            <v>BG 6</v>
          </cell>
          <cell r="J97">
            <v>917071</v>
          </cell>
          <cell r="K97">
            <v>1239873</v>
          </cell>
        </row>
        <row r="98">
          <cell r="A98">
            <v>379050</v>
          </cell>
          <cell r="B98" t="str">
            <v>Nilim Bhuyan</v>
          </cell>
          <cell r="D98" t="str">
            <v>Active</v>
          </cell>
          <cell r="F98">
            <v>381721</v>
          </cell>
          <cell r="I98" t="str">
            <v>BG 7</v>
          </cell>
          <cell r="J98">
            <v>601239</v>
          </cell>
          <cell r="K98">
            <v>461058</v>
          </cell>
        </row>
        <row r="99">
          <cell r="A99">
            <v>379097</v>
          </cell>
          <cell r="B99" t="str">
            <v>Suman Kumar Roy</v>
          </cell>
          <cell r="D99" t="str">
            <v>Active</v>
          </cell>
          <cell r="F99">
            <v>378503</v>
          </cell>
          <cell r="I99" t="str">
            <v>BG 4</v>
          </cell>
          <cell r="J99">
            <v>1716009</v>
          </cell>
          <cell r="K99">
            <v>2003320</v>
          </cell>
        </row>
        <row r="100">
          <cell r="A100">
            <v>379101</v>
          </cell>
          <cell r="B100" t="str">
            <v>Sanchita Bal</v>
          </cell>
          <cell r="D100" t="str">
            <v>Active</v>
          </cell>
          <cell r="F100">
            <v>378504</v>
          </cell>
          <cell r="I100" t="str">
            <v>BG 4</v>
          </cell>
          <cell r="J100">
            <v>1968985</v>
          </cell>
          <cell r="K100">
            <v>4448084</v>
          </cell>
        </row>
        <row r="101">
          <cell r="A101">
            <v>379107</v>
          </cell>
          <cell r="B101" t="str">
            <v>Md. Sabbir Ali</v>
          </cell>
          <cell r="D101" t="str">
            <v>Active</v>
          </cell>
          <cell r="F101">
            <v>381325</v>
          </cell>
          <cell r="I101" t="str">
            <v>BG 6</v>
          </cell>
          <cell r="J101">
            <v>1081540</v>
          </cell>
          <cell r="K101">
            <v>603660</v>
          </cell>
        </row>
        <row r="102">
          <cell r="A102">
            <v>379111</v>
          </cell>
          <cell r="B102" t="str">
            <v>Rupam Das</v>
          </cell>
          <cell r="D102" t="str">
            <v>Active</v>
          </cell>
          <cell r="F102">
            <v>378503</v>
          </cell>
          <cell r="I102" t="str">
            <v>BG 5</v>
          </cell>
          <cell r="J102">
            <v>1251522</v>
          </cell>
          <cell r="K102">
            <v>2713231</v>
          </cell>
        </row>
        <row r="103">
          <cell r="A103">
            <v>379114</v>
          </cell>
          <cell r="B103" t="str">
            <v>Samiran Biswas</v>
          </cell>
          <cell r="D103" t="str">
            <v>Active</v>
          </cell>
          <cell r="F103">
            <v>410449</v>
          </cell>
          <cell r="I103" t="str">
            <v>BG 6</v>
          </cell>
          <cell r="J103">
            <v>990654</v>
          </cell>
          <cell r="K103">
            <v>1371504</v>
          </cell>
        </row>
        <row r="104">
          <cell r="A104">
            <v>379116</v>
          </cell>
          <cell r="B104" t="str">
            <v>Prasanta Kumar Das</v>
          </cell>
          <cell r="D104" t="str">
            <v>Active</v>
          </cell>
          <cell r="F104">
            <v>406515</v>
          </cell>
          <cell r="I104" t="str">
            <v>BG 6</v>
          </cell>
          <cell r="J104">
            <v>879114</v>
          </cell>
          <cell r="K104">
            <v>1779990</v>
          </cell>
        </row>
        <row r="105">
          <cell r="A105">
            <v>379168</v>
          </cell>
          <cell r="B105" t="str">
            <v>Sunil Upadhyay</v>
          </cell>
          <cell r="D105" t="str">
            <v>Active</v>
          </cell>
          <cell r="F105">
            <v>381132</v>
          </cell>
          <cell r="I105" t="str">
            <v>BG 6</v>
          </cell>
          <cell r="J105">
            <v>1042906</v>
          </cell>
          <cell r="K105">
            <v>1894984</v>
          </cell>
        </row>
        <row r="106">
          <cell r="A106">
            <v>379176</v>
          </cell>
          <cell r="B106" t="str">
            <v>Shantanu Maikap</v>
          </cell>
          <cell r="D106" t="str">
            <v>Active</v>
          </cell>
          <cell r="F106">
            <v>381132</v>
          </cell>
          <cell r="I106" t="str">
            <v>BG 5</v>
          </cell>
          <cell r="J106">
            <v>1310557</v>
          </cell>
          <cell r="K106">
            <v>1613031</v>
          </cell>
        </row>
        <row r="107">
          <cell r="A107">
            <v>379352</v>
          </cell>
          <cell r="B107" t="str">
            <v>Deepak Kumar</v>
          </cell>
          <cell r="D107" t="str">
            <v>Active</v>
          </cell>
          <cell r="F107">
            <v>359519</v>
          </cell>
          <cell r="I107" t="str">
            <v>BG 5</v>
          </cell>
          <cell r="J107">
            <v>1468050</v>
          </cell>
          <cell r="K107">
            <v>86210</v>
          </cell>
        </row>
        <row r="108">
          <cell r="A108">
            <v>379398</v>
          </cell>
          <cell r="B108" t="str">
            <v>Shibarghya Basu</v>
          </cell>
          <cell r="D108" t="str">
            <v>Active</v>
          </cell>
          <cell r="F108">
            <v>379146</v>
          </cell>
          <cell r="I108" t="str">
            <v>BG 5</v>
          </cell>
          <cell r="J108">
            <v>1385669</v>
          </cell>
          <cell r="K108">
            <v>1371471</v>
          </cell>
        </row>
        <row r="109">
          <cell r="A109">
            <v>379405</v>
          </cell>
          <cell r="B109" t="str">
            <v>Manas Mukherjee</v>
          </cell>
          <cell r="D109" t="str">
            <v>Active</v>
          </cell>
          <cell r="F109">
            <v>378504</v>
          </cell>
          <cell r="I109" t="str">
            <v>BG 5</v>
          </cell>
          <cell r="J109">
            <v>1369430</v>
          </cell>
          <cell r="K109">
            <v>1681629</v>
          </cell>
        </row>
        <row r="110">
          <cell r="A110">
            <v>379432</v>
          </cell>
          <cell r="B110" t="str">
            <v>Abhijit Kumar Mallick</v>
          </cell>
          <cell r="D110" t="str">
            <v>Active</v>
          </cell>
          <cell r="F110">
            <v>410449</v>
          </cell>
          <cell r="I110" t="str">
            <v>BG 5</v>
          </cell>
          <cell r="J110">
            <v>1334527</v>
          </cell>
          <cell r="K110">
            <v>1830853</v>
          </cell>
        </row>
        <row r="111">
          <cell r="A111">
            <v>379444</v>
          </cell>
          <cell r="B111" t="str">
            <v>Pradipta Dutta</v>
          </cell>
          <cell r="D111" t="str">
            <v>Active</v>
          </cell>
          <cell r="F111">
            <v>379146</v>
          </cell>
          <cell r="I111" t="str">
            <v>BG 4</v>
          </cell>
          <cell r="J111">
            <v>1870500</v>
          </cell>
          <cell r="K111">
            <v>2681441</v>
          </cell>
        </row>
        <row r="112">
          <cell r="A112">
            <v>379450</v>
          </cell>
          <cell r="B112" t="str">
            <v>Rajat Sarkar</v>
          </cell>
          <cell r="D112" t="str">
            <v>Active</v>
          </cell>
          <cell r="F112">
            <v>381325</v>
          </cell>
          <cell r="I112" t="str">
            <v>BG 6</v>
          </cell>
          <cell r="J112">
            <v>750629</v>
          </cell>
          <cell r="K112">
            <v>1009796</v>
          </cell>
        </row>
        <row r="113">
          <cell r="A113">
            <v>379458</v>
          </cell>
          <cell r="B113" t="str">
            <v>Dwaipayon Sen</v>
          </cell>
          <cell r="D113" t="str">
            <v>Active</v>
          </cell>
          <cell r="F113">
            <v>406515</v>
          </cell>
          <cell r="I113" t="str">
            <v>BG 4</v>
          </cell>
          <cell r="J113">
            <v>1747668</v>
          </cell>
          <cell r="K113">
            <v>1535933</v>
          </cell>
        </row>
        <row r="114">
          <cell r="A114">
            <v>379462</v>
          </cell>
          <cell r="B114" t="str">
            <v>Avijit Ghosh</v>
          </cell>
          <cell r="D114" t="str">
            <v>Active</v>
          </cell>
          <cell r="F114">
            <v>378503</v>
          </cell>
          <cell r="I114" t="str">
            <v>BG 4</v>
          </cell>
          <cell r="J114">
            <v>1707927</v>
          </cell>
          <cell r="K114">
            <v>533145</v>
          </cell>
        </row>
        <row r="115">
          <cell r="A115">
            <v>379472</v>
          </cell>
          <cell r="B115" t="str">
            <v>Kumar Ghosh</v>
          </cell>
          <cell r="D115" t="str">
            <v>Active</v>
          </cell>
          <cell r="F115">
            <v>381132</v>
          </cell>
          <cell r="I115" t="str">
            <v>BG 5</v>
          </cell>
          <cell r="J115">
            <v>1318057</v>
          </cell>
          <cell r="K115">
            <v>1343236</v>
          </cell>
        </row>
        <row r="116">
          <cell r="A116">
            <v>379475</v>
          </cell>
          <cell r="B116" t="str">
            <v>Avishek Saha</v>
          </cell>
          <cell r="D116" t="str">
            <v>Active</v>
          </cell>
          <cell r="F116">
            <v>406515</v>
          </cell>
          <cell r="I116" t="str">
            <v>BG 3</v>
          </cell>
          <cell r="J116">
            <v>2481022</v>
          </cell>
          <cell r="K116">
            <v>1480697</v>
          </cell>
        </row>
        <row r="117">
          <cell r="A117">
            <v>379479</v>
          </cell>
          <cell r="B117" t="str">
            <v>Hindol Das</v>
          </cell>
          <cell r="D117" t="str">
            <v>Active</v>
          </cell>
          <cell r="F117">
            <v>448126</v>
          </cell>
          <cell r="I117" t="str">
            <v>BG 6</v>
          </cell>
          <cell r="J117">
            <v>998001</v>
          </cell>
          <cell r="K117">
            <v>1588539</v>
          </cell>
        </row>
        <row r="118">
          <cell r="A118">
            <v>379482</v>
          </cell>
          <cell r="B118" t="str">
            <v>Sudip Hazra</v>
          </cell>
          <cell r="D118" t="str">
            <v>Active</v>
          </cell>
          <cell r="F118">
            <v>379915</v>
          </cell>
          <cell r="I118" t="str">
            <v>BG 4</v>
          </cell>
          <cell r="J118">
            <v>1556738</v>
          </cell>
          <cell r="K118">
            <v>2005734</v>
          </cell>
        </row>
        <row r="119">
          <cell r="A119">
            <v>379487</v>
          </cell>
          <cell r="B119" t="str">
            <v>Utpal Mukherjee</v>
          </cell>
          <cell r="D119" t="str">
            <v>Active</v>
          </cell>
          <cell r="F119">
            <v>448126</v>
          </cell>
          <cell r="I119" t="str">
            <v>BG 4</v>
          </cell>
          <cell r="J119">
            <v>2230327</v>
          </cell>
          <cell r="K119">
            <v>1640500</v>
          </cell>
        </row>
        <row r="120">
          <cell r="A120">
            <v>379495</v>
          </cell>
          <cell r="B120" t="str">
            <v>Samir Sadhu</v>
          </cell>
          <cell r="D120" t="str">
            <v>Active</v>
          </cell>
          <cell r="F120">
            <v>381154</v>
          </cell>
          <cell r="I120" t="str">
            <v>BG 4</v>
          </cell>
          <cell r="J120">
            <v>1663294</v>
          </cell>
          <cell r="K120">
            <v>2408093</v>
          </cell>
        </row>
        <row r="121">
          <cell r="A121">
            <v>379499</v>
          </cell>
          <cell r="B121" t="str">
            <v>Raju Paul</v>
          </cell>
          <cell r="D121" t="str">
            <v>Active</v>
          </cell>
          <cell r="F121">
            <v>379915</v>
          </cell>
          <cell r="I121" t="str">
            <v>BG 4</v>
          </cell>
          <cell r="J121">
            <v>2250809</v>
          </cell>
          <cell r="K121">
            <v>1553957</v>
          </cell>
        </row>
        <row r="122">
          <cell r="A122">
            <v>379502</v>
          </cell>
          <cell r="B122" t="str">
            <v>Atanu Dey</v>
          </cell>
          <cell r="D122" t="str">
            <v>Active</v>
          </cell>
          <cell r="F122">
            <v>448126</v>
          </cell>
          <cell r="I122" t="str">
            <v>BG 6</v>
          </cell>
          <cell r="J122">
            <v>875793</v>
          </cell>
          <cell r="K122">
            <v>707146</v>
          </cell>
        </row>
        <row r="123">
          <cell r="A123">
            <v>379505</v>
          </cell>
          <cell r="B123" t="str">
            <v>Soumyadeep Konar</v>
          </cell>
          <cell r="D123" t="str">
            <v>Active</v>
          </cell>
          <cell r="F123">
            <v>381154</v>
          </cell>
          <cell r="I123" t="str">
            <v>BG 7</v>
          </cell>
          <cell r="J123">
            <v>487654</v>
          </cell>
          <cell r="K123">
            <v>692772</v>
          </cell>
        </row>
        <row r="124">
          <cell r="A124">
            <v>379513</v>
          </cell>
          <cell r="B124" t="str">
            <v>Avijit Ghosh</v>
          </cell>
          <cell r="D124" t="str">
            <v>Active</v>
          </cell>
          <cell r="F124">
            <v>448126</v>
          </cell>
          <cell r="I124" t="str">
            <v>BG 6</v>
          </cell>
          <cell r="J124">
            <v>755988</v>
          </cell>
          <cell r="K124">
            <v>609352</v>
          </cell>
        </row>
        <row r="125">
          <cell r="A125">
            <v>379514</v>
          </cell>
          <cell r="B125" t="str">
            <v>Pratap Pramanick</v>
          </cell>
          <cell r="D125" t="str">
            <v>Active</v>
          </cell>
          <cell r="F125">
            <v>381154</v>
          </cell>
          <cell r="I125" t="str">
            <v>BG 4</v>
          </cell>
          <cell r="J125">
            <v>1830704</v>
          </cell>
          <cell r="K125">
            <v>852436</v>
          </cell>
        </row>
        <row r="126">
          <cell r="A126">
            <v>379516</v>
          </cell>
          <cell r="B126" t="str">
            <v>Chandrachur Goswami</v>
          </cell>
          <cell r="D126" t="str">
            <v>Active</v>
          </cell>
          <cell r="F126">
            <v>448126</v>
          </cell>
          <cell r="I126" t="str">
            <v>BG 4</v>
          </cell>
          <cell r="J126">
            <v>1912135</v>
          </cell>
          <cell r="K126">
            <v>1927825</v>
          </cell>
        </row>
        <row r="127">
          <cell r="A127">
            <v>379529</v>
          </cell>
          <cell r="B127" t="str">
            <v>Saurav Das</v>
          </cell>
          <cell r="D127" t="str">
            <v>Active</v>
          </cell>
          <cell r="F127">
            <v>379915</v>
          </cell>
          <cell r="I127" t="str">
            <v>BG 5</v>
          </cell>
          <cell r="J127">
            <v>1290562</v>
          </cell>
          <cell r="K127">
            <v>1417700</v>
          </cell>
        </row>
        <row r="128">
          <cell r="A128">
            <v>379578</v>
          </cell>
          <cell r="B128" t="str">
            <v>Manoj Kumar S.</v>
          </cell>
          <cell r="D128" t="str">
            <v>Active</v>
          </cell>
          <cell r="F128">
            <v>474340</v>
          </cell>
          <cell r="I128" t="str">
            <v>BG 6</v>
          </cell>
          <cell r="J128">
            <v>742985</v>
          </cell>
          <cell r="K128">
            <v>501903</v>
          </cell>
        </row>
        <row r="129">
          <cell r="A129">
            <v>379647</v>
          </cell>
          <cell r="B129" t="str">
            <v>Pradeep Golla</v>
          </cell>
          <cell r="D129" t="str">
            <v>Active</v>
          </cell>
          <cell r="F129">
            <v>421959</v>
          </cell>
          <cell r="I129" t="str">
            <v>BG 4</v>
          </cell>
          <cell r="J129">
            <v>1538606</v>
          </cell>
          <cell r="K129">
            <v>1568702</v>
          </cell>
        </row>
        <row r="130">
          <cell r="A130">
            <v>379661</v>
          </cell>
          <cell r="B130" t="str">
            <v>Sunil Kumar Changalasetty</v>
          </cell>
          <cell r="D130" t="str">
            <v>Active</v>
          </cell>
          <cell r="F130">
            <v>421959</v>
          </cell>
          <cell r="I130" t="str">
            <v>BG 7</v>
          </cell>
          <cell r="J130">
            <v>665553</v>
          </cell>
          <cell r="K130">
            <v>1327624</v>
          </cell>
        </row>
        <row r="131">
          <cell r="A131">
            <v>379677</v>
          </cell>
          <cell r="B131" t="str">
            <v>Sulaman Shaik</v>
          </cell>
          <cell r="D131" t="str">
            <v>Active</v>
          </cell>
          <cell r="F131">
            <v>421959</v>
          </cell>
          <cell r="I131" t="str">
            <v>BG 5</v>
          </cell>
          <cell r="J131">
            <v>1196712</v>
          </cell>
          <cell r="K131">
            <v>1420871</v>
          </cell>
        </row>
        <row r="132">
          <cell r="A132">
            <v>379681</v>
          </cell>
          <cell r="B132" t="str">
            <v>Srikanth Sivala Setty</v>
          </cell>
          <cell r="D132" t="str">
            <v>Active</v>
          </cell>
          <cell r="F132">
            <v>459093</v>
          </cell>
          <cell r="I132" t="str">
            <v>BG 6</v>
          </cell>
          <cell r="J132">
            <v>862399</v>
          </cell>
          <cell r="K132">
            <v>414765</v>
          </cell>
        </row>
        <row r="133">
          <cell r="A133">
            <v>379699</v>
          </cell>
          <cell r="B133" t="str">
            <v>Shiva Naga Raju Katru</v>
          </cell>
          <cell r="D133" t="str">
            <v>Active</v>
          </cell>
          <cell r="F133">
            <v>421959</v>
          </cell>
          <cell r="I133" t="str">
            <v>BG 6</v>
          </cell>
          <cell r="J133">
            <v>778623</v>
          </cell>
          <cell r="K133">
            <v>1265987</v>
          </cell>
        </row>
        <row r="134">
          <cell r="A134">
            <v>379712</v>
          </cell>
          <cell r="B134" t="str">
            <v>Naga Babu Elluri</v>
          </cell>
          <cell r="D134" t="str">
            <v>Active</v>
          </cell>
          <cell r="F134">
            <v>386578</v>
          </cell>
          <cell r="I134" t="str">
            <v>BG 5</v>
          </cell>
          <cell r="J134">
            <v>1257021</v>
          </cell>
          <cell r="K134">
            <v>1312483</v>
          </cell>
        </row>
        <row r="135">
          <cell r="A135">
            <v>379726</v>
          </cell>
          <cell r="B135" t="str">
            <v>Venkata Gowri Naga Raju Kalepu</v>
          </cell>
          <cell r="D135" t="str">
            <v>Active</v>
          </cell>
          <cell r="F135">
            <v>386578</v>
          </cell>
          <cell r="I135" t="str">
            <v>BG 4</v>
          </cell>
          <cell r="J135">
            <v>1793146</v>
          </cell>
          <cell r="K135">
            <v>1077597</v>
          </cell>
        </row>
        <row r="136">
          <cell r="A136">
            <v>379732</v>
          </cell>
          <cell r="B136" t="str">
            <v>Ganapathi Rao Kodisi</v>
          </cell>
          <cell r="D136" t="str">
            <v>Active</v>
          </cell>
          <cell r="F136">
            <v>386578</v>
          </cell>
          <cell r="I136" t="str">
            <v>BG 6</v>
          </cell>
          <cell r="J136">
            <v>862426</v>
          </cell>
          <cell r="K136">
            <v>805521</v>
          </cell>
        </row>
        <row r="137">
          <cell r="A137">
            <v>379738</v>
          </cell>
          <cell r="B137" t="str">
            <v>Kranthi Kumar Chinnari</v>
          </cell>
          <cell r="D137" t="str">
            <v>Active</v>
          </cell>
          <cell r="F137">
            <v>386578</v>
          </cell>
          <cell r="I137" t="str">
            <v>BG 4</v>
          </cell>
          <cell r="J137">
            <v>1564806</v>
          </cell>
          <cell r="K137">
            <v>1098883</v>
          </cell>
        </row>
        <row r="138">
          <cell r="A138">
            <v>379746</v>
          </cell>
          <cell r="B138" t="str">
            <v>Anil Kumar Sekhermanthri Venkata</v>
          </cell>
          <cell r="D138" t="str">
            <v>Active</v>
          </cell>
          <cell r="F138">
            <v>386578</v>
          </cell>
          <cell r="I138" t="str">
            <v>BG 4</v>
          </cell>
          <cell r="J138">
            <v>2241444</v>
          </cell>
          <cell r="K138">
            <v>1611487</v>
          </cell>
        </row>
        <row r="139">
          <cell r="A139">
            <v>379752</v>
          </cell>
          <cell r="B139" t="str">
            <v>Rajashekar Kumar Gangula</v>
          </cell>
          <cell r="D139" t="str">
            <v>Active</v>
          </cell>
          <cell r="F139">
            <v>386578</v>
          </cell>
          <cell r="I139" t="str">
            <v>BG 6</v>
          </cell>
          <cell r="J139">
            <v>1048392</v>
          </cell>
          <cell r="K139">
            <v>946653</v>
          </cell>
        </row>
        <row r="140">
          <cell r="A140">
            <v>379765</v>
          </cell>
          <cell r="B140" t="str">
            <v>Imtiaz Ahmad</v>
          </cell>
          <cell r="D140" t="str">
            <v>Active</v>
          </cell>
          <cell r="F140">
            <v>398778</v>
          </cell>
          <cell r="I140" t="str">
            <v>BG 5</v>
          </cell>
          <cell r="J140">
            <v>1313432</v>
          </cell>
          <cell r="K140">
            <v>1649227</v>
          </cell>
        </row>
        <row r="141">
          <cell r="A141">
            <v>379777</v>
          </cell>
          <cell r="B141" t="str">
            <v>Rohit Dutta</v>
          </cell>
          <cell r="D141" t="str">
            <v>Active</v>
          </cell>
          <cell r="F141">
            <v>398778</v>
          </cell>
          <cell r="I141" t="str">
            <v>BG 5</v>
          </cell>
          <cell r="J141">
            <v>1195090</v>
          </cell>
          <cell r="K141">
            <v>2104722</v>
          </cell>
        </row>
        <row r="142">
          <cell r="A142">
            <v>379872</v>
          </cell>
          <cell r="B142" t="str">
            <v>Vatan Rastogi</v>
          </cell>
          <cell r="D142" t="str">
            <v>Active</v>
          </cell>
          <cell r="F142">
            <v>474373</v>
          </cell>
          <cell r="I142" t="str">
            <v>BG 6</v>
          </cell>
          <cell r="J142">
            <v>1021030</v>
          </cell>
          <cell r="K142">
            <v>1494100</v>
          </cell>
        </row>
        <row r="143">
          <cell r="A143">
            <v>379885</v>
          </cell>
          <cell r="B143" t="str">
            <v>Tushar Khanna</v>
          </cell>
          <cell r="D143" t="str">
            <v>Active</v>
          </cell>
          <cell r="F143">
            <v>414224</v>
          </cell>
          <cell r="I143" t="str">
            <v>BG 6</v>
          </cell>
          <cell r="J143">
            <v>915742</v>
          </cell>
          <cell r="K143">
            <v>725958</v>
          </cell>
        </row>
        <row r="144">
          <cell r="A144">
            <v>379887</v>
          </cell>
          <cell r="B144" t="str">
            <v>Varun Upadhaya</v>
          </cell>
          <cell r="D144" t="str">
            <v>Active</v>
          </cell>
          <cell r="F144">
            <v>434171</v>
          </cell>
          <cell r="I144" t="str">
            <v>BG 6</v>
          </cell>
          <cell r="J144">
            <v>930911</v>
          </cell>
          <cell r="K144">
            <v>883871</v>
          </cell>
        </row>
        <row r="145">
          <cell r="A145">
            <v>379960</v>
          </cell>
          <cell r="B145" t="str">
            <v>Anup Kumar Acharyya</v>
          </cell>
          <cell r="D145" t="str">
            <v>Active</v>
          </cell>
          <cell r="F145">
            <v>378504</v>
          </cell>
          <cell r="I145" t="str">
            <v>BG 3</v>
          </cell>
          <cell r="J145">
            <v>2308458</v>
          </cell>
          <cell r="K145">
            <v>5483338</v>
          </cell>
        </row>
        <row r="146">
          <cell r="A146">
            <v>379961</v>
          </cell>
          <cell r="B146" t="str">
            <v>Sanjit Kumar Pratihar</v>
          </cell>
          <cell r="D146" t="str">
            <v>Active</v>
          </cell>
          <cell r="F146">
            <v>379146</v>
          </cell>
          <cell r="I146" t="str">
            <v>BG 2</v>
          </cell>
          <cell r="J146">
            <v>3243692</v>
          </cell>
          <cell r="K146">
            <v>3087643</v>
          </cell>
        </row>
        <row r="147">
          <cell r="A147">
            <v>379969</v>
          </cell>
          <cell r="B147" t="str">
            <v>K. Mahaboob Basha</v>
          </cell>
          <cell r="D147" t="str">
            <v>Active</v>
          </cell>
          <cell r="F147">
            <v>378859</v>
          </cell>
          <cell r="I147" t="str">
            <v>BG 5</v>
          </cell>
          <cell r="J147">
            <v>1388032</v>
          </cell>
          <cell r="K147">
            <v>1647574</v>
          </cell>
        </row>
        <row r="148">
          <cell r="A148">
            <v>379980</v>
          </cell>
          <cell r="B148" t="str">
            <v>Parikshit Ranjitsinh Rajeshirke</v>
          </cell>
          <cell r="D148" t="str">
            <v>Active</v>
          </cell>
          <cell r="F148">
            <v>448791</v>
          </cell>
          <cell r="I148" t="str">
            <v>BG 7</v>
          </cell>
          <cell r="J148">
            <v>671013</v>
          </cell>
          <cell r="K148">
            <v>982196</v>
          </cell>
        </row>
        <row r="149">
          <cell r="A149">
            <v>380004</v>
          </cell>
          <cell r="B149" t="str">
            <v>Raghunandan Ragvendra Chincholkar</v>
          </cell>
          <cell r="D149" t="str">
            <v>Active</v>
          </cell>
          <cell r="F149">
            <v>380148</v>
          </cell>
          <cell r="I149" t="str">
            <v>BG 6</v>
          </cell>
          <cell r="J149">
            <v>970980</v>
          </cell>
          <cell r="K149">
            <v>1155017</v>
          </cell>
        </row>
        <row r="150">
          <cell r="A150">
            <v>380006</v>
          </cell>
          <cell r="B150" t="str">
            <v>Swapnil Keshav Nalgirkar</v>
          </cell>
          <cell r="D150" t="str">
            <v>Active</v>
          </cell>
          <cell r="F150">
            <v>379975</v>
          </cell>
          <cell r="I150" t="str">
            <v>BG 6</v>
          </cell>
          <cell r="J150">
            <v>910054</v>
          </cell>
          <cell r="K150">
            <v>1864033</v>
          </cell>
        </row>
        <row r="151">
          <cell r="A151">
            <v>380009</v>
          </cell>
          <cell r="B151" t="str">
            <v>Sagar Jayawantrao Shinde</v>
          </cell>
          <cell r="D151" t="str">
            <v>Active</v>
          </cell>
          <cell r="F151">
            <v>376834</v>
          </cell>
          <cell r="I151" t="str">
            <v>BG 5</v>
          </cell>
          <cell r="J151">
            <v>1218897</v>
          </cell>
          <cell r="K151">
            <v>1262731</v>
          </cell>
        </row>
        <row r="152">
          <cell r="A152">
            <v>380013</v>
          </cell>
          <cell r="B152" t="str">
            <v>Chandrakant Kallapa Londake</v>
          </cell>
          <cell r="D152" t="str">
            <v>Active</v>
          </cell>
          <cell r="F152">
            <v>379975</v>
          </cell>
          <cell r="I152" t="str">
            <v>BG 7</v>
          </cell>
          <cell r="J152">
            <v>430742</v>
          </cell>
          <cell r="K152">
            <v>722396</v>
          </cell>
        </row>
        <row r="153">
          <cell r="A153">
            <v>380197</v>
          </cell>
          <cell r="B153" t="str">
            <v>Apeksha Singh</v>
          </cell>
          <cell r="D153" t="str">
            <v>Active</v>
          </cell>
          <cell r="F153">
            <v>410452</v>
          </cell>
          <cell r="I153" t="str">
            <v>BG 5</v>
          </cell>
          <cell r="J153">
            <v>1135704</v>
          </cell>
          <cell r="K153">
            <v>707183</v>
          </cell>
        </row>
        <row r="154">
          <cell r="A154">
            <v>380199</v>
          </cell>
          <cell r="B154" t="str">
            <v>Amit Kumar</v>
          </cell>
          <cell r="D154" t="str">
            <v>Active</v>
          </cell>
          <cell r="F154">
            <v>398778</v>
          </cell>
          <cell r="I154" t="str">
            <v>BG 5</v>
          </cell>
          <cell r="J154">
            <v>1469667</v>
          </cell>
          <cell r="K154">
            <v>1579531</v>
          </cell>
        </row>
        <row r="155">
          <cell r="A155">
            <v>380202</v>
          </cell>
          <cell r="B155" t="str">
            <v>Subrata Roy</v>
          </cell>
          <cell r="D155" t="str">
            <v>Active</v>
          </cell>
          <cell r="F155">
            <v>410452</v>
          </cell>
          <cell r="I155" t="str">
            <v>BG 6</v>
          </cell>
          <cell r="J155">
            <v>801545</v>
          </cell>
          <cell r="K155">
            <v>1146921</v>
          </cell>
        </row>
        <row r="156">
          <cell r="A156">
            <v>380205</v>
          </cell>
          <cell r="B156" t="str">
            <v>Md. Javed .</v>
          </cell>
          <cell r="D156" t="str">
            <v>Active</v>
          </cell>
          <cell r="F156">
            <v>410452</v>
          </cell>
          <cell r="I156" t="str">
            <v>BG 6</v>
          </cell>
          <cell r="J156">
            <v>707097</v>
          </cell>
          <cell r="K156">
            <v>1020725</v>
          </cell>
        </row>
        <row r="157">
          <cell r="A157">
            <v>380593</v>
          </cell>
          <cell r="B157" t="str">
            <v>Firoz Rafiqe Pathan</v>
          </cell>
          <cell r="D157" t="str">
            <v>Active</v>
          </cell>
          <cell r="F157">
            <v>408443</v>
          </cell>
          <cell r="I157" t="str">
            <v>BG 5</v>
          </cell>
          <cell r="J157">
            <v>1378933</v>
          </cell>
          <cell r="K157">
            <v>1760107</v>
          </cell>
        </row>
        <row r="158">
          <cell r="A158">
            <v>380636</v>
          </cell>
          <cell r="B158" t="str">
            <v>Rajnish Mishra</v>
          </cell>
          <cell r="D158" t="str">
            <v>Active</v>
          </cell>
          <cell r="F158">
            <v>414224</v>
          </cell>
          <cell r="I158" t="str">
            <v>BG 6</v>
          </cell>
          <cell r="J158">
            <v>739480</v>
          </cell>
          <cell r="K158">
            <v>851787</v>
          </cell>
        </row>
        <row r="159">
          <cell r="A159">
            <v>380642</v>
          </cell>
          <cell r="B159" t="str">
            <v>Ankit Mishra</v>
          </cell>
          <cell r="D159" t="str">
            <v>Active</v>
          </cell>
          <cell r="F159">
            <v>377602</v>
          </cell>
          <cell r="I159" t="str">
            <v>BG 4</v>
          </cell>
          <cell r="J159">
            <v>2234479</v>
          </cell>
          <cell r="K159">
            <v>947728</v>
          </cell>
        </row>
        <row r="160">
          <cell r="A160">
            <v>380643</v>
          </cell>
          <cell r="B160" t="str">
            <v>Gaurav Tiwari</v>
          </cell>
          <cell r="D160" t="str">
            <v>Active</v>
          </cell>
          <cell r="F160">
            <v>474373</v>
          </cell>
          <cell r="I160" t="str">
            <v>BG 7</v>
          </cell>
          <cell r="J160">
            <v>427155</v>
          </cell>
          <cell r="K160">
            <v>521318</v>
          </cell>
        </row>
        <row r="161">
          <cell r="A161">
            <v>380644</v>
          </cell>
          <cell r="B161" t="str">
            <v>Neha Malhotra</v>
          </cell>
          <cell r="D161" t="str">
            <v>Active</v>
          </cell>
          <cell r="F161">
            <v>474373</v>
          </cell>
          <cell r="I161" t="str">
            <v>BG 7</v>
          </cell>
          <cell r="J161">
            <v>438756</v>
          </cell>
          <cell r="K161">
            <v>619590</v>
          </cell>
        </row>
        <row r="162">
          <cell r="A162">
            <v>380646</v>
          </cell>
          <cell r="B162" t="str">
            <v>Yogendra Pratap Singh</v>
          </cell>
          <cell r="D162" t="str">
            <v>Active</v>
          </cell>
          <cell r="F162">
            <v>474373</v>
          </cell>
          <cell r="I162" t="str">
            <v>BG 7</v>
          </cell>
          <cell r="J162">
            <v>696929</v>
          </cell>
          <cell r="K162">
            <v>1045004</v>
          </cell>
        </row>
        <row r="163">
          <cell r="A163">
            <v>380682</v>
          </cell>
          <cell r="B163" t="str">
            <v>Silvi Chopra</v>
          </cell>
          <cell r="D163" t="str">
            <v>Active</v>
          </cell>
          <cell r="F163">
            <v>472010</v>
          </cell>
          <cell r="I163" t="str">
            <v>BG 4</v>
          </cell>
          <cell r="J163">
            <v>1679516</v>
          </cell>
          <cell r="K163">
            <v>1124351</v>
          </cell>
        </row>
        <row r="164">
          <cell r="A164">
            <v>380683</v>
          </cell>
          <cell r="B164" t="str">
            <v>Kashmir Singh</v>
          </cell>
          <cell r="D164" t="str">
            <v>Active</v>
          </cell>
          <cell r="F164">
            <v>472696</v>
          </cell>
          <cell r="I164" t="str">
            <v>BG 7</v>
          </cell>
          <cell r="J164">
            <v>449282</v>
          </cell>
          <cell r="K164">
            <v>135540</v>
          </cell>
        </row>
        <row r="165">
          <cell r="A165">
            <v>380685</v>
          </cell>
          <cell r="B165" t="str">
            <v>Harpreet Singh</v>
          </cell>
          <cell r="D165" t="str">
            <v>Active</v>
          </cell>
          <cell r="F165">
            <v>472696</v>
          </cell>
          <cell r="I165" t="str">
            <v>BG 5</v>
          </cell>
          <cell r="J165">
            <v>1251943</v>
          </cell>
          <cell r="K165">
            <v>435809</v>
          </cell>
        </row>
        <row r="166">
          <cell r="A166">
            <v>380693</v>
          </cell>
          <cell r="B166" t="str">
            <v>Harpreet Singh</v>
          </cell>
          <cell r="D166" t="str">
            <v>Active</v>
          </cell>
          <cell r="F166">
            <v>472696</v>
          </cell>
          <cell r="I166" t="str">
            <v>BG 6</v>
          </cell>
          <cell r="J166">
            <v>741571</v>
          </cell>
          <cell r="K166">
            <v>537657</v>
          </cell>
        </row>
        <row r="167">
          <cell r="A167">
            <v>380695</v>
          </cell>
          <cell r="B167" t="str">
            <v>Ashwani Kumar</v>
          </cell>
          <cell r="D167" t="str">
            <v>Active</v>
          </cell>
          <cell r="F167">
            <v>386562</v>
          </cell>
          <cell r="I167" t="str">
            <v>BG 5</v>
          </cell>
          <cell r="J167">
            <v>1134925</v>
          </cell>
          <cell r="K167">
            <v>487536</v>
          </cell>
        </row>
        <row r="168">
          <cell r="A168">
            <v>380696</v>
          </cell>
          <cell r="B168" t="str">
            <v>Samita Joshi</v>
          </cell>
          <cell r="D168" t="str">
            <v>Active</v>
          </cell>
          <cell r="F168">
            <v>412412</v>
          </cell>
          <cell r="I168" t="str">
            <v>BG 6</v>
          </cell>
          <cell r="J168">
            <v>1054158</v>
          </cell>
          <cell r="K168">
            <v>807818</v>
          </cell>
        </row>
        <row r="169">
          <cell r="A169">
            <v>380780</v>
          </cell>
          <cell r="B169" t="str">
            <v>Sameerhusen Abdul Gani Shaikh</v>
          </cell>
          <cell r="D169" t="str">
            <v>Active</v>
          </cell>
          <cell r="F169">
            <v>408443</v>
          </cell>
          <cell r="I169" t="str">
            <v>BG 7</v>
          </cell>
          <cell r="J169">
            <v>489148</v>
          </cell>
          <cell r="K169">
            <v>140804</v>
          </cell>
        </row>
        <row r="170">
          <cell r="A170">
            <v>380783</v>
          </cell>
          <cell r="B170" t="str">
            <v>Sangeeta Wadhwani</v>
          </cell>
          <cell r="D170" t="str">
            <v>Active</v>
          </cell>
          <cell r="F170">
            <v>424950</v>
          </cell>
          <cell r="I170" t="str">
            <v>BG 6</v>
          </cell>
          <cell r="J170">
            <v>1011148</v>
          </cell>
          <cell r="K170">
            <v>717079</v>
          </cell>
        </row>
        <row r="171">
          <cell r="A171">
            <v>380784</v>
          </cell>
          <cell r="B171" t="str">
            <v>Achala Parashar</v>
          </cell>
          <cell r="D171" t="str">
            <v>Active</v>
          </cell>
          <cell r="F171">
            <v>424950</v>
          </cell>
          <cell r="I171" t="str">
            <v>BG 5</v>
          </cell>
          <cell r="J171">
            <v>1120695</v>
          </cell>
          <cell r="K171">
            <v>507358</v>
          </cell>
        </row>
        <row r="172">
          <cell r="A172">
            <v>380785</v>
          </cell>
          <cell r="B172" t="str">
            <v>Sachin Hari Shinde</v>
          </cell>
          <cell r="D172" t="str">
            <v>Active</v>
          </cell>
          <cell r="F172">
            <v>408443</v>
          </cell>
          <cell r="I172" t="str">
            <v>BG 7</v>
          </cell>
          <cell r="J172">
            <v>583580</v>
          </cell>
          <cell r="K172">
            <v>1251293</v>
          </cell>
        </row>
        <row r="173">
          <cell r="A173">
            <v>380788</v>
          </cell>
          <cell r="B173" t="str">
            <v>Tabbassum Pathan</v>
          </cell>
          <cell r="D173" t="str">
            <v>Active</v>
          </cell>
          <cell r="F173">
            <v>424950</v>
          </cell>
          <cell r="I173" t="str">
            <v>BG 6</v>
          </cell>
          <cell r="J173">
            <v>919591</v>
          </cell>
          <cell r="K173">
            <v>213522</v>
          </cell>
        </row>
        <row r="174">
          <cell r="A174">
            <v>380789</v>
          </cell>
          <cell r="B174" t="str">
            <v>Brijvir Choudhary</v>
          </cell>
          <cell r="D174" t="str">
            <v>Active</v>
          </cell>
          <cell r="F174">
            <v>424950</v>
          </cell>
          <cell r="I174" t="str">
            <v>BG 7</v>
          </cell>
          <cell r="J174">
            <v>677181</v>
          </cell>
          <cell r="K174">
            <v>241496</v>
          </cell>
        </row>
        <row r="175">
          <cell r="A175">
            <v>380792</v>
          </cell>
          <cell r="B175" t="str">
            <v>Vishal Hari Mistari</v>
          </cell>
          <cell r="D175" t="str">
            <v>Active</v>
          </cell>
          <cell r="F175">
            <v>408443</v>
          </cell>
          <cell r="I175" t="str">
            <v>BG 6</v>
          </cell>
          <cell r="J175">
            <v>930138</v>
          </cell>
          <cell r="K175">
            <v>1067817</v>
          </cell>
        </row>
        <row r="176">
          <cell r="A176">
            <v>380793</v>
          </cell>
          <cell r="B176" t="str">
            <v>Ganesh Hiralal Pardeshi</v>
          </cell>
          <cell r="D176" t="str">
            <v>Active</v>
          </cell>
          <cell r="F176">
            <v>408446</v>
          </cell>
          <cell r="I176" t="str">
            <v>BG 6</v>
          </cell>
          <cell r="J176">
            <v>759432</v>
          </cell>
          <cell r="K176">
            <v>413446</v>
          </cell>
        </row>
        <row r="177">
          <cell r="A177">
            <v>380794</v>
          </cell>
          <cell r="B177" t="str">
            <v>Deepak Wadhwani</v>
          </cell>
          <cell r="D177" t="str">
            <v>Active</v>
          </cell>
          <cell r="F177">
            <v>424950</v>
          </cell>
          <cell r="I177" t="str">
            <v>BG 7</v>
          </cell>
          <cell r="J177">
            <v>537502</v>
          </cell>
          <cell r="K177">
            <v>696780</v>
          </cell>
        </row>
        <row r="178">
          <cell r="A178">
            <v>380795</v>
          </cell>
          <cell r="B178" t="str">
            <v>Gopal Shekhawat</v>
          </cell>
          <cell r="D178" t="str">
            <v>Active</v>
          </cell>
          <cell r="F178">
            <v>452815</v>
          </cell>
          <cell r="I178" t="str">
            <v>BG 7</v>
          </cell>
          <cell r="J178">
            <v>544337</v>
          </cell>
          <cell r="K178">
            <v>469939</v>
          </cell>
        </row>
        <row r="179">
          <cell r="A179">
            <v>380827</v>
          </cell>
          <cell r="B179" t="str">
            <v>Praveen Thakriya</v>
          </cell>
          <cell r="D179" t="str">
            <v>Active</v>
          </cell>
          <cell r="F179">
            <v>152562</v>
          </cell>
          <cell r="I179" t="str">
            <v>BG 6</v>
          </cell>
          <cell r="J179">
            <v>817161</v>
          </cell>
          <cell r="K179">
            <v>1328402</v>
          </cell>
        </row>
        <row r="180">
          <cell r="A180">
            <v>380831</v>
          </cell>
          <cell r="B180" t="str">
            <v>Raman Sharma</v>
          </cell>
          <cell r="D180" t="str">
            <v>Active</v>
          </cell>
          <cell r="F180">
            <v>472696</v>
          </cell>
          <cell r="I180" t="str">
            <v>BG 6</v>
          </cell>
          <cell r="J180">
            <v>838292</v>
          </cell>
          <cell r="K180">
            <v>963286</v>
          </cell>
        </row>
        <row r="181">
          <cell r="A181">
            <v>380832</v>
          </cell>
          <cell r="B181" t="str">
            <v>Aditya Bhatia</v>
          </cell>
          <cell r="D181" t="str">
            <v>Active</v>
          </cell>
          <cell r="F181">
            <v>412289</v>
          </cell>
          <cell r="I181" t="str">
            <v>BG 7</v>
          </cell>
          <cell r="J181">
            <v>689610</v>
          </cell>
          <cell r="K181">
            <v>644965</v>
          </cell>
        </row>
        <row r="182">
          <cell r="A182">
            <v>380890</v>
          </cell>
          <cell r="B182" t="str">
            <v>Ashok R. Dubey</v>
          </cell>
          <cell r="D182" t="str">
            <v>Active</v>
          </cell>
          <cell r="F182">
            <v>399534</v>
          </cell>
          <cell r="I182" t="str">
            <v>BG 6</v>
          </cell>
          <cell r="J182">
            <v>827329</v>
          </cell>
          <cell r="K182">
            <v>1291301</v>
          </cell>
        </row>
        <row r="183">
          <cell r="A183">
            <v>380893</v>
          </cell>
          <cell r="B183" t="str">
            <v>Ravindra Kumar Singh</v>
          </cell>
          <cell r="D183" t="str">
            <v>Active</v>
          </cell>
          <cell r="F183">
            <v>471701</v>
          </cell>
          <cell r="I183" t="str">
            <v>BG 5</v>
          </cell>
          <cell r="J183">
            <v>1387142</v>
          </cell>
          <cell r="K183">
            <v>802110</v>
          </cell>
        </row>
        <row r="184">
          <cell r="A184">
            <v>380894</v>
          </cell>
          <cell r="B184" t="str">
            <v>Abhishek Shringi</v>
          </cell>
          <cell r="D184" t="str">
            <v>Active</v>
          </cell>
          <cell r="F184">
            <v>471701</v>
          </cell>
          <cell r="I184" t="str">
            <v>BG 8</v>
          </cell>
          <cell r="J184">
            <v>130988</v>
          </cell>
          <cell r="K184">
            <v>142033</v>
          </cell>
        </row>
        <row r="185">
          <cell r="A185">
            <v>381111</v>
          </cell>
          <cell r="B185" t="str">
            <v>Haresh Odhavdas Kamani</v>
          </cell>
          <cell r="D185" t="str">
            <v>Active</v>
          </cell>
          <cell r="F185">
            <v>411975</v>
          </cell>
          <cell r="I185" t="str">
            <v>BG 5</v>
          </cell>
          <cell r="J185">
            <v>1352820</v>
          </cell>
          <cell r="K185">
            <v>2159417</v>
          </cell>
        </row>
        <row r="186">
          <cell r="A186">
            <v>381119</v>
          </cell>
          <cell r="B186" t="str">
            <v>Gaurav Rajendrakumar Mehta</v>
          </cell>
          <cell r="D186" t="str">
            <v>Active</v>
          </cell>
          <cell r="F186">
            <v>448841</v>
          </cell>
          <cell r="I186" t="str">
            <v>BG 5</v>
          </cell>
          <cell r="J186">
            <v>1436410</v>
          </cell>
          <cell r="K186">
            <v>2725052</v>
          </cell>
        </row>
        <row r="187">
          <cell r="A187">
            <v>381129</v>
          </cell>
          <cell r="B187" t="str">
            <v>Vinod Patel</v>
          </cell>
          <cell r="D187" t="str">
            <v>Active</v>
          </cell>
          <cell r="F187">
            <v>454526</v>
          </cell>
          <cell r="I187" t="str">
            <v>BG 7</v>
          </cell>
          <cell r="J187">
            <v>672813</v>
          </cell>
          <cell r="K187">
            <v>673259</v>
          </cell>
        </row>
        <row r="188">
          <cell r="A188">
            <v>381130</v>
          </cell>
          <cell r="B188" t="str">
            <v>Yogendra Sahu</v>
          </cell>
          <cell r="D188" t="str">
            <v>Active</v>
          </cell>
          <cell r="F188">
            <v>454526</v>
          </cell>
          <cell r="I188" t="str">
            <v>BG 7</v>
          </cell>
          <cell r="J188">
            <v>603175</v>
          </cell>
          <cell r="K188">
            <v>985152</v>
          </cell>
        </row>
        <row r="189">
          <cell r="A189">
            <v>381133</v>
          </cell>
          <cell r="B189" t="str">
            <v>Amit Kar</v>
          </cell>
          <cell r="D189" t="str">
            <v>Active</v>
          </cell>
          <cell r="F189">
            <v>379915</v>
          </cell>
          <cell r="I189" t="str">
            <v>BG 8</v>
          </cell>
          <cell r="J189">
            <v>218408</v>
          </cell>
          <cell r="K189">
            <v>775994</v>
          </cell>
        </row>
        <row r="190">
          <cell r="A190">
            <v>381137</v>
          </cell>
          <cell r="B190" t="str">
            <v>Shakti Sharma</v>
          </cell>
          <cell r="D190" t="str">
            <v>Active</v>
          </cell>
          <cell r="F190">
            <v>378015</v>
          </cell>
          <cell r="I190" t="str">
            <v>BG 6</v>
          </cell>
          <cell r="J190">
            <v>818705</v>
          </cell>
          <cell r="K190">
            <v>1441731</v>
          </cell>
        </row>
        <row r="191">
          <cell r="A191">
            <v>381144</v>
          </cell>
          <cell r="B191" t="str">
            <v>Vishal Walia</v>
          </cell>
          <cell r="D191" t="str">
            <v>Active</v>
          </cell>
          <cell r="F191">
            <v>391321</v>
          </cell>
          <cell r="I191" t="str">
            <v>BG 4</v>
          </cell>
          <cell r="J191">
            <v>1991768</v>
          </cell>
          <cell r="K191">
            <v>1654827</v>
          </cell>
        </row>
        <row r="192">
          <cell r="A192">
            <v>381158</v>
          </cell>
          <cell r="B192" t="str">
            <v>Ruma Walia</v>
          </cell>
          <cell r="D192" t="str">
            <v>Active</v>
          </cell>
          <cell r="F192">
            <v>411082</v>
          </cell>
          <cell r="I192" t="str">
            <v>BG 6</v>
          </cell>
          <cell r="J192">
            <v>832831</v>
          </cell>
          <cell r="K192">
            <v>1664978</v>
          </cell>
        </row>
        <row r="193">
          <cell r="A193">
            <v>381159</v>
          </cell>
          <cell r="B193" t="str">
            <v>Monoj Naskar</v>
          </cell>
          <cell r="D193" t="str">
            <v>Active</v>
          </cell>
          <cell r="F193">
            <v>460222</v>
          </cell>
          <cell r="I193" t="str">
            <v>BG 4</v>
          </cell>
          <cell r="J193">
            <v>1632576</v>
          </cell>
          <cell r="K193">
            <v>1853326</v>
          </cell>
        </row>
        <row r="194">
          <cell r="A194">
            <v>381164</v>
          </cell>
          <cell r="B194" t="str">
            <v>Sandip Kumar Kundu</v>
          </cell>
          <cell r="D194" t="str">
            <v>Active</v>
          </cell>
          <cell r="F194">
            <v>379915</v>
          </cell>
          <cell r="I194" t="str">
            <v>BG 5</v>
          </cell>
          <cell r="J194">
            <v>1293251</v>
          </cell>
          <cell r="K194">
            <v>777108</v>
          </cell>
        </row>
        <row r="195">
          <cell r="A195">
            <v>381166</v>
          </cell>
          <cell r="B195" t="str">
            <v>Rana Pratap Sinha</v>
          </cell>
          <cell r="D195" t="str">
            <v>Active</v>
          </cell>
          <cell r="F195">
            <v>379915</v>
          </cell>
          <cell r="I195" t="str">
            <v>BG 5</v>
          </cell>
          <cell r="J195">
            <v>1464893</v>
          </cell>
          <cell r="K195">
            <v>779358</v>
          </cell>
        </row>
        <row r="196">
          <cell r="A196">
            <v>381167</v>
          </cell>
          <cell r="B196" t="str">
            <v>Pulak Simlai</v>
          </cell>
          <cell r="D196" t="str">
            <v>Active</v>
          </cell>
          <cell r="F196">
            <v>381132</v>
          </cell>
          <cell r="I196" t="str">
            <v>BG 4</v>
          </cell>
          <cell r="J196">
            <v>2063290</v>
          </cell>
          <cell r="K196">
            <v>2788039</v>
          </cell>
        </row>
        <row r="197">
          <cell r="A197">
            <v>381255</v>
          </cell>
          <cell r="B197" t="str">
            <v>Ramashankar Gupta</v>
          </cell>
          <cell r="D197" t="str">
            <v>Active</v>
          </cell>
          <cell r="F197">
            <v>381325</v>
          </cell>
          <cell r="I197" t="str">
            <v>BG 4</v>
          </cell>
          <cell r="J197">
            <v>1933382</v>
          </cell>
          <cell r="K197">
            <v>2083232</v>
          </cell>
        </row>
        <row r="198">
          <cell r="A198">
            <v>381262</v>
          </cell>
          <cell r="B198" t="str">
            <v>Tushar Ashok Muley</v>
          </cell>
          <cell r="D198" t="str">
            <v>Active</v>
          </cell>
          <cell r="F198">
            <v>408443</v>
          </cell>
          <cell r="I198" t="str">
            <v>BG 6</v>
          </cell>
          <cell r="J198">
            <v>770735</v>
          </cell>
          <cell r="K198">
            <v>1502422</v>
          </cell>
        </row>
        <row r="199">
          <cell r="A199">
            <v>381382</v>
          </cell>
          <cell r="B199" t="str">
            <v>Parikshit Saha</v>
          </cell>
          <cell r="D199" t="str">
            <v>Active</v>
          </cell>
          <cell r="F199">
            <v>379915</v>
          </cell>
          <cell r="I199" t="str">
            <v>BG 5</v>
          </cell>
          <cell r="J199">
            <v>1127528</v>
          </cell>
          <cell r="K199">
            <v>1036632</v>
          </cell>
        </row>
        <row r="200">
          <cell r="A200">
            <v>381385</v>
          </cell>
          <cell r="B200" t="str">
            <v>Kalyan Ashish Halder</v>
          </cell>
          <cell r="D200" t="str">
            <v>Active</v>
          </cell>
          <cell r="F200">
            <v>448126</v>
          </cell>
          <cell r="I200" t="str">
            <v>BG 5</v>
          </cell>
          <cell r="J200">
            <v>1339702</v>
          </cell>
          <cell r="K200">
            <v>1062645</v>
          </cell>
        </row>
        <row r="201">
          <cell r="A201">
            <v>381387</v>
          </cell>
          <cell r="B201" t="str">
            <v>Ankit Dineshbhai Daftari</v>
          </cell>
          <cell r="D201" t="str">
            <v>Active</v>
          </cell>
          <cell r="F201">
            <v>160376</v>
          </cell>
          <cell r="I201" t="str">
            <v>BG 6</v>
          </cell>
          <cell r="J201">
            <v>1033584</v>
          </cell>
          <cell r="K201">
            <v>980819</v>
          </cell>
        </row>
        <row r="202">
          <cell r="A202">
            <v>381394</v>
          </cell>
          <cell r="B202" t="str">
            <v>Gunja Shekhar Pashine</v>
          </cell>
          <cell r="D202" t="str">
            <v>Active</v>
          </cell>
          <cell r="F202">
            <v>381123</v>
          </cell>
          <cell r="I202" t="str">
            <v>BG 7</v>
          </cell>
          <cell r="J202">
            <v>555220</v>
          </cell>
          <cell r="K202">
            <v>827627</v>
          </cell>
        </row>
        <row r="203">
          <cell r="A203">
            <v>381395</v>
          </cell>
          <cell r="B203" t="str">
            <v>Roushan C. Kumar</v>
          </cell>
          <cell r="D203" t="str">
            <v>Active</v>
          </cell>
          <cell r="F203">
            <v>406343</v>
          </cell>
          <cell r="I203" t="str">
            <v>BG 7</v>
          </cell>
          <cell r="J203">
            <v>616914</v>
          </cell>
          <cell r="K203">
            <v>564716</v>
          </cell>
        </row>
        <row r="204">
          <cell r="A204">
            <v>381403</v>
          </cell>
          <cell r="B204" t="str">
            <v>Rajeev Kumar Tiwari</v>
          </cell>
          <cell r="D204" t="str">
            <v>Active</v>
          </cell>
          <cell r="F204">
            <v>473191</v>
          </cell>
          <cell r="I204" t="str">
            <v>BG 5</v>
          </cell>
          <cell r="J204">
            <v>1225910</v>
          </cell>
          <cell r="K204">
            <v>852604</v>
          </cell>
        </row>
        <row r="205">
          <cell r="A205">
            <v>381407</v>
          </cell>
          <cell r="B205" t="str">
            <v>Ravindra Parmeshwar Gupta</v>
          </cell>
          <cell r="D205" t="str">
            <v>Active</v>
          </cell>
          <cell r="F205">
            <v>380836</v>
          </cell>
          <cell r="I205" t="str">
            <v>BG 7</v>
          </cell>
          <cell r="J205">
            <v>519650</v>
          </cell>
          <cell r="K205">
            <v>281833</v>
          </cell>
        </row>
        <row r="206">
          <cell r="A206">
            <v>381408</v>
          </cell>
          <cell r="B206" t="str">
            <v>Murli Krishna</v>
          </cell>
          <cell r="D206" t="str">
            <v>Active</v>
          </cell>
          <cell r="F206">
            <v>473191</v>
          </cell>
          <cell r="I206" t="str">
            <v>BG 7</v>
          </cell>
          <cell r="J206">
            <v>668390</v>
          </cell>
          <cell r="K206">
            <v>573319</v>
          </cell>
        </row>
        <row r="207">
          <cell r="A207">
            <v>381410</v>
          </cell>
          <cell r="B207" t="str">
            <v>Satish kumar</v>
          </cell>
          <cell r="D207" t="str">
            <v>Active</v>
          </cell>
          <cell r="F207">
            <v>410450</v>
          </cell>
          <cell r="I207" t="str">
            <v>BG 4</v>
          </cell>
          <cell r="J207">
            <v>1531391</v>
          </cell>
          <cell r="K207">
            <v>549992</v>
          </cell>
        </row>
        <row r="208">
          <cell r="A208">
            <v>381411</v>
          </cell>
          <cell r="B208" t="str">
            <v>Archana Singh</v>
          </cell>
          <cell r="D208" t="str">
            <v>Active</v>
          </cell>
          <cell r="F208">
            <v>381248</v>
          </cell>
          <cell r="I208" t="str">
            <v>BG 6</v>
          </cell>
          <cell r="J208">
            <v>756575</v>
          </cell>
          <cell r="K208">
            <v>1536368</v>
          </cell>
        </row>
        <row r="209">
          <cell r="A209">
            <v>381413</v>
          </cell>
          <cell r="B209" t="str">
            <v>MANMOHAN SONI</v>
          </cell>
          <cell r="D209" t="str">
            <v>Active</v>
          </cell>
          <cell r="F209">
            <v>448733</v>
          </cell>
          <cell r="I209" t="str">
            <v>BG 6</v>
          </cell>
          <cell r="J209">
            <v>743023</v>
          </cell>
          <cell r="K209">
            <v>835210</v>
          </cell>
        </row>
        <row r="210">
          <cell r="A210">
            <v>381414</v>
          </cell>
          <cell r="B210" t="str">
            <v>Prasant Panigrahi</v>
          </cell>
          <cell r="D210" t="str">
            <v>Active</v>
          </cell>
          <cell r="F210">
            <v>381248</v>
          </cell>
          <cell r="I210" t="str">
            <v>BG 4</v>
          </cell>
          <cell r="J210">
            <v>1501465</v>
          </cell>
          <cell r="K210">
            <v>1620124</v>
          </cell>
        </row>
        <row r="211">
          <cell r="A211">
            <v>381423</v>
          </cell>
          <cell r="B211" t="str">
            <v>Dipak  Kumar Mishra</v>
          </cell>
          <cell r="D211" t="str">
            <v>Active</v>
          </cell>
          <cell r="F211">
            <v>381248</v>
          </cell>
          <cell r="I211" t="str">
            <v>BG 7</v>
          </cell>
          <cell r="J211">
            <v>401281</v>
          </cell>
          <cell r="K211">
            <v>479308</v>
          </cell>
        </row>
        <row r="212">
          <cell r="A212">
            <v>381424</v>
          </cell>
          <cell r="B212" t="str">
            <v>Amit Sahu</v>
          </cell>
          <cell r="D212" t="str">
            <v>Active</v>
          </cell>
          <cell r="F212">
            <v>448733</v>
          </cell>
          <cell r="I212" t="str">
            <v>BG 7</v>
          </cell>
          <cell r="J212">
            <v>626288</v>
          </cell>
          <cell r="K212">
            <v>793523</v>
          </cell>
        </row>
        <row r="213">
          <cell r="A213">
            <v>381429</v>
          </cell>
          <cell r="B213" t="str">
            <v>Ramnarayan Rajak</v>
          </cell>
          <cell r="D213" t="str">
            <v>Active</v>
          </cell>
          <cell r="F213">
            <v>406698</v>
          </cell>
          <cell r="I213" t="str">
            <v>BG 6</v>
          </cell>
          <cell r="J213">
            <v>892225</v>
          </cell>
          <cell r="K213">
            <v>980521</v>
          </cell>
        </row>
        <row r="214">
          <cell r="A214">
            <v>381530</v>
          </cell>
          <cell r="B214" t="str">
            <v>Pradeep Kumar Mishra</v>
          </cell>
          <cell r="D214" t="str">
            <v>Active</v>
          </cell>
          <cell r="F214">
            <v>460392</v>
          </cell>
          <cell r="I214" t="str">
            <v>BG 4</v>
          </cell>
          <cell r="J214">
            <v>1623884</v>
          </cell>
          <cell r="K214">
            <v>2213496</v>
          </cell>
        </row>
        <row r="215">
          <cell r="A215">
            <v>381534</v>
          </cell>
          <cell r="B215" t="str">
            <v>Sudeb Saha</v>
          </cell>
          <cell r="D215" t="str">
            <v>Active</v>
          </cell>
          <cell r="F215">
            <v>406515</v>
          </cell>
          <cell r="I215" t="str">
            <v>BG 6</v>
          </cell>
          <cell r="J215">
            <v>841521</v>
          </cell>
          <cell r="K215">
            <v>1347892</v>
          </cell>
        </row>
        <row r="216">
          <cell r="A216">
            <v>381545</v>
          </cell>
          <cell r="B216" t="str">
            <v>Pradeep Kumar Muduli</v>
          </cell>
          <cell r="D216" t="str">
            <v>Active</v>
          </cell>
          <cell r="F216">
            <v>381248</v>
          </cell>
          <cell r="I216" t="str">
            <v>BG 6</v>
          </cell>
          <cell r="J216">
            <v>867416</v>
          </cell>
          <cell r="K216">
            <v>656620</v>
          </cell>
        </row>
        <row r="217">
          <cell r="A217">
            <v>381546</v>
          </cell>
          <cell r="B217" t="str">
            <v>Sunil Kumar Patro</v>
          </cell>
          <cell r="D217" t="str">
            <v>Active</v>
          </cell>
          <cell r="F217">
            <v>381248</v>
          </cell>
          <cell r="I217" t="str">
            <v>BG 6</v>
          </cell>
          <cell r="J217">
            <v>730418</v>
          </cell>
          <cell r="K217">
            <v>668408</v>
          </cell>
        </row>
        <row r="218">
          <cell r="A218">
            <v>381547</v>
          </cell>
          <cell r="B218" t="str">
            <v>Badal Saha</v>
          </cell>
          <cell r="D218" t="str">
            <v>Active</v>
          </cell>
          <cell r="F218">
            <v>406515</v>
          </cell>
          <cell r="I218" t="str">
            <v>BG 4</v>
          </cell>
          <cell r="J218">
            <v>1678380</v>
          </cell>
          <cell r="K218">
            <v>2795005</v>
          </cell>
        </row>
        <row r="219">
          <cell r="A219">
            <v>381571</v>
          </cell>
          <cell r="B219" t="str">
            <v>Subodh Kapoor</v>
          </cell>
          <cell r="D219" t="str">
            <v>Active</v>
          </cell>
          <cell r="F219">
            <v>425654</v>
          </cell>
          <cell r="I219" t="str">
            <v>BG 6</v>
          </cell>
          <cell r="J219">
            <v>1089506</v>
          </cell>
          <cell r="K219">
            <v>634402</v>
          </cell>
        </row>
        <row r="220">
          <cell r="A220">
            <v>381576</v>
          </cell>
          <cell r="B220" t="str">
            <v>Deepak Jain</v>
          </cell>
          <cell r="D220" t="str">
            <v>Active</v>
          </cell>
          <cell r="F220">
            <v>471701</v>
          </cell>
          <cell r="I220" t="str">
            <v>BG 7</v>
          </cell>
          <cell r="J220">
            <v>672252</v>
          </cell>
          <cell r="K220">
            <v>568981</v>
          </cell>
        </row>
        <row r="221">
          <cell r="A221">
            <v>381580</v>
          </cell>
          <cell r="B221" t="str">
            <v>Suraj Sharma</v>
          </cell>
          <cell r="D221" t="str">
            <v>Active</v>
          </cell>
          <cell r="F221">
            <v>381721</v>
          </cell>
          <cell r="I221" t="str">
            <v>BG 7</v>
          </cell>
          <cell r="J221">
            <v>594953</v>
          </cell>
          <cell r="K221">
            <v>1328036</v>
          </cell>
        </row>
        <row r="222">
          <cell r="A222">
            <v>381581</v>
          </cell>
          <cell r="B222" t="str">
            <v>Tridip Borborah</v>
          </cell>
          <cell r="D222" t="str">
            <v>Active</v>
          </cell>
          <cell r="F222">
            <v>403187</v>
          </cell>
          <cell r="I222" t="str">
            <v>BG 6</v>
          </cell>
          <cell r="J222">
            <v>947652</v>
          </cell>
          <cell r="K222">
            <v>1393095</v>
          </cell>
        </row>
        <row r="223">
          <cell r="A223">
            <v>381586</v>
          </cell>
          <cell r="B223" t="str">
            <v>Shivendu Maharaj</v>
          </cell>
          <cell r="D223" t="str">
            <v>Active</v>
          </cell>
          <cell r="F223">
            <v>381549</v>
          </cell>
          <cell r="I223" t="str">
            <v>BG 4</v>
          </cell>
          <cell r="J223">
            <v>1827379</v>
          </cell>
          <cell r="K223">
            <v>3504062</v>
          </cell>
        </row>
        <row r="224">
          <cell r="A224">
            <v>381588</v>
          </cell>
          <cell r="B224" t="str">
            <v>Siddartha Das</v>
          </cell>
          <cell r="D224" t="str">
            <v>Active</v>
          </cell>
          <cell r="F224">
            <v>410827</v>
          </cell>
          <cell r="I224" t="str">
            <v>BG 7</v>
          </cell>
          <cell r="J224">
            <v>427485</v>
          </cell>
          <cell r="K224">
            <v>333464</v>
          </cell>
        </row>
        <row r="225">
          <cell r="A225">
            <v>381589</v>
          </cell>
          <cell r="B225" t="str">
            <v>Chandan Bhunya</v>
          </cell>
          <cell r="D225" t="str">
            <v>Active</v>
          </cell>
          <cell r="F225">
            <v>379915</v>
          </cell>
          <cell r="I225" t="str">
            <v>BG 3</v>
          </cell>
          <cell r="J225">
            <v>2351882</v>
          </cell>
          <cell r="K225">
            <v>2179716</v>
          </cell>
        </row>
        <row r="226">
          <cell r="A226">
            <v>381728</v>
          </cell>
          <cell r="B226" t="str">
            <v>Srinivas Kalyan Kancharla</v>
          </cell>
          <cell r="D226" t="str">
            <v>Active</v>
          </cell>
          <cell r="F226">
            <v>421959</v>
          </cell>
          <cell r="I226" t="str">
            <v>BG 4</v>
          </cell>
          <cell r="J226">
            <v>2175997</v>
          </cell>
          <cell r="K226">
            <v>237839</v>
          </cell>
        </row>
        <row r="227">
          <cell r="A227">
            <v>381805</v>
          </cell>
          <cell r="B227" t="str">
            <v>Amit Bhasin</v>
          </cell>
          <cell r="D227" t="str">
            <v>Active</v>
          </cell>
          <cell r="F227">
            <v>412289</v>
          </cell>
          <cell r="I227" t="str">
            <v>BG 4</v>
          </cell>
          <cell r="J227">
            <v>1529555</v>
          </cell>
          <cell r="K227">
            <v>1245185</v>
          </cell>
        </row>
        <row r="228">
          <cell r="A228">
            <v>381821</v>
          </cell>
          <cell r="B228" t="str">
            <v>Vijay Kohli</v>
          </cell>
          <cell r="D228" t="str">
            <v>Active</v>
          </cell>
          <cell r="F228">
            <v>411082</v>
          </cell>
          <cell r="I228" t="str">
            <v>BG 4</v>
          </cell>
          <cell r="J228">
            <v>2157383</v>
          </cell>
          <cell r="K228">
            <v>942683</v>
          </cell>
        </row>
        <row r="229">
          <cell r="A229">
            <v>381909</v>
          </cell>
          <cell r="B229" t="str">
            <v>Vijay Kumar</v>
          </cell>
          <cell r="D229" t="str">
            <v>Active</v>
          </cell>
          <cell r="F229">
            <v>379658</v>
          </cell>
          <cell r="I229" t="str">
            <v>BG 6</v>
          </cell>
          <cell r="J229">
            <v>1030200</v>
          </cell>
          <cell r="K229">
            <v>2427138</v>
          </cell>
        </row>
        <row r="230">
          <cell r="A230">
            <v>381912</v>
          </cell>
          <cell r="B230" t="str">
            <v>Ratnesh Kumar Singh</v>
          </cell>
          <cell r="D230" t="str">
            <v>Active</v>
          </cell>
          <cell r="F230">
            <v>379658</v>
          </cell>
          <cell r="I230" t="str">
            <v>BG 5</v>
          </cell>
          <cell r="J230">
            <v>1125254</v>
          </cell>
          <cell r="K230">
            <v>1080780</v>
          </cell>
        </row>
        <row r="231">
          <cell r="A231">
            <v>381917</v>
          </cell>
          <cell r="B231" t="str">
            <v>Bineet Kumar</v>
          </cell>
          <cell r="D231" t="str">
            <v>Active</v>
          </cell>
          <cell r="F231">
            <v>379658</v>
          </cell>
          <cell r="I231" t="str">
            <v>BG 4</v>
          </cell>
          <cell r="J231">
            <v>1664973</v>
          </cell>
          <cell r="K231">
            <v>1656890</v>
          </cell>
        </row>
        <row r="232">
          <cell r="A232">
            <v>381928</v>
          </cell>
          <cell r="B232" t="str">
            <v>Soni Singh</v>
          </cell>
          <cell r="D232" t="str">
            <v>Active</v>
          </cell>
          <cell r="F232">
            <v>379658</v>
          </cell>
          <cell r="I232" t="str">
            <v>BG 3</v>
          </cell>
          <cell r="J232">
            <v>2319005</v>
          </cell>
          <cell r="K232">
            <v>3367650</v>
          </cell>
        </row>
        <row r="233">
          <cell r="A233">
            <v>381932</v>
          </cell>
          <cell r="B233" t="str">
            <v>Prakash Bose</v>
          </cell>
          <cell r="D233" t="str">
            <v>Active</v>
          </cell>
          <cell r="F233">
            <v>381549</v>
          </cell>
          <cell r="I233" t="str">
            <v>BG 6</v>
          </cell>
          <cell r="J233">
            <v>1035787</v>
          </cell>
          <cell r="K233">
            <v>1573309</v>
          </cell>
        </row>
        <row r="234">
          <cell r="A234">
            <v>382161</v>
          </cell>
          <cell r="B234" t="str">
            <v>Sanjay Singh</v>
          </cell>
          <cell r="D234" t="str">
            <v>Active</v>
          </cell>
          <cell r="F234">
            <v>381248</v>
          </cell>
          <cell r="I234" t="str">
            <v>BG 4</v>
          </cell>
          <cell r="J234">
            <v>1955466</v>
          </cell>
          <cell r="K234">
            <v>2334259</v>
          </cell>
        </row>
        <row r="235">
          <cell r="A235">
            <v>382162</v>
          </cell>
          <cell r="B235" t="str">
            <v>Girija Sankar Panda</v>
          </cell>
          <cell r="D235" t="str">
            <v>Active</v>
          </cell>
          <cell r="F235">
            <v>460392</v>
          </cell>
          <cell r="I235" t="str">
            <v>BG 6</v>
          </cell>
          <cell r="J235">
            <v>966521</v>
          </cell>
          <cell r="K235">
            <v>916612</v>
          </cell>
        </row>
        <row r="236">
          <cell r="A236">
            <v>382167</v>
          </cell>
          <cell r="B236" t="str">
            <v>Rajat Ranjan Moharana</v>
          </cell>
          <cell r="D236" t="str">
            <v>Active</v>
          </cell>
          <cell r="F236">
            <v>460392</v>
          </cell>
          <cell r="I236" t="str">
            <v>BG 6</v>
          </cell>
          <cell r="J236">
            <v>931901</v>
          </cell>
          <cell r="K236">
            <v>878675</v>
          </cell>
        </row>
        <row r="237">
          <cell r="A237">
            <v>382170</v>
          </cell>
          <cell r="B237" t="str">
            <v>Subash Bhuyan</v>
          </cell>
          <cell r="D237" t="str">
            <v>Active</v>
          </cell>
          <cell r="F237">
            <v>460392</v>
          </cell>
          <cell r="I237" t="str">
            <v>BG 5</v>
          </cell>
          <cell r="J237">
            <v>1322264</v>
          </cell>
          <cell r="K237">
            <v>1109555</v>
          </cell>
        </row>
        <row r="238">
          <cell r="A238">
            <v>382354</v>
          </cell>
          <cell r="B238" t="str">
            <v>Subhankar Paul</v>
          </cell>
          <cell r="D238" t="str">
            <v>Active</v>
          </cell>
          <cell r="F238">
            <v>379915</v>
          </cell>
          <cell r="I238" t="str">
            <v>BG 4</v>
          </cell>
          <cell r="J238">
            <v>1878667</v>
          </cell>
          <cell r="K238">
            <v>1823446</v>
          </cell>
        </row>
        <row r="239">
          <cell r="A239">
            <v>382425</v>
          </cell>
          <cell r="B239" t="str">
            <v>Pavan Chaturvedi</v>
          </cell>
          <cell r="D239" t="str">
            <v>Active</v>
          </cell>
          <cell r="F239">
            <v>377329</v>
          </cell>
          <cell r="I239" t="str">
            <v>BG 7</v>
          </cell>
          <cell r="J239">
            <v>433287</v>
          </cell>
          <cell r="K239">
            <v>649702</v>
          </cell>
        </row>
        <row r="240">
          <cell r="A240">
            <v>382506</v>
          </cell>
          <cell r="B240" t="str">
            <v>Jitendra Kumar Mallick</v>
          </cell>
          <cell r="D240" t="str">
            <v>Active</v>
          </cell>
          <cell r="F240">
            <v>381248</v>
          </cell>
          <cell r="I240" t="str">
            <v>BG 6</v>
          </cell>
          <cell r="J240">
            <v>801973</v>
          </cell>
          <cell r="K240">
            <v>802762</v>
          </cell>
        </row>
        <row r="241">
          <cell r="A241">
            <v>382546</v>
          </cell>
          <cell r="B241" t="str">
            <v>Debabrata Samal</v>
          </cell>
          <cell r="D241" t="str">
            <v>Active</v>
          </cell>
          <cell r="F241">
            <v>460392</v>
          </cell>
          <cell r="I241" t="str">
            <v>BG 7</v>
          </cell>
          <cell r="J241">
            <v>632919</v>
          </cell>
          <cell r="K241">
            <v>896064</v>
          </cell>
        </row>
        <row r="242">
          <cell r="A242">
            <v>382556</v>
          </cell>
          <cell r="B242" t="str">
            <v>Madda Bhaskar rao</v>
          </cell>
          <cell r="D242" t="str">
            <v>Active</v>
          </cell>
          <cell r="F242">
            <v>378859</v>
          </cell>
          <cell r="I242" t="str">
            <v>BG 3</v>
          </cell>
          <cell r="J242">
            <v>2701479</v>
          </cell>
          <cell r="K242">
            <v>945999</v>
          </cell>
        </row>
        <row r="243">
          <cell r="A243">
            <v>382558</v>
          </cell>
          <cell r="B243" t="str">
            <v>Vallamkonda Vijay Kumar</v>
          </cell>
          <cell r="D243" t="str">
            <v>Active</v>
          </cell>
          <cell r="F243">
            <v>447935</v>
          </cell>
          <cell r="I243" t="str">
            <v>BG 7</v>
          </cell>
          <cell r="J243">
            <v>611594</v>
          </cell>
          <cell r="K243">
            <v>476676</v>
          </cell>
        </row>
        <row r="244">
          <cell r="A244">
            <v>382569</v>
          </cell>
          <cell r="B244" t="str">
            <v>Chittla Jaipal Reddy</v>
          </cell>
          <cell r="D244" t="str">
            <v>Active</v>
          </cell>
          <cell r="F244">
            <v>423329</v>
          </cell>
          <cell r="I244" t="str">
            <v>BG 7</v>
          </cell>
          <cell r="J244">
            <v>473351</v>
          </cell>
          <cell r="K244">
            <v>835149</v>
          </cell>
        </row>
        <row r="245">
          <cell r="A245">
            <v>382572</v>
          </cell>
          <cell r="B245" t="str">
            <v>Anagani Siddeshwara Rao</v>
          </cell>
          <cell r="D245" t="str">
            <v>Active</v>
          </cell>
          <cell r="F245">
            <v>459093</v>
          </cell>
          <cell r="I245" t="str">
            <v>BG 4</v>
          </cell>
          <cell r="J245">
            <v>2074165</v>
          </cell>
          <cell r="K245">
            <v>2019623</v>
          </cell>
        </row>
        <row r="246">
          <cell r="A246">
            <v>382575</v>
          </cell>
          <cell r="B246" t="str">
            <v>Syed Zakir</v>
          </cell>
          <cell r="D246" t="str">
            <v>Active</v>
          </cell>
          <cell r="F246">
            <v>378859</v>
          </cell>
          <cell r="I246" t="str">
            <v>BG 6</v>
          </cell>
          <cell r="J246">
            <v>1010767</v>
          </cell>
          <cell r="K246">
            <v>606449</v>
          </cell>
        </row>
        <row r="247">
          <cell r="A247">
            <v>382921</v>
          </cell>
          <cell r="B247" t="str">
            <v>Thandapani S.</v>
          </cell>
          <cell r="D247" t="str">
            <v>Active</v>
          </cell>
          <cell r="F247">
            <v>398449</v>
          </cell>
          <cell r="I247" t="str">
            <v>BG 7</v>
          </cell>
          <cell r="J247">
            <v>577050</v>
          </cell>
          <cell r="K247">
            <v>481390</v>
          </cell>
        </row>
        <row r="248">
          <cell r="A248">
            <v>382955</v>
          </cell>
          <cell r="B248" t="str">
            <v>Chandrashekar G. B.</v>
          </cell>
          <cell r="D248" t="str">
            <v>Active</v>
          </cell>
          <cell r="F248">
            <v>471969</v>
          </cell>
          <cell r="I248" t="str">
            <v>BG 7</v>
          </cell>
          <cell r="J248">
            <v>659197</v>
          </cell>
          <cell r="K248">
            <v>541656</v>
          </cell>
        </row>
        <row r="249">
          <cell r="A249">
            <v>382956</v>
          </cell>
          <cell r="B249" t="str">
            <v>Dinesh .</v>
          </cell>
          <cell r="D249" t="str">
            <v>Active</v>
          </cell>
          <cell r="F249">
            <v>382950</v>
          </cell>
          <cell r="I249" t="str">
            <v>BG 5</v>
          </cell>
          <cell r="J249">
            <v>1338661</v>
          </cell>
          <cell r="K249">
            <v>2002633</v>
          </cell>
        </row>
        <row r="250">
          <cell r="A250">
            <v>382957</v>
          </cell>
          <cell r="B250" t="str">
            <v>Anil kumar Baligeri</v>
          </cell>
          <cell r="D250" t="str">
            <v>Active</v>
          </cell>
          <cell r="F250">
            <v>382953</v>
          </cell>
          <cell r="I250" t="str">
            <v>BG 7</v>
          </cell>
          <cell r="J250">
            <v>673013</v>
          </cell>
          <cell r="K250">
            <v>499341</v>
          </cell>
        </row>
        <row r="251">
          <cell r="A251">
            <v>382963</v>
          </cell>
          <cell r="B251" t="str">
            <v>Nafees Naregal</v>
          </cell>
          <cell r="D251" t="str">
            <v>Active</v>
          </cell>
          <cell r="F251">
            <v>471969</v>
          </cell>
          <cell r="I251" t="str">
            <v>BG 5</v>
          </cell>
          <cell r="J251">
            <v>1185578</v>
          </cell>
          <cell r="K251">
            <v>1957953</v>
          </cell>
        </row>
        <row r="252">
          <cell r="A252">
            <v>382967</v>
          </cell>
          <cell r="B252" t="str">
            <v>Harshitha H. J.</v>
          </cell>
          <cell r="D252" t="str">
            <v>Active</v>
          </cell>
          <cell r="F252">
            <v>471969</v>
          </cell>
          <cell r="I252" t="str">
            <v>BG 6</v>
          </cell>
          <cell r="J252">
            <v>894618</v>
          </cell>
          <cell r="K252">
            <v>466931</v>
          </cell>
        </row>
        <row r="253">
          <cell r="A253">
            <v>382968</v>
          </cell>
          <cell r="B253" t="str">
            <v>Manjunath Mugad</v>
          </cell>
          <cell r="D253" t="str">
            <v>Active</v>
          </cell>
          <cell r="F253">
            <v>416178</v>
          </cell>
          <cell r="I253" t="str">
            <v>BG 7</v>
          </cell>
          <cell r="J253">
            <v>568506</v>
          </cell>
          <cell r="K253">
            <v>451803</v>
          </cell>
        </row>
        <row r="254">
          <cell r="A254">
            <v>382970</v>
          </cell>
          <cell r="B254" t="str">
            <v>Govindraj Sambrani</v>
          </cell>
          <cell r="D254" t="str">
            <v>Active</v>
          </cell>
          <cell r="F254">
            <v>471969</v>
          </cell>
          <cell r="I254" t="str">
            <v>BG 6</v>
          </cell>
          <cell r="J254">
            <v>704463</v>
          </cell>
          <cell r="K254">
            <v>838442</v>
          </cell>
        </row>
        <row r="255">
          <cell r="A255">
            <v>382977</v>
          </cell>
          <cell r="B255" t="str">
            <v>Abdul Majid Sundke</v>
          </cell>
          <cell r="D255" t="str">
            <v>Active</v>
          </cell>
          <cell r="F255">
            <v>382953</v>
          </cell>
          <cell r="I255" t="str">
            <v>BG 6</v>
          </cell>
          <cell r="J255">
            <v>814622</v>
          </cell>
          <cell r="K255">
            <v>838540</v>
          </cell>
        </row>
        <row r="256">
          <cell r="A256">
            <v>383098</v>
          </cell>
          <cell r="B256" t="str">
            <v>Arvind Kashyap</v>
          </cell>
          <cell r="D256" t="str">
            <v>Active</v>
          </cell>
          <cell r="F256">
            <v>373036</v>
          </cell>
          <cell r="I256" t="str">
            <v>BG 7</v>
          </cell>
          <cell r="J256">
            <v>538802</v>
          </cell>
          <cell r="K256">
            <v>1036133</v>
          </cell>
        </row>
        <row r="257">
          <cell r="A257">
            <v>383099</v>
          </cell>
          <cell r="B257" t="str">
            <v>Hemendra Singh Rathore</v>
          </cell>
          <cell r="D257" t="str">
            <v>Active</v>
          </cell>
          <cell r="F257">
            <v>452815</v>
          </cell>
          <cell r="I257" t="str">
            <v>BG 6</v>
          </cell>
          <cell r="J257">
            <v>802885</v>
          </cell>
          <cell r="K257">
            <v>661605</v>
          </cell>
        </row>
        <row r="258">
          <cell r="A258">
            <v>383100</v>
          </cell>
          <cell r="B258" t="str">
            <v>Pranav Sharma</v>
          </cell>
          <cell r="D258" t="str">
            <v>Active</v>
          </cell>
          <cell r="F258">
            <v>424950</v>
          </cell>
          <cell r="I258" t="str">
            <v>BG 6</v>
          </cell>
          <cell r="J258">
            <v>764868</v>
          </cell>
          <cell r="K258">
            <v>577090</v>
          </cell>
        </row>
        <row r="259">
          <cell r="A259">
            <v>383140</v>
          </cell>
          <cell r="B259" t="str">
            <v>Nishant Kumar Singh</v>
          </cell>
          <cell r="D259" t="str">
            <v>Active</v>
          </cell>
          <cell r="F259">
            <v>410452</v>
          </cell>
          <cell r="I259" t="str">
            <v>BG 6</v>
          </cell>
          <cell r="J259">
            <v>760024</v>
          </cell>
          <cell r="K259">
            <v>1125604</v>
          </cell>
        </row>
        <row r="260">
          <cell r="A260">
            <v>383142</v>
          </cell>
          <cell r="B260" t="str">
            <v>Sasidharan D.</v>
          </cell>
          <cell r="D260" t="str">
            <v>Active</v>
          </cell>
          <cell r="F260">
            <v>451002</v>
          </cell>
          <cell r="I260" t="str">
            <v>BG 4</v>
          </cell>
          <cell r="J260">
            <v>1899026</v>
          </cell>
          <cell r="K260">
            <v>740768</v>
          </cell>
        </row>
        <row r="261">
          <cell r="A261">
            <v>383143</v>
          </cell>
          <cell r="B261" t="str">
            <v>Natarajan M.</v>
          </cell>
          <cell r="D261" t="str">
            <v>Active</v>
          </cell>
          <cell r="F261">
            <v>420801</v>
          </cell>
          <cell r="I261" t="str">
            <v>BG 4</v>
          </cell>
          <cell r="J261">
            <v>1783603</v>
          </cell>
          <cell r="K261">
            <v>3032784</v>
          </cell>
        </row>
        <row r="262">
          <cell r="A262">
            <v>383162</v>
          </cell>
          <cell r="B262" t="str">
            <v>Balamurugan P.</v>
          </cell>
          <cell r="D262" t="str">
            <v>Active</v>
          </cell>
          <cell r="F262">
            <v>412833</v>
          </cell>
          <cell r="I262" t="str">
            <v>BG 6</v>
          </cell>
          <cell r="J262">
            <v>893272</v>
          </cell>
          <cell r="K262">
            <v>785366</v>
          </cell>
        </row>
        <row r="263">
          <cell r="A263">
            <v>383168</v>
          </cell>
          <cell r="B263" t="str">
            <v>Yuvraj Kumar B.</v>
          </cell>
          <cell r="D263" t="str">
            <v>Active</v>
          </cell>
          <cell r="F263">
            <v>377332</v>
          </cell>
          <cell r="I263" t="str">
            <v>BG 4</v>
          </cell>
          <cell r="J263">
            <v>1620935</v>
          </cell>
          <cell r="K263">
            <v>2031313</v>
          </cell>
        </row>
        <row r="264">
          <cell r="A264">
            <v>383439</v>
          </cell>
          <cell r="B264" t="str">
            <v>Rohit Bhargav</v>
          </cell>
          <cell r="D264" t="str">
            <v>Active</v>
          </cell>
          <cell r="F264">
            <v>407302</v>
          </cell>
          <cell r="I264" t="str">
            <v>BG 3</v>
          </cell>
          <cell r="J264">
            <v>2649524</v>
          </cell>
          <cell r="K264">
            <v>1932968</v>
          </cell>
        </row>
        <row r="265">
          <cell r="A265">
            <v>383447</v>
          </cell>
          <cell r="B265" t="str">
            <v>Kailash Kashyap</v>
          </cell>
          <cell r="D265" t="str">
            <v>Active</v>
          </cell>
          <cell r="F265">
            <v>388373</v>
          </cell>
          <cell r="I265" t="str">
            <v>BG 4</v>
          </cell>
          <cell r="J265">
            <v>1726231</v>
          </cell>
          <cell r="K265">
            <v>932764</v>
          </cell>
        </row>
        <row r="266">
          <cell r="A266">
            <v>383507</v>
          </cell>
          <cell r="B266" t="str">
            <v>Goutam Patra</v>
          </cell>
          <cell r="D266" t="str">
            <v>Active</v>
          </cell>
          <cell r="F266">
            <v>378503</v>
          </cell>
          <cell r="I266" t="str">
            <v>BG 4</v>
          </cell>
          <cell r="J266">
            <v>2056020</v>
          </cell>
          <cell r="K266">
            <v>3276405</v>
          </cell>
        </row>
        <row r="267">
          <cell r="A267">
            <v>383945</v>
          </cell>
          <cell r="B267" t="str">
            <v>Nikhil Gupta</v>
          </cell>
          <cell r="D267" t="str">
            <v>Active</v>
          </cell>
          <cell r="F267">
            <v>434171</v>
          </cell>
          <cell r="I267" t="str">
            <v>BG 8</v>
          </cell>
          <cell r="J267">
            <v>258553</v>
          </cell>
          <cell r="K267">
            <v>498843</v>
          </cell>
        </row>
        <row r="268">
          <cell r="A268">
            <v>383958</v>
          </cell>
          <cell r="B268" t="str">
            <v>Vinod Chaudhary</v>
          </cell>
          <cell r="D268" t="str">
            <v>Active</v>
          </cell>
          <cell r="F268">
            <v>388373</v>
          </cell>
          <cell r="I268" t="str">
            <v>BG 6</v>
          </cell>
          <cell r="J268">
            <v>743703</v>
          </cell>
          <cell r="K268">
            <v>664367</v>
          </cell>
        </row>
        <row r="269">
          <cell r="A269">
            <v>384042</v>
          </cell>
          <cell r="B269" t="str">
            <v>Vishal Rao</v>
          </cell>
          <cell r="D269" t="str">
            <v>Active</v>
          </cell>
          <cell r="F269">
            <v>407302</v>
          </cell>
          <cell r="I269" t="str">
            <v>BG 7</v>
          </cell>
          <cell r="J269">
            <v>674161</v>
          </cell>
          <cell r="K269">
            <v>669553</v>
          </cell>
        </row>
        <row r="270">
          <cell r="A270">
            <v>384055</v>
          </cell>
          <cell r="B270" t="str">
            <v>Faiz Alam</v>
          </cell>
          <cell r="D270" t="str">
            <v>Active</v>
          </cell>
          <cell r="F270">
            <v>464799</v>
          </cell>
          <cell r="I270" t="str">
            <v>BG 7</v>
          </cell>
          <cell r="J270">
            <v>682479</v>
          </cell>
          <cell r="K270">
            <v>943397</v>
          </cell>
        </row>
        <row r="271">
          <cell r="A271">
            <v>384137</v>
          </cell>
          <cell r="B271" t="str">
            <v>Vipul Harishchandra Bangar</v>
          </cell>
          <cell r="D271" t="str">
            <v>Active</v>
          </cell>
          <cell r="F271">
            <v>382658</v>
          </cell>
          <cell r="I271" t="str">
            <v>BG 4</v>
          </cell>
          <cell r="J271">
            <v>1614480</v>
          </cell>
          <cell r="K271">
            <v>2072906</v>
          </cell>
        </row>
        <row r="272">
          <cell r="A272">
            <v>384151</v>
          </cell>
          <cell r="B272" t="str">
            <v>Ahmed Rafiullakhan Pathan</v>
          </cell>
          <cell r="D272" t="str">
            <v>Active</v>
          </cell>
          <cell r="F272">
            <v>382658</v>
          </cell>
          <cell r="I272" t="str">
            <v>BG 6</v>
          </cell>
          <cell r="J272">
            <v>943861</v>
          </cell>
          <cell r="K272">
            <v>704187</v>
          </cell>
        </row>
        <row r="273">
          <cell r="A273">
            <v>384161</v>
          </cell>
          <cell r="B273" t="str">
            <v>Poonam Chandravadan Vyas</v>
          </cell>
          <cell r="D273" t="str">
            <v>Active</v>
          </cell>
          <cell r="F273">
            <v>417062</v>
          </cell>
          <cell r="I273" t="str">
            <v>BG 4</v>
          </cell>
          <cell r="J273">
            <v>1647947</v>
          </cell>
          <cell r="K273">
            <v>1281993</v>
          </cell>
        </row>
        <row r="274">
          <cell r="A274">
            <v>384174</v>
          </cell>
          <cell r="B274" t="str">
            <v>Kishor Bhimjibhai Gohil</v>
          </cell>
          <cell r="D274" t="str">
            <v>Active</v>
          </cell>
          <cell r="F274">
            <v>417062</v>
          </cell>
          <cell r="I274" t="str">
            <v>BG 7</v>
          </cell>
          <cell r="J274">
            <v>668709</v>
          </cell>
          <cell r="K274">
            <v>2269116</v>
          </cell>
        </row>
        <row r="275">
          <cell r="A275">
            <v>384632</v>
          </cell>
          <cell r="B275" t="str">
            <v>Darshana Ajay Jariwala</v>
          </cell>
          <cell r="D275" t="str">
            <v>Active</v>
          </cell>
          <cell r="F275">
            <v>448841</v>
          </cell>
          <cell r="I275" t="str">
            <v>BG 7</v>
          </cell>
          <cell r="J275">
            <v>544300</v>
          </cell>
          <cell r="K275">
            <v>1148884</v>
          </cell>
        </row>
        <row r="276">
          <cell r="A276">
            <v>384645</v>
          </cell>
          <cell r="B276" t="str">
            <v>Md Ali Hasnain</v>
          </cell>
          <cell r="D276" t="str">
            <v>Active</v>
          </cell>
          <cell r="F276">
            <v>410449</v>
          </cell>
          <cell r="I276" t="str">
            <v>BG 4</v>
          </cell>
          <cell r="J276">
            <v>1785131</v>
          </cell>
          <cell r="K276">
            <v>1516796</v>
          </cell>
        </row>
        <row r="277">
          <cell r="A277">
            <v>384649</v>
          </cell>
          <cell r="B277" t="str">
            <v>Suman Saha</v>
          </cell>
          <cell r="D277" t="str">
            <v>Active</v>
          </cell>
          <cell r="F277">
            <v>379915</v>
          </cell>
          <cell r="I277" t="str">
            <v>BG 4</v>
          </cell>
          <cell r="J277">
            <v>1557540</v>
          </cell>
          <cell r="K277">
            <v>1494817</v>
          </cell>
        </row>
        <row r="278">
          <cell r="A278">
            <v>384653</v>
          </cell>
          <cell r="B278" t="str">
            <v>Sanjib kumar Mahata</v>
          </cell>
          <cell r="D278" t="str">
            <v>Active</v>
          </cell>
          <cell r="F278">
            <v>381132</v>
          </cell>
          <cell r="I278" t="str">
            <v>BG 4</v>
          </cell>
          <cell r="J278">
            <v>1956239</v>
          </cell>
          <cell r="K278">
            <v>1970702</v>
          </cell>
        </row>
        <row r="279">
          <cell r="A279">
            <v>384806</v>
          </cell>
          <cell r="B279" t="str">
            <v>Vikas Hiranand Achhra</v>
          </cell>
          <cell r="D279" t="str">
            <v>Active</v>
          </cell>
          <cell r="F279">
            <v>377076</v>
          </cell>
          <cell r="I279" t="str">
            <v>BG 6</v>
          </cell>
          <cell r="J279">
            <v>723165</v>
          </cell>
          <cell r="K279">
            <v>1609484</v>
          </cell>
        </row>
        <row r="280">
          <cell r="A280">
            <v>385324</v>
          </cell>
          <cell r="B280" t="str">
            <v>Debasis Mohanty</v>
          </cell>
          <cell r="D280" t="str">
            <v>Active</v>
          </cell>
          <cell r="F280">
            <v>176466</v>
          </cell>
          <cell r="I280" t="str">
            <v>BG 6</v>
          </cell>
          <cell r="J280">
            <v>1025929</v>
          </cell>
          <cell r="K280">
            <v>1060637</v>
          </cell>
        </row>
        <row r="281">
          <cell r="A281">
            <v>385327</v>
          </cell>
          <cell r="B281" t="str">
            <v>Samir Kumar Pani</v>
          </cell>
          <cell r="D281" t="str">
            <v>Active</v>
          </cell>
          <cell r="F281">
            <v>381248</v>
          </cell>
          <cell r="I281" t="str">
            <v>BG 5</v>
          </cell>
          <cell r="J281">
            <v>1233865</v>
          </cell>
          <cell r="K281">
            <v>1347780</v>
          </cell>
        </row>
        <row r="282">
          <cell r="A282">
            <v>385332</v>
          </cell>
          <cell r="B282" t="str">
            <v>Bikash Kumar Dash</v>
          </cell>
          <cell r="D282" t="str">
            <v>Active</v>
          </cell>
          <cell r="F282">
            <v>381248</v>
          </cell>
          <cell r="I282" t="str">
            <v>BG 7</v>
          </cell>
          <cell r="J282">
            <v>559080</v>
          </cell>
          <cell r="K282">
            <v>1317816</v>
          </cell>
        </row>
        <row r="283">
          <cell r="A283">
            <v>385511</v>
          </cell>
          <cell r="B283" t="str">
            <v>Dhiraj Kumar Srivastava</v>
          </cell>
          <cell r="D283" t="str">
            <v>Active</v>
          </cell>
          <cell r="F283">
            <v>377602</v>
          </cell>
          <cell r="I283" t="str">
            <v>BG 6</v>
          </cell>
          <cell r="J283">
            <v>816657</v>
          </cell>
          <cell r="K283">
            <v>1233887</v>
          </cell>
        </row>
        <row r="284">
          <cell r="A284">
            <v>385512</v>
          </cell>
          <cell r="B284" t="str">
            <v>Syed Rumman Ahmed</v>
          </cell>
          <cell r="D284" t="str">
            <v>Active</v>
          </cell>
          <cell r="F284">
            <v>377602</v>
          </cell>
          <cell r="I284" t="str">
            <v>BG 6</v>
          </cell>
          <cell r="J284">
            <v>807030</v>
          </cell>
          <cell r="K284">
            <v>1181128</v>
          </cell>
        </row>
        <row r="285">
          <cell r="A285">
            <v>385513</v>
          </cell>
          <cell r="B285" t="str">
            <v>Pradeep Kumar</v>
          </cell>
          <cell r="D285" t="str">
            <v>Active</v>
          </cell>
          <cell r="F285">
            <v>377602</v>
          </cell>
          <cell r="I285" t="str">
            <v>BG 6</v>
          </cell>
          <cell r="J285">
            <v>822812</v>
          </cell>
          <cell r="K285">
            <v>1046934</v>
          </cell>
        </row>
        <row r="286">
          <cell r="A286">
            <v>385574</v>
          </cell>
          <cell r="B286" t="str">
            <v>Pradeep S. Nikam</v>
          </cell>
          <cell r="D286" t="str">
            <v>Active</v>
          </cell>
          <cell r="F286">
            <v>376339</v>
          </cell>
          <cell r="I286" t="str">
            <v>BG 6</v>
          </cell>
          <cell r="J286">
            <v>995452</v>
          </cell>
          <cell r="K286">
            <v>547786</v>
          </cell>
        </row>
        <row r="287">
          <cell r="A287">
            <v>385579</v>
          </cell>
          <cell r="B287" t="str">
            <v>Prabhakar Digambar Bahurupi</v>
          </cell>
          <cell r="D287" t="str">
            <v>Active</v>
          </cell>
          <cell r="F287">
            <v>380148</v>
          </cell>
          <cell r="I287" t="str">
            <v>BG 5</v>
          </cell>
          <cell r="J287">
            <v>1166956</v>
          </cell>
          <cell r="K287">
            <v>2833234</v>
          </cell>
        </row>
        <row r="288">
          <cell r="A288">
            <v>385582</v>
          </cell>
          <cell r="B288" t="str">
            <v>Nisha Suresh Talekar</v>
          </cell>
          <cell r="D288" t="str">
            <v>Active</v>
          </cell>
          <cell r="F288">
            <v>376834</v>
          </cell>
          <cell r="I288" t="str">
            <v>BG 7</v>
          </cell>
          <cell r="J288">
            <v>668436</v>
          </cell>
          <cell r="K288">
            <v>376409</v>
          </cell>
        </row>
        <row r="289">
          <cell r="A289">
            <v>385588</v>
          </cell>
          <cell r="B289" t="str">
            <v>Ketan Jayprakash Subhaji</v>
          </cell>
          <cell r="D289" t="str">
            <v>Active</v>
          </cell>
          <cell r="F289">
            <v>376834</v>
          </cell>
          <cell r="I289" t="str">
            <v>BG 7</v>
          </cell>
          <cell r="J289">
            <v>521152</v>
          </cell>
          <cell r="K289">
            <v>546252</v>
          </cell>
        </row>
        <row r="290">
          <cell r="A290">
            <v>385849</v>
          </cell>
          <cell r="B290" t="str">
            <v>Avinash Sudhakar Binjave</v>
          </cell>
          <cell r="D290" t="str">
            <v>Active</v>
          </cell>
          <cell r="F290">
            <v>381123</v>
          </cell>
          <cell r="I290" t="str">
            <v>BG 6</v>
          </cell>
          <cell r="J290">
            <v>729581</v>
          </cell>
          <cell r="K290">
            <v>1137175</v>
          </cell>
        </row>
        <row r="291">
          <cell r="A291">
            <v>386120</v>
          </cell>
          <cell r="B291" t="str">
            <v>Narendra Kumar Sinha</v>
          </cell>
          <cell r="D291" t="str">
            <v>Active</v>
          </cell>
          <cell r="F291">
            <v>379658</v>
          </cell>
          <cell r="I291" t="str">
            <v>BG 6</v>
          </cell>
          <cell r="J291">
            <v>718469</v>
          </cell>
          <cell r="K291">
            <v>2006855</v>
          </cell>
        </row>
        <row r="292">
          <cell r="A292">
            <v>386137</v>
          </cell>
          <cell r="B292" t="str">
            <v>Kannan A</v>
          </cell>
          <cell r="D292" t="str">
            <v>Active</v>
          </cell>
          <cell r="F292">
            <v>385698</v>
          </cell>
          <cell r="I292" t="str">
            <v>BG 8</v>
          </cell>
          <cell r="J292">
            <v>64340</v>
          </cell>
          <cell r="K292">
            <v>215321</v>
          </cell>
        </row>
        <row r="293">
          <cell r="A293">
            <v>386138</v>
          </cell>
          <cell r="B293" t="str">
            <v>Karthik Y</v>
          </cell>
          <cell r="D293" t="str">
            <v>Active</v>
          </cell>
          <cell r="F293">
            <v>385698</v>
          </cell>
          <cell r="I293" t="str">
            <v>BG 6</v>
          </cell>
          <cell r="J293">
            <v>1092369</v>
          </cell>
          <cell r="K293">
            <v>874933</v>
          </cell>
        </row>
        <row r="294">
          <cell r="A294">
            <v>386140</v>
          </cell>
          <cell r="B294" t="str">
            <v>Kingsly jeyaraj J</v>
          </cell>
          <cell r="D294" t="str">
            <v>Active</v>
          </cell>
          <cell r="F294">
            <v>385698</v>
          </cell>
          <cell r="I294" t="str">
            <v>BG 8</v>
          </cell>
          <cell r="J294">
            <v>228808</v>
          </cell>
          <cell r="K294">
            <v>512705</v>
          </cell>
        </row>
        <row r="295">
          <cell r="A295">
            <v>386141</v>
          </cell>
          <cell r="B295" t="str">
            <v>Mohamed Nabees A</v>
          </cell>
          <cell r="D295" t="str">
            <v>Active</v>
          </cell>
          <cell r="F295">
            <v>385698</v>
          </cell>
          <cell r="I295" t="str">
            <v>BG 7</v>
          </cell>
          <cell r="J295">
            <v>578614</v>
          </cell>
          <cell r="K295">
            <v>537081</v>
          </cell>
        </row>
        <row r="296">
          <cell r="A296">
            <v>386143</v>
          </cell>
          <cell r="B296" t="str">
            <v>Suresh S</v>
          </cell>
          <cell r="D296" t="str">
            <v>Active</v>
          </cell>
          <cell r="F296">
            <v>385698</v>
          </cell>
          <cell r="I296" t="str">
            <v>BG 5</v>
          </cell>
          <cell r="J296">
            <v>1235245</v>
          </cell>
          <cell r="K296">
            <v>1066581</v>
          </cell>
        </row>
        <row r="297">
          <cell r="A297">
            <v>386145</v>
          </cell>
          <cell r="B297" t="str">
            <v>Kumar J</v>
          </cell>
          <cell r="D297" t="str">
            <v>Active</v>
          </cell>
          <cell r="F297">
            <v>385698</v>
          </cell>
          <cell r="I297" t="str">
            <v>BG 6</v>
          </cell>
          <cell r="J297">
            <v>899191</v>
          </cell>
          <cell r="K297">
            <v>680906</v>
          </cell>
        </row>
        <row r="298">
          <cell r="A298">
            <v>386148</v>
          </cell>
          <cell r="B298" t="str">
            <v>Rajini C</v>
          </cell>
          <cell r="D298" t="str">
            <v>Active</v>
          </cell>
          <cell r="F298">
            <v>385698</v>
          </cell>
          <cell r="I298" t="str">
            <v>BG 8</v>
          </cell>
          <cell r="J298">
            <v>367059</v>
          </cell>
          <cell r="K298">
            <v>311278</v>
          </cell>
        </row>
        <row r="299">
          <cell r="A299">
            <v>386154</v>
          </cell>
          <cell r="B299" t="str">
            <v>Karunanithi V</v>
          </cell>
          <cell r="D299" t="str">
            <v>Active</v>
          </cell>
          <cell r="F299">
            <v>412833</v>
          </cell>
          <cell r="I299" t="str">
            <v>BG 7</v>
          </cell>
          <cell r="J299">
            <v>547372</v>
          </cell>
          <cell r="K299">
            <v>714900</v>
          </cell>
        </row>
        <row r="300">
          <cell r="A300">
            <v>386158</v>
          </cell>
          <cell r="B300" t="str">
            <v>Rishikesh B</v>
          </cell>
          <cell r="D300" t="str">
            <v>Active</v>
          </cell>
          <cell r="F300">
            <v>412833</v>
          </cell>
          <cell r="I300" t="str">
            <v>BG 7</v>
          </cell>
          <cell r="J300">
            <v>509618</v>
          </cell>
          <cell r="K300">
            <v>462815</v>
          </cell>
        </row>
        <row r="301">
          <cell r="A301">
            <v>386159</v>
          </cell>
          <cell r="B301" t="str">
            <v>Panneerselvam D</v>
          </cell>
          <cell r="D301" t="str">
            <v>Active</v>
          </cell>
          <cell r="F301">
            <v>412833</v>
          </cell>
          <cell r="I301" t="str">
            <v>BG 6</v>
          </cell>
          <cell r="J301">
            <v>895417</v>
          </cell>
          <cell r="K301">
            <v>702319</v>
          </cell>
        </row>
        <row r="302">
          <cell r="A302">
            <v>386260</v>
          </cell>
          <cell r="B302" t="str">
            <v>Jatin Pravinbhai Patel</v>
          </cell>
          <cell r="D302" t="str">
            <v>Active</v>
          </cell>
          <cell r="F302">
            <v>382658</v>
          </cell>
          <cell r="I302" t="str">
            <v>BG 4</v>
          </cell>
          <cell r="J302">
            <v>2057816</v>
          </cell>
          <cell r="K302">
            <v>2135708</v>
          </cell>
        </row>
        <row r="303">
          <cell r="A303">
            <v>386265</v>
          </cell>
          <cell r="B303" t="str">
            <v>Ritwik Agnihotri</v>
          </cell>
          <cell r="D303" t="str">
            <v>Active</v>
          </cell>
          <cell r="F303">
            <v>406698</v>
          </cell>
          <cell r="I303" t="str">
            <v>BG 4</v>
          </cell>
          <cell r="J303">
            <v>1564390</v>
          </cell>
          <cell r="K303">
            <v>1586780</v>
          </cell>
        </row>
        <row r="304">
          <cell r="A304">
            <v>386266</v>
          </cell>
          <cell r="B304" t="str">
            <v>Salma Pharida</v>
          </cell>
          <cell r="D304" t="str">
            <v>Active</v>
          </cell>
          <cell r="F304">
            <v>460862</v>
          </cell>
          <cell r="I304" t="str">
            <v>BG 8</v>
          </cell>
          <cell r="J304">
            <v>389444</v>
          </cell>
          <cell r="K304">
            <v>1431743</v>
          </cell>
        </row>
        <row r="305">
          <cell r="A305">
            <v>386269</v>
          </cell>
          <cell r="B305" t="str">
            <v>Vidya Sagar Tripathi</v>
          </cell>
          <cell r="D305" t="str">
            <v>Active</v>
          </cell>
          <cell r="F305">
            <v>473191</v>
          </cell>
          <cell r="I305" t="str">
            <v>BG 6</v>
          </cell>
          <cell r="J305">
            <v>942685</v>
          </cell>
          <cell r="K305">
            <v>868718</v>
          </cell>
        </row>
        <row r="306">
          <cell r="A306">
            <v>386436</v>
          </cell>
          <cell r="B306" t="str">
            <v>Prithvi Raj</v>
          </cell>
          <cell r="D306" t="str">
            <v>Active</v>
          </cell>
          <cell r="F306">
            <v>473035</v>
          </cell>
          <cell r="I306" t="str">
            <v>BG 6</v>
          </cell>
          <cell r="J306">
            <v>993657</v>
          </cell>
          <cell r="K306">
            <v>1301172</v>
          </cell>
        </row>
        <row r="307">
          <cell r="A307">
            <v>386439</v>
          </cell>
          <cell r="B307" t="str">
            <v>Gopal Krishan</v>
          </cell>
          <cell r="D307" t="str">
            <v>Active</v>
          </cell>
          <cell r="F307">
            <v>377364</v>
          </cell>
          <cell r="I307" t="str">
            <v>BG 7</v>
          </cell>
          <cell r="J307">
            <v>568537</v>
          </cell>
          <cell r="K307">
            <v>470601</v>
          </cell>
        </row>
        <row r="308">
          <cell r="A308">
            <v>386552</v>
          </cell>
          <cell r="B308" t="str">
            <v>Shashank Pandey</v>
          </cell>
          <cell r="D308" t="str">
            <v>Active</v>
          </cell>
          <cell r="F308">
            <v>452815</v>
          </cell>
          <cell r="I308" t="str">
            <v>BG 8</v>
          </cell>
          <cell r="J308">
            <v>129277</v>
          </cell>
          <cell r="K308">
            <v>925878</v>
          </cell>
        </row>
        <row r="309">
          <cell r="A309">
            <v>386698</v>
          </cell>
          <cell r="B309" t="str">
            <v>Amit Kumar</v>
          </cell>
          <cell r="D309" t="str">
            <v>Active</v>
          </cell>
          <cell r="F309">
            <v>464799</v>
          </cell>
          <cell r="I309" t="str">
            <v>BG 7</v>
          </cell>
          <cell r="J309">
            <v>532842</v>
          </cell>
          <cell r="K309">
            <v>743984</v>
          </cell>
        </row>
        <row r="310">
          <cell r="A310">
            <v>386701</v>
          </cell>
          <cell r="B310" t="str">
            <v>Sunil Purohit</v>
          </cell>
          <cell r="D310" t="str">
            <v>Active</v>
          </cell>
          <cell r="F310">
            <v>373036</v>
          </cell>
          <cell r="I310" t="str">
            <v>BG 6</v>
          </cell>
          <cell r="J310">
            <v>738233</v>
          </cell>
          <cell r="K310">
            <v>235715</v>
          </cell>
        </row>
        <row r="311">
          <cell r="A311">
            <v>386753</v>
          </cell>
          <cell r="B311" t="str">
            <v>Ajaypal Singh</v>
          </cell>
          <cell r="D311" t="str">
            <v>Active</v>
          </cell>
          <cell r="F311">
            <v>412412</v>
          </cell>
          <cell r="I311" t="str">
            <v>BG 6</v>
          </cell>
          <cell r="J311">
            <v>848435</v>
          </cell>
          <cell r="K311">
            <v>655439</v>
          </cell>
        </row>
        <row r="312">
          <cell r="A312">
            <v>386946</v>
          </cell>
          <cell r="B312" t="str">
            <v>Santosh Kumar Jha</v>
          </cell>
          <cell r="D312" t="str">
            <v>Active</v>
          </cell>
          <cell r="F312">
            <v>410452</v>
          </cell>
          <cell r="I312" t="str">
            <v>BG 7</v>
          </cell>
          <cell r="J312">
            <v>641894</v>
          </cell>
          <cell r="K312">
            <v>724784</v>
          </cell>
        </row>
        <row r="313">
          <cell r="A313">
            <v>386947</v>
          </cell>
          <cell r="B313" t="str">
            <v>Neeraj Kumar Bhardwaj</v>
          </cell>
          <cell r="D313" t="str">
            <v>Active</v>
          </cell>
          <cell r="F313">
            <v>379658</v>
          </cell>
          <cell r="I313" t="str">
            <v>BG 6</v>
          </cell>
          <cell r="J313">
            <v>955879</v>
          </cell>
          <cell r="K313">
            <v>1325305</v>
          </cell>
        </row>
        <row r="314">
          <cell r="A314">
            <v>386949</v>
          </cell>
          <cell r="B314" t="str">
            <v>Sanjay Kumar</v>
          </cell>
          <cell r="D314" t="str">
            <v>Active</v>
          </cell>
          <cell r="F314">
            <v>379658</v>
          </cell>
          <cell r="I314" t="str">
            <v>BG 8</v>
          </cell>
          <cell r="J314">
            <v>226970</v>
          </cell>
          <cell r="K314">
            <v>1125698</v>
          </cell>
        </row>
        <row r="315">
          <cell r="A315">
            <v>387046</v>
          </cell>
          <cell r="B315" t="str">
            <v>Bijay Kumar Nishank</v>
          </cell>
          <cell r="D315" t="str">
            <v>Active</v>
          </cell>
          <cell r="F315">
            <v>381248</v>
          </cell>
          <cell r="I315" t="str">
            <v>BG 8</v>
          </cell>
          <cell r="J315">
            <v>100354</v>
          </cell>
          <cell r="K315">
            <v>267756</v>
          </cell>
        </row>
        <row r="316">
          <cell r="A316">
            <v>387079</v>
          </cell>
          <cell r="B316" t="str">
            <v>Ansar AB</v>
          </cell>
          <cell r="D316" t="str">
            <v>Active</v>
          </cell>
          <cell r="F316">
            <v>419555</v>
          </cell>
          <cell r="I316" t="str">
            <v>BG 7</v>
          </cell>
          <cell r="J316">
            <v>527680</v>
          </cell>
          <cell r="K316">
            <v>215755</v>
          </cell>
        </row>
        <row r="317">
          <cell r="A317">
            <v>387238</v>
          </cell>
          <cell r="B317" t="str">
            <v>Suresh Boddu</v>
          </cell>
          <cell r="D317" t="str">
            <v>Active</v>
          </cell>
          <cell r="F317">
            <v>421959</v>
          </cell>
          <cell r="I317" t="str">
            <v>BG 7</v>
          </cell>
          <cell r="J317">
            <v>457021</v>
          </cell>
          <cell r="K317">
            <v>1683875</v>
          </cell>
        </row>
        <row r="318">
          <cell r="A318">
            <v>387267</v>
          </cell>
          <cell r="B318" t="str">
            <v>Illayaraja A.</v>
          </cell>
          <cell r="D318" t="str">
            <v>Active</v>
          </cell>
          <cell r="F318">
            <v>387266</v>
          </cell>
          <cell r="I318" t="str">
            <v>BG 6</v>
          </cell>
          <cell r="J318">
            <v>720920</v>
          </cell>
          <cell r="K318">
            <v>320993</v>
          </cell>
        </row>
        <row r="319">
          <cell r="A319">
            <v>387271</v>
          </cell>
          <cell r="B319" t="str">
            <v>Rakesh Kumar Rajan R.</v>
          </cell>
          <cell r="D319" t="str">
            <v>Active</v>
          </cell>
          <cell r="F319">
            <v>451002</v>
          </cell>
          <cell r="I319" t="str">
            <v>BG 5</v>
          </cell>
          <cell r="J319">
            <v>1160804</v>
          </cell>
          <cell r="K319">
            <v>637357</v>
          </cell>
        </row>
        <row r="320">
          <cell r="A320">
            <v>387330</v>
          </cell>
          <cell r="B320" t="str">
            <v>Pramod Ashok Dhage</v>
          </cell>
          <cell r="D320" t="str">
            <v>Active</v>
          </cell>
          <cell r="F320">
            <v>382953</v>
          </cell>
          <cell r="I320" t="str">
            <v>BG 5</v>
          </cell>
          <cell r="J320">
            <v>1282772</v>
          </cell>
          <cell r="K320">
            <v>952777</v>
          </cell>
        </row>
        <row r="321">
          <cell r="A321">
            <v>387507</v>
          </cell>
          <cell r="B321" t="str">
            <v>Nabanita Chowdhury</v>
          </cell>
          <cell r="D321" t="str">
            <v>Active</v>
          </cell>
          <cell r="F321">
            <v>378504</v>
          </cell>
          <cell r="I321" t="str">
            <v>BG 4</v>
          </cell>
          <cell r="J321">
            <v>2288390</v>
          </cell>
          <cell r="K321">
            <v>2239781</v>
          </cell>
        </row>
        <row r="322">
          <cell r="A322">
            <v>387521</v>
          </cell>
          <cell r="B322" t="str">
            <v>Moloy Bhattacharjee</v>
          </cell>
          <cell r="D322" t="str">
            <v>Active</v>
          </cell>
          <cell r="F322">
            <v>379915</v>
          </cell>
          <cell r="I322" t="str">
            <v>BG 4</v>
          </cell>
          <cell r="J322">
            <v>1580172</v>
          </cell>
          <cell r="K322">
            <v>1575056</v>
          </cell>
        </row>
        <row r="323">
          <cell r="A323">
            <v>387538</v>
          </cell>
          <cell r="B323" t="str">
            <v>Md. Khalid</v>
          </cell>
          <cell r="D323" t="str">
            <v>Active</v>
          </cell>
          <cell r="F323">
            <v>447935</v>
          </cell>
          <cell r="I323" t="str">
            <v>BG 6</v>
          </cell>
          <cell r="J323">
            <v>882814</v>
          </cell>
          <cell r="K323">
            <v>713567</v>
          </cell>
        </row>
        <row r="324">
          <cell r="A324">
            <v>387542</v>
          </cell>
          <cell r="B324" t="str">
            <v>Khandla Srinivasa Rao</v>
          </cell>
          <cell r="D324" t="str">
            <v>Active</v>
          </cell>
          <cell r="F324">
            <v>423329</v>
          </cell>
          <cell r="I324" t="str">
            <v>BG 7</v>
          </cell>
          <cell r="J324">
            <v>664667</v>
          </cell>
          <cell r="K324">
            <v>1012731</v>
          </cell>
        </row>
        <row r="325">
          <cell r="A325">
            <v>387543</v>
          </cell>
          <cell r="B325" t="str">
            <v>Sridhar Korapati</v>
          </cell>
          <cell r="D325" t="str">
            <v>Active</v>
          </cell>
          <cell r="F325">
            <v>420498</v>
          </cell>
          <cell r="I325" t="str">
            <v>BG 5</v>
          </cell>
          <cell r="J325">
            <v>1393230</v>
          </cell>
          <cell r="K325">
            <v>897258</v>
          </cell>
        </row>
        <row r="326">
          <cell r="A326">
            <v>387764</v>
          </cell>
          <cell r="B326" t="str">
            <v>Surinder Yadav</v>
          </cell>
          <cell r="D326" t="str">
            <v>Active</v>
          </cell>
          <cell r="F326">
            <v>410733</v>
          </cell>
          <cell r="I326" t="str">
            <v>BG 7</v>
          </cell>
          <cell r="J326">
            <v>597188</v>
          </cell>
          <cell r="K326">
            <v>419213</v>
          </cell>
        </row>
        <row r="327">
          <cell r="A327">
            <v>387774</v>
          </cell>
          <cell r="B327" t="str">
            <v>Mahendra Kumar Shetty</v>
          </cell>
          <cell r="D327" t="str">
            <v>Active</v>
          </cell>
          <cell r="F327">
            <v>462388</v>
          </cell>
          <cell r="I327" t="str">
            <v>BG 7</v>
          </cell>
          <cell r="J327">
            <v>434247</v>
          </cell>
          <cell r="K327">
            <v>333804</v>
          </cell>
        </row>
        <row r="328">
          <cell r="A328">
            <v>387790</v>
          </cell>
          <cell r="B328" t="str">
            <v>Rajeshwar Kundu</v>
          </cell>
          <cell r="D328" t="str">
            <v>Active</v>
          </cell>
          <cell r="F328">
            <v>403187</v>
          </cell>
          <cell r="I328" t="str">
            <v>BG 2</v>
          </cell>
          <cell r="J328">
            <v>3320969</v>
          </cell>
          <cell r="K328">
            <v>4435280</v>
          </cell>
        </row>
        <row r="329">
          <cell r="A329">
            <v>387899</v>
          </cell>
          <cell r="B329" t="str">
            <v>Rimmi Bhatti</v>
          </cell>
          <cell r="D329" t="str">
            <v>Active</v>
          </cell>
          <cell r="F329">
            <v>377364</v>
          </cell>
          <cell r="I329" t="str">
            <v>BG 7</v>
          </cell>
          <cell r="J329">
            <v>457449</v>
          </cell>
          <cell r="K329">
            <v>424074</v>
          </cell>
        </row>
        <row r="330">
          <cell r="A330">
            <v>387907</v>
          </cell>
          <cell r="B330" t="str">
            <v>K. Sankar Rao</v>
          </cell>
          <cell r="D330" t="str">
            <v>Active</v>
          </cell>
          <cell r="F330">
            <v>448841</v>
          </cell>
          <cell r="I330" t="str">
            <v>BG 7</v>
          </cell>
          <cell r="J330">
            <v>569944</v>
          </cell>
          <cell r="K330">
            <v>700539</v>
          </cell>
        </row>
        <row r="331">
          <cell r="A331">
            <v>388246</v>
          </cell>
          <cell r="B331" t="str">
            <v>Kamlesh Kumar</v>
          </cell>
          <cell r="D331" t="str">
            <v>Active</v>
          </cell>
          <cell r="F331">
            <v>398778</v>
          </cell>
          <cell r="I331" t="str">
            <v>BG 6</v>
          </cell>
          <cell r="J331">
            <v>787624</v>
          </cell>
          <cell r="K331">
            <v>537364</v>
          </cell>
        </row>
        <row r="332">
          <cell r="A332">
            <v>388330</v>
          </cell>
          <cell r="B332" t="str">
            <v>Mustafa Ali</v>
          </cell>
          <cell r="D332" t="str">
            <v>Active</v>
          </cell>
          <cell r="F332">
            <v>377602</v>
          </cell>
          <cell r="I332" t="str">
            <v>BG 7</v>
          </cell>
          <cell r="J332">
            <v>667360</v>
          </cell>
          <cell r="K332">
            <v>877084</v>
          </cell>
        </row>
        <row r="333">
          <cell r="A333">
            <v>388333</v>
          </cell>
          <cell r="B333" t="str">
            <v>Saheer M.</v>
          </cell>
          <cell r="D333" t="str">
            <v>Active</v>
          </cell>
          <cell r="F333">
            <v>385791</v>
          </cell>
          <cell r="I333" t="str">
            <v>BG 5</v>
          </cell>
          <cell r="J333">
            <v>1222206</v>
          </cell>
          <cell r="K333">
            <v>1896110</v>
          </cell>
        </row>
        <row r="334">
          <cell r="A334">
            <v>388367</v>
          </cell>
          <cell r="B334" t="str">
            <v>Saurabh Srivastava</v>
          </cell>
          <cell r="D334" t="str">
            <v>Active</v>
          </cell>
          <cell r="F334">
            <v>377329</v>
          </cell>
          <cell r="I334" t="str">
            <v>BG 4</v>
          </cell>
          <cell r="J334">
            <v>1568877</v>
          </cell>
          <cell r="K334">
            <v>606643</v>
          </cell>
        </row>
        <row r="335">
          <cell r="A335">
            <v>388593</v>
          </cell>
          <cell r="B335" t="str">
            <v>Rama Devi</v>
          </cell>
          <cell r="D335" t="str">
            <v>Active</v>
          </cell>
          <cell r="F335">
            <v>378503</v>
          </cell>
          <cell r="I335" t="str">
            <v>BG 5</v>
          </cell>
          <cell r="J335">
            <v>1221605</v>
          </cell>
          <cell r="K335">
            <v>1241114</v>
          </cell>
        </row>
        <row r="336">
          <cell r="A336">
            <v>388637</v>
          </cell>
          <cell r="B336" t="str">
            <v>Tapesh Gawde</v>
          </cell>
          <cell r="D336" t="str">
            <v>Active</v>
          </cell>
          <cell r="F336">
            <v>454526</v>
          </cell>
          <cell r="I336" t="str">
            <v>BG 7</v>
          </cell>
          <cell r="J336">
            <v>415275</v>
          </cell>
          <cell r="K336">
            <v>544182</v>
          </cell>
        </row>
        <row r="337">
          <cell r="A337">
            <v>389029</v>
          </cell>
          <cell r="B337" t="str">
            <v>Vivek Dutt</v>
          </cell>
          <cell r="D337" t="str">
            <v>Active</v>
          </cell>
          <cell r="F337">
            <v>425654</v>
          </cell>
          <cell r="I337" t="str">
            <v>BG 7</v>
          </cell>
          <cell r="J337">
            <v>662568</v>
          </cell>
          <cell r="K337">
            <v>110049</v>
          </cell>
        </row>
        <row r="338">
          <cell r="A338">
            <v>389626</v>
          </cell>
          <cell r="B338" t="str">
            <v>Nidhi Shankhdhar</v>
          </cell>
          <cell r="D338" t="str">
            <v>Active</v>
          </cell>
          <cell r="F338">
            <v>460909</v>
          </cell>
          <cell r="I338" t="str">
            <v>BG 7</v>
          </cell>
          <cell r="J338">
            <v>586434</v>
          </cell>
          <cell r="K338">
            <v>548780</v>
          </cell>
        </row>
        <row r="339">
          <cell r="A339">
            <v>389759</v>
          </cell>
          <cell r="B339" t="str">
            <v>Ramanagouda F. Patil</v>
          </cell>
          <cell r="D339" t="str">
            <v>Active</v>
          </cell>
          <cell r="F339">
            <v>382953</v>
          </cell>
          <cell r="I339" t="str">
            <v>BG 6</v>
          </cell>
          <cell r="J339">
            <v>734013</v>
          </cell>
          <cell r="K339">
            <v>407671</v>
          </cell>
        </row>
        <row r="340">
          <cell r="A340">
            <v>389764</v>
          </cell>
          <cell r="B340" t="str">
            <v>Deepak Kumar</v>
          </cell>
          <cell r="D340" t="str">
            <v>Active</v>
          </cell>
          <cell r="F340">
            <v>473035</v>
          </cell>
          <cell r="I340" t="str">
            <v>BG 7</v>
          </cell>
          <cell r="J340">
            <v>623154</v>
          </cell>
          <cell r="K340">
            <v>1090274</v>
          </cell>
        </row>
        <row r="341">
          <cell r="A341">
            <v>389810</v>
          </cell>
          <cell r="B341" t="str">
            <v>Joshi Silukoti</v>
          </cell>
          <cell r="D341" t="str">
            <v>Active</v>
          </cell>
          <cell r="F341">
            <v>421959</v>
          </cell>
          <cell r="I341" t="str">
            <v>BG 5</v>
          </cell>
          <cell r="J341">
            <v>1184378</v>
          </cell>
          <cell r="K341">
            <v>926912</v>
          </cell>
        </row>
        <row r="342">
          <cell r="A342">
            <v>389815</v>
          </cell>
          <cell r="B342" t="str">
            <v>Mahaboob Jeelan Dandiya</v>
          </cell>
          <cell r="D342" t="str">
            <v>Active</v>
          </cell>
          <cell r="F342">
            <v>459093</v>
          </cell>
          <cell r="I342" t="str">
            <v>BG 6</v>
          </cell>
          <cell r="J342">
            <v>925647</v>
          </cell>
          <cell r="K342">
            <v>716925</v>
          </cell>
        </row>
        <row r="343">
          <cell r="A343">
            <v>389816</v>
          </cell>
          <cell r="B343" t="str">
            <v>Shaik Sharif</v>
          </cell>
          <cell r="D343" t="str">
            <v>Active</v>
          </cell>
          <cell r="F343">
            <v>421959</v>
          </cell>
          <cell r="I343" t="str">
            <v>BG 7</v>
          </cell>
          <cell r="J343">
            <v>556187</v>
          </cell>
          <cell r="K343">
            <v>1010911</v>
          </cell>
        </row>
        <row r="344">
          <cell r="A344">
            <v>389817</v>
          </cell>
          <cell r="B344" t="str">
            <v>Janardhan Pasupuleti</v>
          </cell>
          <cell r="D344" t="str">
            <v>Active</v>
          </cell>
          <cell r="F344">
            <v>459093</v>
          </cell>
          <cell r="I344" t="str">
            <v>BG 4</v>
          </cell>
          <cell r="J344">
            <v>1596252</v>
          </cell>
          <cell r="K344">
            <v>1900913</v>
          </cell>
        </row>
        <row r="345">
          <cell r="A345">
            <v>389818</v>
          </cell>
          <cell r="B345" t="str">
            <v>Srikath A L C S</v>
          </cell>
          <cell r="D345" t="str">
            <v>Active</v>
          </cell>
          <cell r="F345">
            <v>421959</v>
          </cell>
          <cell r="I345" t="str">
            <v>BG 6</v>
          </cell>
          <cell r="J345">
            <v>765120</v>
          </cell>
          <cell r="K345">
            <v>747860</v>
          </cell>
        </row>
        <row r="346">
          <cell r="A346">
            <v>390206</v>
          </cell>
          <cell r="B346" t="str">
            <v>Jaya Krishna Sahu</v>
          </cell>
          <cell r="D346" t="str">
            <v>Active</v>
          </cell>
          <cell r="F346">
            <v>381248</v>
          </cell>
          <cell r="I346" t="str">
            <v>BG 5</v>
          </cell>
          <cell r="J346">
            <v>1199846</v>
          </cell>
          <cell r="K346">
            <v>2047047</v>
          </cell>
        </row>
        <row r="347">
          <cell r="A347">
            <v>390416</v>
          </cell>
          <cell r="B347" t="str">
            <v>Shilpa Sudhir Bhojane</v>
          </cell>
          <cell r="D347" t="str">
            <v>Active</v>
          </cell>
          <cell r="F347">
            <v>381123</v>
          </cell>
          <cell r="I347" t="str">
            <v>BG 5</v>
          </cell>
          <cell r="J347">
            <v>1447766</v>
          </cell>
          <cell r="K347">
            <v>1404288</v>
          </cell>
        </row>
        <row r="348">
          <cell r="A348">
            <v>390578</v>
          </cell>
          <cell r="B348" t="str">
            <v>Rejeev VR</v>
          </cell>
          <cell r="D348" t="str">
            <v>Active</v>
          </cell>
          <cell r="F348">
            <v>419555</v>
          </cell>
          <cell r="I348" t="str">
            <v>BG 6</v>
          </cell>
          <cell r="J348">
            <v>847877</v>
          </cell>
          <cell r="K348">
            <v>1013930</v>
          </cell>
        </row>
        <row r="349">
          <cell r="A349">
            <v>390717</v>
          </cell>
          <cell r="B349" t="str">
            <v>Sanjay C.</v>
          </cell>
          <cell r="D349" t="str">
            <v>Active</v>
          </cell>
          <cell r="F349">
            <v>454565</v>
          </cell>
          <cell r="I349" t="str">
            <v>BG 6</v>
          </cell>
          <cell r="J349">
            <v>930023</v>
          </cell>
          <cell r="K349">
            <v>699936</v>
          </cell>
        </row>
        <row r="350">
          <cell r="A350">
            <v>393595</v>
          </cell>
          <cell r="B350" t="str">
            <v>Sarbjit Ram</v>
          </cell>
          <cell r="D350" t="str">
            <v>Active</v>
          </cell>
          <cell r="F350">
            <v>377143</v>
          </cell>
          <cell r="I350" t="str">
            <v>BG 6</v>
          </cell>
          <cell r="J350">
            <v>899013</v>
          </cell>
          <cell r="K350">
            <v>1015196</v>
          </cell>
        </row>
        <row r="351">
          <cell r="A351">
            <v>393598</v>
          </cell>
          <cell r="B351" t="str">
            <v>Amit Wadhwa</v>
          </cell>
          <cell r="D351" t="str">
            <v>Active</v>
          </cell>
          <cell r="F351">
            <v>386562</v>
          </cell>
          <cell r="I351" t="str">
            <v>BG 6</v>
          </cell>
          <cell r="J351">
            <v>852441</v>
          </cell>
          <cell r="K351">
            <v>805624</v>
          </cell>
        </row>
        <row r="352">
          <cell r="A352">
            <v>394193</v>
          </cell>
          <cell r="B352" t="str">
            <v>Rajapandyan R.</v>
          </cell>
          <cell r="D352" t="str">
            <v>Active</v>
          </cell>
          <cell r="F352">
            <v>385698</v>
          </cell>
          <cell r="I352" t="str">
            <v>BG 7</v>
          </cell>
          <cell r="J352">
            <v>459639</v>
          </cell>
          <cell r="K352">
            <v>559686</v>
          </cell>
        </row>
        <row r="353">
          <cell r="A353">
            <v>394194</v>
          </cell>
          <cell r="B353" t="str">
            <v>Nagendran R.</v>
          </cell>
          <cell r="D353" t="str">
            <v>Active</v>
          </cell>
          <cell r="F353">
            <v>474340</v>
          </cell>
          <cell r="I353" t="str">
            <v>BG 5</v>
          </cell>
          <cell r="J353">
            <v>1441571</v>
          </cell>
          <cell r="K353">
            <v>1958167</v>
          </cell>
        </row>
        <row r="354">
          <cell r="A354">
            <v>394327</v>
          </cell>
          <cell r="B354" t="str">
            <v>Rupesh Kumar Rathore</v>
          </cell>
          <cell r="D354" t="str">
            <v>Active</v>
          </cell>
          <cell r="F354">
            <v>436955</v>
          </cell>
          <cell r="I354" t="str">
            <v>BG 7</v>
          </cell>
          <cell r="J354">
            <v>662238</v>
          </cell>
          <cell r="K354">
            <v>339253</v>
          </cell>
        </row>
        <row r="355">
          <cell r="A355">
            <v>394443</v>
          </cell>
          <cell r="B355" t="str">
            <v>Nijil K. V.</v>
          </cell>
          <cell r="D355" t="str">
            <v>Active</v>
          </cell>
          <cell r="F355">
            <v>419555</v>
          </cell>
          <cell r="I355" t="str">
            <v>BG 6</v>
          </cell>
          <cell r="J355">
            <v>1009868</v>
          </cell>
          <cell r="K355">
            <v>630870</v>
          </cell>
        </row>
        <row r="356">
          <cell r="A356">
            <v>394449</v>
          </cell>
          <cell r="B356" t="str">
            <v>Jai Prakash Rai</v>
          </cell>
          <cell r="D356" t="str">
            <v>Active</v>
          </cell>
          <cell r="F356">
            <v>414224</v>
          </cell>
          <cell r="I356" t="str">
            <v>BG 6</v>
          </cell>
          <cell r="J356">
            <v>886088</v>
          </cell>
          <cell r="K356">
            <v>531020</v>
          </cell>
        </row>
        <row r="357">
          <cell r="A357">
            <v>394663</v>
          </cell>
          <cell r="B357" t="str">
            <v>Chaitali Sanyal</v>
          </cell>
          <cell r="D357" t="str">
            <v>Active</v>
          </cell>
          <cell r="F357">
            <v>406515</v>
          </cell>
          <cell r="I357" t="str">
            <v>BG 5</v>
          </cell>
          <cell r="J357">
            <v>1237143</v>
          </cell>
          <cell r="K357">
            <v>1596579</v>
          </cell>
        </row>
        <row r="358">
          <cell r="A358">
            <v>394720</v>
          </cell>
          <cell r="B358" t="str">
            <v>Kamalakar Kishanrao Ghuge</v>
          </cell>
          <cell r="D358" t="str">
            <v>Active</v>
          </cell>
          <cell r="F358">
            <v>380148</v>
          </cell>
          <cell r="I358" t="str">
            <v>BG 6</v>
          </cell>
          <cell r="J358">
            <v>953276</v>
          </cell>
          <cell r="K358">
            <v>1270423</v>
          </cell>
        </row>
        <row r="359">
          <cell r="A359">
            <v>394740</v>
          </cell>
          <cell r="B359" t="str">
            <v>Deep Dutta</v>
          </cell>
          <cell r="D359" t="str">
            <v>Active</v>
          </cell>
          <cell r="F359">
            <v>410827</v>
          </cell>
          <cell r="I359" t="str">
            <v>BG 4</v>
          </cell>
          <cell r="J359">
            <v>1539799</v>
          </cell>
          <cell r="K359">
            <v>1976311</v>
          </cell>
        </row>
        <row r="360">
          <cell r="A360">
            <v>395150</v>
          </cell>
          <cell r="B360" t="str">
            <v>Vikas Ramugrah Singh</v>
          </cell>
          <cell r="D360" t="str">
            <v>Active</v>
          </cell>
          <cell r="F360">
            <v>160376</v>
          </cell>
          <cell r="I360" t="str">
            <v>BG 6</v>
          </cell>
          <cell r="J360">
            <v>902218</v>
          </cell>
          <cell r="K360">
            <v>626976</v>
          </cell>
        </row>
        <row r="361">
          <cell r="A361">
            <v>395315</v>
          </cell>
          <cell r="B361" t="str">
            <v>Shivanand R. Dodamani</v>
          </cell>
          <cell r="D361" t="str">
            <v>Active</v>
          </cell>
          <cell r="F361">
            <v>471969</v>
          </cell>
          <cell r="I361" t="str">
            <v>BG 6</v>
          </cell>
          <cell r="J361">
            <v>823901</v>
          </cell>
          <cell r="K361">
            <v>523597</v>
          </cell>
        </row>
        <row r="362">
          <cell r="A362">
            <v>395316</v>
          </cell>
          <cell r="B362" t="str">
            <v>Nagaraj .</v>
          </cell>
          <cell r="D362" t="str">
            <v>Active</v>
          </cell>
          <cell r="F362">
            <v>416178</v>
          </cell>
          <cell r="I362" t="str">
            <v>BG 6</v>
          </cell>
          <cell r="J362">
            <v>961766</v>
          </cell>
          <cell r="K362">
            <v>505865</v>
          </cell>
        </row>
        <row r="363">
          <cell r="A363">
            <v>395586</v>
          </cell>
          <cell r="B363" t="str">
            <v>Shrinivas B. Deety</v>
          </cell>
          <cell r="D363" t="str">
            <v>Active</v>
          </cell>
          <cell r="F363">
            <v>458160</v>
          </cell>
          <cell r="I363" t="str">
            <v>BG 5</v>
          </cell>
          <cell r="J363">
            <v>1477869</v>
          </cell>
          <cell r="K363">
            <v>2203160</v>
          </cell>
        </row>
        <row r="364">
          <cell r="A364">
            <v>396745</v>
          </cell>
          <cell r="B364" t="str">
            <v>Jaiby Cherian</v>
          </cell>
          <cell r="D364" t="str">
            <v>Active</v>
          </cell>
          <cell r="F364">
            <v>382514</v>
          </cell>
          <cell r="I364" t="str">
            <v>BG 6</v>
          </cell>
          <cell r="J364">
            <v>1060723</v>
          </cell>
          <cell r="K364">
            <v>1433755</v>
          </cell>
        </row>
        <row r="365">
          <cell r="A365">
            <v>397252</v>
          </cell>
          <cell r="B365" t="str">
            <v>Aditya Amonz</v>
          </cell>
          <cell r="D365" t="str">
            <v>Active</v>
          </cell>
          <cell r="F365">
            <v>410827</v>
          </cell>
          <cell r="I365" t="str">
            <v>BG 5</v>
          </cell>
          <cell r="J365">
            <v>1301578</v>
          </cell>
          <cell r="K365">
            <v>2529413</v>
          </cell>
        </row>
        <row r="366">
          <cell r="A366">
            <v>397828</v>
          </cell>
          <cell r="B366" t="str">
            <v>T. Temsu Walling</v>
          </cell>
          <cell r="D366" t="str">
            <v>Active</v>
          </cell>
          <cell r="F366">
            <v>403187</v>
          </cell>
          <cell r="I366" t="str">
            <v>BG 6</v>
          </cell>
          <cell r="J366">
            <v>920156</v>
          </cell>
          <cell r="K366">
            <v>2360756</v>
          </cell>
        </row>
        <row r="367">
          <cell r="A367">
            <v>398108</v>
          </cell>
          <cell r="B367" t="str">
            <v>Manoj Kumar</v>
          </cell>
          <cell r="D367" t="str">
            <v>Active</v>
          </cell>
          <cell r="F367">
            <v>410450</v>
          </cell>
          <cell r="I367" t="str">
            <v>BG 6</v>
          </cell>
          <cell r="J367">
            <v>940466</v>
          </cell>
          <cell r="K367">
            <v>1486097</v>
          </cell>
        </row>
        <row r="368">
          <cell r="A368">
            <v>398109</v>
          </cell>
          <cell r="B368" t="str">
            <v>Anju Emanuel</v>
          </cell>
          <cell r="D368" t="str">
            <v>Active</v>
          </cell>
          <cell r="F368">
            <v>448733</v>
          </cell>
          <cell r="I368" t="str">
            <v>BG 6</v>
          </cell>
          <cell r="J368">
            <v>853378</v>
          </cell>
          <cell r="K368">
            <v>422681</v>
          </cell>
        </row>
        <row r="369">
          <cell r="A369">
            <v>398110</v>
          </cell>
          <cell r="B369" t="str">
            <v>Dinesh Kumar</v>
          </cell>
          <cell r="D369" t="str">
            <v>Active</v>
          </cell>
          <cell r="F369">
            <v>377329</v>
          </cell>
          <cell r="I369" t="str">
            <v>BG 4</v>
          </cell>
          <cell r="J369">
            <v>1508280</v>
          </cell>
          <cell r="K369">
            <v>1604460</v>
          </cell>
        </row>
        <row r="370">
          <cell r="A370">
            <v>398198</v>
          </cell>
          <cell r="B370" t="str">
            <v>Manisha Rajendra Agarwal</v>
          </cell>
          <cell r="D370" t="str">
            <v>Active</v>
          </cell>
          <cell r="F370">
            <v>399534</v>
          </cell>
          <cell r="I370" t="str">
            <v>BG 6</v>
          </cell>
          <cell r="J370">
            <v>986874</v>
          </cell>
          <cell r="K370">
            <v>1184989</v>
          </cell>
        </row>
        <row r="371">
          <cell r="A371">
            <v>398213</v>
          </cell>
          <cell r="B371" t="str">
            <v>Deepak Kalra</v>
          </cell>
          <cell r="D371" t="str">
            <v>Active</v>
          </cell>
          <cell r="F371">
            <v>416871</v>
          </cell>
          <cell r="I371" t="str">
            <v>BG 6</v>
          </cell>
          <cell r="J371">
            <v>816164</v>
          </cell>
          <cell r="K371">
            <v>1185146</v>
          </cell>
        </row>
        <row r="372">
          <cell r="A372">
            <v>398217</v>
          </cell>
          <cell r="B372" t="str">
            <v>Sandeep Baijnath Chaubey</v>
          </cell>
          <cell r="D372" t="str">
            <v>Active</v>
          </cell>
          <cell r="F372">
            <v>449173</v>
          </cell>
          <cell r="I372" t="str">
            <v>BG 4</v>
          </cell>
          <cell r="J372">
            <v>1554709</v>
          </cell>
          <cell r="K372">
            <v>950077</v>
          </cell>
        </row>
        <row r="373">
          <cell r="A373">
            <v>398347</v>
          </cell>
          <cell r="B373" t="str">
            <v>Sachin Gopal Mishra</v>
          </cell>
          <cell r="D373" t="str">
            <v>Active</v>
          </cell>
          <cell r="F373">
            <v>380148</v>
          </cell>
          <cell r="I373" t="str">
            <v>BG 4</v>
          </cell>
          <cell r="J373">
            <v>1775819</v>
          </cell>
          <cell r="K373">
            <v>1623100</v>
          </cell>
        </row>
        <row r="374">
          <cell r="A374">
            <v>398433</v>
          </cell>
          <cell r="B374" t="str">
            <v>Chidirala Ramesh</v>
          </cell>
          <cell r="D374" t="str">
            <v>Active</v>
          </cell>
          <cell r="F374">
            <v>420498</v>
          </cell>
          <cell r="I374" t="str">
            <v>BG 6</v>
          </cell>
          <cell r="J374">
            <v>702564</v>
          </cell>
          <cell r="K374">
            <v>507751</v>
          </cell>
        </row>
        <row r="375">
          <cell r="A375">
            <v>398645</v>
          </cell>
          <cell r="B375" t="str">
            <v>Mithun Bose</v>
          </cell>
          <cell r="D375" t="str">
            <v>Active</v>
          </cell>
          <cell r="F375">
            <v>381154</v>
          </cell>
          <cell r="I375" t="str">
            <v>BG 5</v>
          </cell>
          <cell r="J375">
            <v>1413606</v>
          </cell>
          <cell r="K375">
            <v>2033479</v>
          </cell>
        </row>
        <row r="376">
          <cell r="A376">
            <v>399528</v>
          </cell>
          <cell r="B376" t="str">
            <v>Mallikarjuna M.</v>
          </cell>
          <cell r="D376" t="str">
            <v>Active</v>
          </cell>
          <cell r="F376">
            <v>450554</v>
          </cell>
          <cell r="I376" t="str">
            <v>BG 4</v>
          </cell>
          <cell r="J376">
            <v>1781724</v>
          </cell>
          <cell r="K376">
            <v>784806</v>
          </cell>
        </row>
        <row r="377">
          <cell r="A377">
            <v>399764</v>
          </cell>
          <cell r="B377" t="str">
            <v>Pinkal Shantilal Macwan</v>
          </cell>
          <cell r="D377" t="str">
            <v>Active</v>
          </cell>
          <cell r="F377">
            <v>448791</v>
          </cell>
          <cell r="I377" t="str">
            <v>BG 7</v>
          </cell>
          <cell r="J377">
            <v>411854</v>
          </cell>
          <cell r="K377">
            <v>885981</v>
          </cell>
        </row>
        <row r="378">
          <cell r="A378">
            <v>399874</v>
          </cell>
          <cell r="B378" t="str">
            <v>Pemmaiah M. S.</v>
          </cell>
          <cell r="D378" t="str">
            <v>Active</v>
          </cell>
          <cell r="F378">
            <v>454565</v>
          </cell>
          <cell r="I378" t="str">
            <v>BG 6</v>
          </cell>
          <cell r="J378">
            <v>901004</v>
          </cell>
          <cell r="K378">
            <v>1028036</v>
          </cell>
        </row>
        <row r="379">
          <cell r="A379">
            <v>400000</v>
          </cell>
          <cell r="B379" t="str">
            <v>Gursmeep Singh</v>
          </cell>
          <cell r="D379" t="str">
            <v>Active</v>
          </cell>
          <cell r="F379">
            <v>473035</v>
          </cell>
          <cell r="I379" t="str">
            <v>BG 7</v>
          </cell>
          <cell r="J379">
            <v>689784</v>
          </cell>
          <cell r="K379">
            <v>976203</v>
          </cell>
        </row>
        <row r="380">
          <cell r="A380">
            <v>400076</v>
          </cell>
          <cell r="B380" t="str">
            <v>Rashpal Kaur</v>
          </cell>
          <cell r="D380" t="str">
            <v>Active</v>
          </cell>
          <cell r="F380">
            <v>472696</v>
          </cell>
          <cell r="I380" t="str">
            <v>BG 5</v>
          </cell>
          <cell r="J380">
            <v>1185305</v>
          </cell>
          <cell r="K380">
            <v>1442358</v>
          </cell>
        </row>
        <row r="381">
          <cell r="A381">
            <v>400340</v>
          </cell>
          <cell r="B381" t="str">
            <v>Ranjit R. Sapdhare</v>
          </cell>
          <cell r="D381" t="str">
            <v>Active</v>
          </cell>
          <cell r="F381">
            <v>473191</v>
          </cell>
          <cell r="I381" t="str">
            <v>BG 6</v>
          </cell>
          <cell r="J381">
            <v>849408</v>
          </cell>
          <cell r="K381">
            <v>952995</v>
          </cell>
        </row>
        <row r="382">
          <cell r="A382">
            <v>400613</v>
          </cell>
          <cell r="B382" t="str">
            <v>Sapan K. Joshi</v>
          </cell>
          <cell r="D382" t="str">
            <v>Active</v>
          </cell>
          <cell r="F382">
            <v>152562</v>
          </cell>
          <cell r="I382" t="str">
            <v>BG 6</v>
          </cell>
          <cell r="J382">
            <v>784932</v>
          </cell>
          <cell r="K382">
            <v>345440</v>
          </cell>
        </row>
        <row r="383">
          <cell r="A383">
            <v>400615</v>
          </cell>
          <cell r="B383" t="str">
            <v>Abhijeet Bagora</v>
          </cell>
          <cell r="D383" t="str">
            <v>Active</v>
          </cell>
          <cell r="F383">
            <v>152562</v>
          </cell>
          <cell r="I383" t="str">
            <v>BG 6</v>
          </cell>
          <cell r="J383">
            <v>923284</v>
          </cell>
          <cell r="K383">
            <v>898821</v>
          </cell>
        </row>
        <row r="384">
          <cell r="A384">
            <v>400767</v>
          </cell>
          <cell r="B384" t="str">
            <v>Lokesh Kumar Sharma</v>
          </cell>
          <cell r="D384" t="str">
            <v>Active</v>
          </cell>
          <cell r="F384">
            <v>382987</v>
          </cell>
          <cell r="I384" t="str">
            <v>BG 6</v>
          </cell>
          <cell r="J384">
            <v>928607</v>
          </cell>
          <cell r="K384">
            <v>1577528</v>
          </cell>
        </row>
        <row r="385">
          <cell r="A385">
            <v>401559</v>
          </cell>
          <cell r="B385" t="str">
            <v>Saravanan S.</v>
          </cell>
          <cell r="D385" t="str">
            <v>Active</v>
          </cell>
          <cell r="F385">
            <v>451002</v>
          </cell>
          <cell r="I385" t="str">
            <v>BG 7</v>
          </cell>
          <cell r="J385">
            <v>573994</v>
          </cell>
          <cell r="K385">
            <v>359948</v>
          </cell>
        </row>
        <row r="386">
          <cell r="A386">
            <v>401564</v>
          </cell>
          <cell r="B386" t="str">
            <v>Suresh Kumar M.</v>
          </cell>
          <cell r="D386" t="str">
            <v>Active</v>
          </cell>
          <cell r="F386">
            <v>420801</v>
          </cell>
          <cell r="I386" t="str">
            <v>BG 5</v>
          </cell>
          <cell r="J386">
            <v>1406133</v>
          </cell>
          <cell r="K386">
            <v>1113909</v>
          </cell>
        </row>
        <row r="387">
          <cell r="A387">
            <v>401571</v>
          </cell>
          <cell r="B387" t="str">
            <v>Bhaskar V.</v>
          </cell>
          <cell r="D387" t="str">
            <v>Active</v>
          </cell>
          <cell r="F387">
            <v>460862</v>
          </cell>
          <cell r="I387" t="str">
            <v>BG 5</v>
          </cell>
          <cell r="J387">
            <v>1243278</v>
          </cell>
          <cell r="K387">
            <v>1477214</v>
          </cell>
        </row>
        <row r="388">
          <cell r="A388">
            <v>402331</v>
          </cell>
          <cell r="B388" t="str">
            <v>Mahesh Purushottam Sonicha</v>
          </cell>
          <cell r="D388" t="str">
            <v>Active</v>
          </cell>
          <cell r="F388">
            <v>458160</v>
          </cell>
          <cell r="I388" t="str">
            <v>BG 8</v>
          </cell>
          <cell r="J388">
            <v>388734</v>
          </cell>
          <cell r="K388">
            <v>641170</v>
          </cell>
        </row>
        <row r="389">
          <cell r="A389">
            <v>402332</v>
          </cell>
          <cell r="B389" t="str">
            <v>Riyaz Mohd Ibrahim Khan</v>
          </cell>
          <cell r="D389" t="str">
            <v>Active</v>
          </cell>
          <cell r="F389">
            <v>439273</v>
          </cell>
          <cell r="I389" t="str">
            <v>BG 7</v>
          </cell>
          <cell r="J389">
            <v>678005</v>
          </cell>
          <cell r="K389">
            <v>489841</v>
          </cell>
        </row>
        <row r="390">
          <cell r="A390">
            <v>402333</v>
          </cell>
          <cell r="B390" t="str">
            <v>Tousif Yusuf Mansuri</v>
          </cell>
          <cell r="D390" t="str">
            <v>Active</v>
          </cell>
          <cell r="F390">
            <v>380836</v>
          </cell>
          <cell r="I390" t="str">
            <v>BG 6</v>
          </cell>
          <cell r="J390">
            <v>940357</v>
          </cell>
          <cell r="K390">
            <v>1870482</v>
          </cell>
        </row>
        <row r="391">
          <cell r="A391">
            <v>402335</v>
          </cell>
          <cell r="B391" t="str">
            <v>Pavan Kumar D S K</v>
          </cell>
          <cell r="D391" t="str">
            <v>Active</v>
          </cell>
          <cell r="F391">
            <v>447935</v>
          </cell>
          <cell r="I391" t="str">
            <v>BG 5</v>
          </cell>
          <cell r="J391">
            <v>1252663</v>
          </cell>
          <cell r="K391">
            <v>1989311</v>
          </cell>
        </row>
        <row r="392">
          <cell r="A392">
            <v>402435</v>
          </cell>
          <cell r="B392" t="str">
            <v>Payal Kiritbhai Palmer</v>
          </cell>
          <cell r="D392" t="str">
            <v>Active</v>
          </cell>
          <cell r="F392">
            <v>448791</v>
          </cell>
          <cell r="I392" t="str">
            <v>BG 5</v>
          </cell>
          <cell r="J392">
            <v>1335605</v>
          </cell>
          <cell r="K392">
            <v>1016487</v>
          </cell>
        </row>
        <row r="393">
          <cell r="A393">
            <v>402439</v>
          </cell>
          <cell r="B393" t="str">
            <v>Tuhin Ghosh</v>
          </cell>
          <cell r="D393" t="str">
            <v>Active</v>
          </cell>
          <cell r="F393">
            <v>406515</v>
          </cell>
          <cell r="I393" t="str">
            <v>BG 5</v>
          </cell>
          <cell r="J393">
            <v>1128978</v>
          </cell>
          <cell r="K393">
            <v>967840</v>
          </cell>
        </row>
        <row r="394">
          <cell r="A394">
            <v>402573</v>
          </cell>
          <cell r="B394" t="str">
            <v>Raju Kumar Sharma</v>
          </cell>
          <cell r="D394" t="str">
            <v>Active</v>
          </cell>
          <cell r="F394">
            <v>398778</v>
          </cell>
          <cell r="I394" t="str">
            <v>BG 6</v>
          </cell>
          <cell r="J394">
            <v>830600</v>
          </cell>
          <cell r="K394">
            <v>1152138</v>
          </cell>
        </row>
        <row r="395">
          <cell r="A395">
            <v>402924</v>
          </cell>
          <cell r="B395" t="str">
            <v>Chandan Tiwari</v>
          </cell>
          <cell r="D395" t="str">
            <v>Active</v>
          </cell>
          <cell r="F395">
            <v>419863</v>
          </cell>
          <cell r="I395" t="str">
            <v>BG 6</v>
          </cell>
          <cell r="J395">
            <v>730922</v>
          </cell>
          <cell r="K395">
            <v>878334</v>
          </cell>
        </row>
        <row r="396">
          <cell r="A396">
            <v>403044</v>
          </cell>
          <cell r="B396" t="str">
            <v>Hansa Narshih Rana</v>
          </cell>
          <cell r="D396" t="str">
            <v>Active</v>
          </cell>
          <cell r="F396">
            <v>399532</v>
          </cell>
          <cell r="I396" t="str">
            <v>BG 7</v>
          </cell>
          <cell r="J396">
            <v>584523</v>
          </cell>
          <cell r="K396">
            <v>1888664</v>
          </cell>
        </row>
        <row r="397">
          <cell r="A397">
            <v>403345</v>
          </cell>
          <cell r="B397" t="str">
            <v>Paritosh Ashwin Shukla</v>
          </cell>
          <cell r="D397" t="str">
            <v>Active</v>
          </cell>
          <cell r="F397">
            <v>448791</v>
          </cell>
          <cell r="I397" t="str">
            <v>BG 6</v>
          </cell>
          <cell r="J397">
            <v>867440</v>
          </cell>
          <cell r="K397">
            <v>1493161</v>
          </cell>
        </row>
        <row r="398">
          <cell r="A398">
            <v>403644</v>
          </cell>
          <cell r="B398" t="str">
            <v>Hariprasad N. P.</v>
          </cell>
          <cell r="D398" t="str">
            <v>Active</v>
          </cell>
          <cell r="F398">
            <v>419555</v>
          </cell>
          <cell r="I398" t="str">
            <v>BG 4</v>
          </cell>
          <cell r="J398">
            <v>1688706</v>
          </cell>
          <cell r="K398">
            <v>2694294</v>
          </cell>
        </row>
        <row r="399">
          <cell r="A399">
            <v>404141</v>
          </cell>
          <cell r="B399" t="str">
            <v>Avijit Ghosh</v>
          </cell>
          <cell r="D399" t="str">
            <v>Active</v>
          </cell>
          <cell r="F399">
            <v>378503</v>
          </cell>
          <cell r="I399" t="str">
            <v>BG 8</v>
          </cell>
          <cell r="J399">
            <v>170145</v>
          </cell>
          <cell r="K399">
            <v>569860</v>
          </cell>
        </row>
        <row r="400">
          <cell r="A400">
            <v>404383</v>
          </cell>
          <cell r="B400" t="str">
            <v>Swagatika Rath</v>
          </cell>
          <cell r="D400" t="str">
            <v>Active</v>
          </cell>
          <cell r="F400">
            <v>381248</v>
          </cell>
          <cell r="I400" t="str">
            <v>BG 6</v>
          </cell>
          <cell r="J400">
            <v>994723</v>
          </cell>
          <cell r="K400">
            <v>1042862</v>
          </cell>
        </row>
        <row r="401">
          <cell r="A401">
            <v>404388</v>
          </cell>
          <cell r="B401" t="str">
            <v>Abdul Kareem B.</v>
          </cell>
          <cell r="D401" t="str">
            <v>Active</v>
          </cell>
          <cell r="F401">
            <v>462388</v>
          </cell>
          <cell r="I401" t="str">
            <v>BG 4</v>
          </cell>
          <cell r="J401">
            <v>1650609</v>
          </cell>
          <cell r="K401">
            <v>2093189</v>
          </cell>
        </row>
        <row r="402">
          <cell r="A402">
            <v>405281</v>
          </cell>
          <cell r="B402" t="str">
            <v>Santosh Katale</v>
          </cell>
          <cell r="D402" t="str">
            <v>Active</v>
          </cell>
          <cell r="F402">
            <v>399534</v>
          </cell>
          <cell r="I402" t="str">
            <v>BG 6</v>
          </cell>
          <cell r="J402">
            <v>743079</v>
          </cell>
          <cell r="K402">
            <v>720562</v>
          </cell>
        </row>
        <row r="403">
          <cell r="A403">
            <v>405819</v>
          </cell>
          <cell r="B403" t="str">
            <v>Diwakar Kumar Yadav</v>
          </cell>
          <cell r="D403" t="str">
            <v>Active</v>
          </cell>
          <cell r="F403">
            <v>381123</v>
          </cell>
          <cell r="I403" t="str">
            <v>BG 6</v>
          </cell>
          <cell r="J403">
            <v>827718</v>
          </cell>
          <cell r="K403">
            <v>1811702</v>
          </cell>
        </row>
        <row r="404">
          <cell r="A404">
            <v>405897</v>
          </cell>
          <cell r="B404" t="str">
            <v>Sandesh Barhaiya</v>
          </cell>
          <cell r="D404" t="str">
            <v>Active</v>
          </cell>
          <cell r="F404">
            <v>454526</v>
          </cell>
          <cell r="I404" t="str">
            <v>BG 7</v>
          </cell>
          <cell r="J404">
            <v>694298</v>
          </cell>
          <cell r="K404">
            <v>1264203</v>
          </cell>
        </row>
        <row r="405">
          <cell r="A405">
            <v>407248</v>
          </cell>
          <cell r="B405" t="str">
            <v>Sandhya Devi V. R.</v>
          </cell>
          <cell r="D405" t="str">
            <v>Active</v>
          </cell>
          <cell r="F405">
            <v>382514</v>
          </cell>
          <cell r="I405" t="str">
            <v>BG 7</v>
          </cell>
          <cell r="J405">
            <v>599989</v>
          </cell>
          <cell r="K405">
            <v>1244319</v>
          </cell>
        </row>
        <row r="406">
          <cell r="A406">
            <v>407300</v>
          </cell>
          <cell r="B406" t="str">
            <v>Rahul Tripathi</v>
          </cell>
          <cell r="D406" t="str">
            <v>Active</v>
          </cell>
          <cell r="F406">
            <v>388373</v>
          </cell>
          <cell r="I406" t="str">
            <v>BG 6</v>
          </cell>
          <cell r="J406">
            <v>840749</v>
          </cell>
          <cell r="K406">
            <v>1527333</v>
          </cell>
        </row>
        <row r="407">
          <cell r="A407">
            <v>407301</v>
          </cell>
          <cell r="B407" t="str">
            <v>Suresh Poojary</v>
          </cell>
          <cell r="D407" t="str">
            <v>Active</v>
          </cell>
          <cell r="F407">
            <v>455946</v>
          </cell>
          <cell r="I407" t="str">
            <v>BG 6</v>
          </cell>
          <cell r="J407">
            <v>979744</v>
          </cell>
          <cell r="K407">
            <v>1528714</v>
          </cell>
        </row>
        <row r="408">
          <cell r="A408">
            <v>407351</v>
          </cell>
          <cell r="B408" t="str">
            <v>Nilesh V. Chavan</v>
          </cell>
          <cell r="D408" t="str">
            <v>Active</v>
          </cell>
          <cell r="F408">
            <v>399534</v>
          </cell>
          <cell r="I408" t="str">
            <v>BG 6</v>
          </cell>
          <cell r="J408">
            <v>894585</v>
          </cell>
          <cell r="K408">
            <v>1407729</v>
          </cell>
        </row>
        <row r="409">
          <cell r="A409">
            <v>407831</v>
          </cell>
          <cell r="B409" t="str">
            <v>Sudharsan M.</v>
          </cell>
          <cell r="D409" t="str">
            <v>Active</v>
          </cell>
          <cell r="F409">
            <v>451002</v>
          </cell>
          <cell r="I409" t="str">
            <v>BG 5</v>
          </cell>
          <cell r="J409">
            <v>1294331</v>
          </cell>
          <cell r="K409">
            <v>619465</v>
          </cell>
        </row>
        <row r="410">
          <cell r="A410">
            <v>407834</v>
          </cell>
          <cell r="B410" t="str">
            <v>Abani Kanta Swain</v>
          </cell>
          <cell r="D410" t="str">
            <v>Active</v>
          </cell>
          <cell r="F410">
            <v>381248</v>
          </cell>
          <cell r="I410" t="str">
            <v>BG 7</v>
          </cell>
          <cell r="J410">
            <v>680530</v>
          </cell>
          <cell r="K410">
            <v>731178</v>
          </cell>
        </row>
        <row r="411">
          <cell r="A411">
            <v>408005</v>
          </cell>
          <cell r="B411" t="str">
            <v>Ismail Khan</v>
          </cell>
          <cell r="D411" t="str">
            <v>Active</v>
          </cell>
          <cell r="F411">
            <v>424426</v>
          </cell>
          <cell r="I411" t="str">
            <v>BG 7</v>
          </cell>
          <cell r="J411">
            <v>694915</v>
          </cell>
          <cell r="K411">
            <v>434649</v>
          </cell>
        </row>
        <row r="412">
          <cell r="A412">
            <v>408100</v>
          </cell>
          <cell r="B412" t="str">
            <v>Vikas Sukhadeo Sadavarte</v>
          </cell>
          <cell r="D412" t="str">
            <v>Active</v>
          </cell>
          <cell r="F412">
            <v>376339</v>
          </cell>
          <cell r="I412" t="str">
            <v>BG 6</v>
          </cell>
          <cell r="J412">
            <v>1030588</v>
          </cell>
          <cell r="K412">
            <v>505761</v>
          </cell>
        </row>
        <row r="413">
          <cell r="A413">
            <v>408245</v>
          </cell>
          <cell r="B413" t="str">
            <v>Kumar Naveen</v>
          </cell>
          <cell r="D413" t="str">
            <v>Active</v>
          </cell>
          <cell r="F413">
            <v>460909</v>
          </cell>
          <cell r="I413" t="str">
            <v>BG 5</v>
          </cell>
          <cell r="J413">
            <v>1370535</v>
          </cell>
          <cell r="K413">
            <v>1060550</v>
          </cell>
        </row>
        <row r="414">
          <cell r="A414">
            <v>408246</v>
          </cell>
          <cell r="B414" t="str">
            <v>Sandeep Buvaji Pagar</v>
          </cell>
          <cell r="D414" t="str">
            <v>Active</v>
          </cell>
          <cell r="F414">
            <v>408443</v>
          </cell>
          <cell r="I414" t="str">
            <v>BG 7</v>
          </cell>
          <cell r="J414">
            <v>592555</v>
          </cell>
          <cell r="K414">
            <v>796761</v>
          </cell>
        </row>
        <row r="415">
          <cell r="A415">
            <v>408259</v>
          </cell>
          <cell r="B415" t="str">
            <v>Vijeesh Kumar</v>
          </cell>
          <cell r="D415" t="str">
            <v>Active</v>
          </cell>
          <cell r="F415">
            <v>382514</v>
          </cell>
          <cell r="I415" t="str">
            <v>BG 7</v>
          </cell>
          <cell r="J415">
            <v>526134</v>
          </cell>
          <cell r="K415">
            <v>858394</v>
          </cell>
        </row>
        <row r="416">
          <cell r="A416">
            <v>408320</v>
          </cell>
          <cell r="B416" t="str">
            <v>Avinash Kumar Rai</v>
          </cell>
          <cell r="D416" t="str">
            <v>Active</v>
          </cell>
          <cell r="F416">
            <v>414224</v>
          </cell>
          <cell r="I416" t="str">
            <v>BG 7</v>
          </cell>
          <cell r="J416">
            <v>478320</v>
          </cell>
          <cell r="K416">
            <v>910569</v>
          </cell>
        </row>
        <row r="417">
          <cell r="A417">
            <v>408508</v>
          </cell>
          <cell r="B417" t="str">
            <v>Rukmanand Hari Bankar</v>
          </cell>
          <cell r="D417" t="str">
            <v>Active</v>
          </cell>
          <cell r="F417">
            <v>379975</v>
          </cell>
          <cell r="I417" t="str">
            <v>BG 7</v>
          </cell>
          <cell r="J417">
            <v>555961</v>
          </cell>
          <cell r="K417">
            <v>183677</v>
          </cell>
        </row>
        <row r="418">
          <cell r="A418">
            <v>408629</v>
          </cell>
          <cell r="B418" t="str">
            <v>Ranjeet Kumar Mishra</v>
          </cell>
          <cell r="D418" t="str">
            <v>Active</v>
          </cell>
          <cell r="F418">
            <v>454526</v>
          </cell>
          <cell r="I418" t="str">
            <v>BG 6</v>
          </cell>
          <cell r="J418">
            <v>768199</v>
          </cell>
          <cell r="K418">
            <v>1474099</v>
          </cell>
        </row>
        <row r="419">
          <cell r="A419">
            <v>408632</v>
          </cell>
          <cell r="B419" t="str">
            <v>Vikel Sharma</v>
          </cell>
          <cell r="D419" t="str">
            <v>Active</v>
          </cell>
          <cell r="F419">
            <v>425654</v>
          </cell>
          <cell r="I419" t="str">
            <v>BG 7</v>
          </cell>
          <cell r="J419">
            <v>509756</v>
          </cell>
          <cell r="K419">
            <v>619613</v>
          </cell>
        </row>
        <row r="420">
          <cell r="A420">
            <v>408770</v>
          </cell>
          <cell r="B420" t="str">
            <v>Rajiv Kumar Jha</v>
          </cell>
          <cell r="D420" t="str">
            <v>Active</v>
          </cell>
          <cell r="F420">
            <v>398778</v>
          </cell>
          <cell r="I420" t="str">
            <v>BG 3</v>
          </cell>
          <cell r="J420">
            <v>2941904</v>
          </cell>
          <cell r="K420">
            <v>3086995</v>
          </cell>
        </row>
        <row r="421">
          <cell r="A421">
            <v>408772</v>
          </cell>
          <cell r="B421" t="str">
            <v>Rohit Kumar</v>
          </cell>
          <cell r="D421" t="str">
            <v>Active</v>
          </cell>
          <cell r="F421">
            <v>410452</v>
          </cell>
          <cell r="I421" t="str">
            <v>BG 5</v>
          </cell>
          <cell r="J421">
            <v>1231788</v>
          </cell>
          <cell r="K421">
            <v>1093220</v>
          </cell>
        </row>
        <row r="422">
          <cell r="A422">
            <v>408777</v>
          </cell>
          <cell r="B422" t="str">
            <v>Vimla Singh</v>
          </cell>
          <cell r="D422" t="str">
            <v>Active</v>
          </cell>
          <cell r="F422">
            <v>473191</v>
          </cell>
          <cell r="I422" t="str">
            <v>BG 7</v>
          </cell>
          <cell r="J422">
            <v>646050</v>
          </cell>
          <cell r="K422">
            <v>1327831</v>
          </cell>
        </row>
        <row r="423">
          <cell r="A423">
            <v>408779</v>
          </cell>
          <cell r="B423" t="str">
            <v>Vijay Soni</v>
          </cell>
          <cell r="D423" t="str">
            <v>Active</v>
          </cell>
          <cell r="F423">
            <v>471701</v>
          </cell>
          <cell r="I423" t="str">
            <v>BG 7</v>
          </cell>
          <cell r="J423">
            <v>648036</v>
          </cell>
          <cell r="K423">
            <v>797746</v>
          </cell>
        </row>
        <row r="424">
          <cell r="A424">
            <v>409623</v>
          </cell>
          <cell r="B424" t="str">
            <v>Akash Mahanty</v>
          </cell>
          <cell r="D424" t="str">
            <v>Active</v>
          </cell>
          <cell r="F424">
            <v>448733</v>
          </cell>
          <cell r="I424" t="str">
            <v>BG 5</v>
          </cell>
          <cell r="J424">
            <v>1431054</v>
          </cell>
          <cell r="K424">
            <v>1077500</v>
          </cell>
        </row>
        <row r="425">
          <cell r="A425">
            <v>409627</v>
          </cell>
          <cell r="B425" t="str">
            <v>Ibrahim S.</v>
          </cell>
          <cell r="D425" t="str">
            <v>Active</v>
          </cell>
          <cell r="F425">
            <v>385698</v>
          </cell>
          <cell r="I425" t="str">
            <v>BG 7</v>
          </cell>
          <cell r="J425">
            <v>471311</v>
          </cell>
          <cell r="K425">
            <v>524789</v>
          </cell>
        </row>
        <row r="426">
          <cell r="A426">
            <v>409630</v>
          </cell>
          <cell r="B426" t="str">
            <v>Shah Mohammad Afroz</v>
          </cell>
          <cell r="D426" t="str">
            <v>Active</v>
          </cell>
          <cell r="F426">
            <v>410452</v>
          </cell>
          <cell r="I426" t="str">
            <v>BG 8</v>
          </cell>
          <cell r="J426">
            <v>363309</v>
          </cell>
          <cell r="K426">
            <v>548104</v>
          </cell>
        </row>
        <row r="427">
          <cell r="A427">
            <v>409634</v>
          </cell>
          <cell r="B427" t="str">
            <v>Sandeep Verma</v>
          </cell>
          <cell r="D427" t="str">
            <v>Active</v>
          </cell>
          <cell r="F427">
            <v>436955</v>
          </cell>
          <cell r="I427" t="str">
            <v>BG 5</v>
          </cell>
          <cell r="J427">
            <v>1378261</v>
          </cell>
          <cell r="K427">
            <v>2076538</v>
          </cell>
        </row>
        <row r="428">
          <cell r="A428">
            <v>409964</v>
          </cell>
          <cell r="B428" t="str">
            <v>Baranitharan M.</v>
          </cell>
          <cell r="D428" t="str">
            <v>Active</v>
          </cell>
          <cell r="F428">
            <v>412833</v>
          </cell>
          <cell r="I428" t="str">
            <v>BG 8</v>
          </cell>
          <cell r="J428">
            <v>332882</v>
          </cell>
          <cell r="K428">
            <v>1152676</v>
          </cell>
        </row>
        <row r="429">
          <cell r="A429">
            <v>410282</v>
          </cell>
          <cell r="B429" t="str">
            <v>Atul Arun Soley</v>
          </cell>
          <cell r="D429" t="str">
            <v>Active</v>
          </cell>
          <cell r="F429">
            <v>379975</v>
          </cell>
          <cell r="I429" t="str">
            <v>BG 4</v>
          </cell>
          <cell r="J429">
            <v>2291352</v>
          </cell>
          <cell r="K429">
            <v>4753816</v>
          </cell>
        </row>
        <row r="430">
          <cell r="A430">
            <v>410339</v>
          </cell>
          <cell r="B430" t="str">
            <v>Pooja Jagdambapasad Tripathi</v>
          </cell>
          <cell r="D430" t="str">
            <v>Active</v>
          </cell>
          <cell r="F430">
            <v>449173</v>
          </cell>
          <cell r="I430" t="str">
            <v>BG 7</v>
          </cell>
          <cell r="J430">
            <v>510065</v>
          </cell>
          <cell r="K430">
            <v>462456</v>
          </cell>
        </row>
        <row r="431">
          <cell r="A431">
            <v>410343</v>
          </cell>
          <cell r="B431" t="str">
            <v>Daijee Das</v>
          </cell>
          <cell r="D431" t="str">
            <v>Active</v>
          </cell>
          <cell r="F431">
            <v>381721</v>
          </cell>
          <cell r="I431" t="str">
            <v>BG 4</v>
          </cell>
          <cell r="J431">
            <v>1747024</v>
          </cell>
          <cell r="K431">
            <v>2151517</v>
          </cell>
        </row>
        <row r="432">
          <cell r="A432">
            <v>410345</v>
          </cell>
          <cell r="B432" t="str">
            <v>Parmod Sachdeva</v>
          </cell>
          <cell r="D432" t="str">
            <v>Active</v>
          </cell>
          <cell r="F432">
            <v>416871</v>
          </cell>
          <cell r="I432" t="str">
            <v>BG 6</v>
          </cell>
          <cell r="J432">
            <v>752936</v>
          </cell>
          <cell r="K432">
            <v>445356</v>
          </cell>
        </row>
        <row r="433">
          <cell r="A433">
            <v>410363</v>
          </cell>
          <cell r="B433" t="str">
            <v>Vishal Kumar</v>
          </cell>
          <cell r="D433" t="str">
            <v>Active</v>
          </cell>
          <cell r="F433">
            <v>398778</v>
          </cell>
          <cell r="I433" t="str">
            <v>BG 7</v>
          </cell>
          <cell r="J433">
            <v>409058</v>
          </cell>
          <cell r="K433">
            <v>204973</v>
          </cell>
        </row>
        <row r="434">
          <cell r="A434">
            <v>410595</v>
          </cell>
          <cell r="B434" t="str">
            <v>Gurpreet Singh</v>
          </cell>
          <cell r="D434" t="str">
            <v>Active</v>
          </cell>
          <cell r="F434">
            <v>424426</v>
          </cell>
          <cell r="I434" t="str">
            <v>BG 7</v>
          </cell>
          <cell r="J434">
            <v>579556</v>
          </cell>
          <cell r="K434">
            <v>320352</v>
          </cell>
        </row>
        <row r="435">
          <cell r="A435">
            <v>410602</v>
          </cell>
          <cell r="B435" t="str">
            <v>Balbir Singh</v>
          </cell>
          <cell r="D435" t="str">
            <v>Active</v>
          </cell>
          <cell r="F435">
            <v>412412</v>
          </cell>
          <cell r="I435" t="str">
            <v>BG 5</v>
          </cell>
          <cell r="J435">
            <v>1276033</v>
          </cell>
          <cell r="K435">
            <v>802967</v>
          </cell>
        </row>
        <row r="436">
          <cell r="A436">
            <v>410656</v>
          </cell>
          <cell r="B436" t="str">
            <v>Sanjay Kumar Sahu</v>
          </cell>
          <cell r="D436" t="str">
            <v>Active</v>
          </cell>
          <cell r="F436">
            <v>448733</v>
          </cell>
          <cell r="I436" t="str">
            <v>BG 7</v>
          </cell>
          <cell r="J436">
            <v>640131</v>
          </cell>
          <cell r="K436">
            <v>595533</v>
          </cell>
        </row>
        <row r="437">
          <cell r="A437">
            <v>410670</v>
          </cell>
          <cell r="B437" t="str">
            <v>Pallavi Singh</v>
          </cell>
          <cell r="D437" t="str">
            <v>Active</v>
          </cell>
          <cell r="F437">
            <v>410452</v>
          </cell>
          <cell r="I437" t="str">
            <v>BG 4</v>
          </cell>
          <cell r="J437">
            <v>1511402</v>
          </cell>
          <cell r="K437">
            <v>2053945</v>
          </cell>
        </row>
        <row r="438">
          <cell r="A438">
            <v>410692</v>
          </cell>
          <cell r="B438" t="str">
            <v>Dalia Das</v>
          </cell>
          <cell r="D438" t="str">
            <v>Active</v>
          </cell>
          <cell r="F438">
            <v>406515</v>
          </cell>
          <cell r="I438" t="str">
            <v>BG 8</v>
          </cell>
          <cell r="J438">
            <v>369251</v>
          </cell>
          <cell r="K438">
            <v>1402002</v>
          </cell>
        </row>
        <row r="439">
          <cell r="A439">
            <v>410696</v>
          </cell>
          <cell r="B439" t="str">
            <v>Sharmila Halder</v>
          </cell>
          <cell r="D439" t="str">
            <v>Active</v>
          </cell>
          <cell r="F439">
            <v>448126</v>
          </cell>
          <cell r="I439" t="str">
            <v>BG 6</v>
          </cell>
          <cell r="J439">
            <v>713038</v>
          </cell>
          <cell r="K439">
            <v>1341030</v>
          </cell>
        </row>
        <row r="440">
          <cell r="A440">
            <v>410734</v>
          </cell>
          <cell r="B440" t="str">
            <v>Ashok Kumar Gouda</v>
          </cell>
          <cell r="D440" t="str">
            <v>Active</v>
          </cell>
          <cell r="F440">
            <v>410450</v>
          </cell>
          <cell r="I440" t="str">
            <v>BG 6</v>
          </cell>
          <cell r="J440">
            <v>915757</v>
          </cell>
          <cell r="K440">
            <v>415905</v>
          </cell>
        </row>
        <row r="441">
          <cell r="A441">
            <v>410828</v>
          </cell>
          <cell r="B441" t="str">
            <v>Ghalib Hussain</v>
          </cell>
          <cell r="D441" t="str">
            <v>Active</v>
          </cell>
          <cell r="F441">
            <v>381248</v>
          </cell>
          <cell r="I441" t="str">
            <v>BG 6</v>
          </cell>
          <cell r="J441">
            <v>715893</v>
          </cell>
          <cell r="K441">
            <v>1054571</v>
          </cell>
        </row>
        <row r="442">
          <cell r="A442">
            <v>411988</v>
          </cell>
          <cell r="B442" t="str">
            <v>Sharwan Kumar Jha</v>
          </cell>
          <cell r="D442" t="str">
            <v>Active</v>
          </cell>
          <cell r="F442">
            <v>448126</v>
          </cell>
          <cell r="I442" t="str">
            <v>BG 5</v>
          </cell>
          <cell r="J442">
            <v>1455873</v>
          </cell>
          <cell r="K442">
            <v>1718333</v>
          </cell>
        </row>
        <row r="443">
          <cell r="A443">
            <v>411991</v>
          </cell>
          <cell r="B443" t="str">
            <v>Jagdamba Prasad</v>
          </cell>
          <cell r="D443" t="str">
            <v>Active</v>
          </cell>
          <cell r="F443">
            <v>388373</v>
          </cell>
          <cell r="I443" t="str">
            <v>BG 6</v>
          </cell>
          <cell r="J443">
            <v>857343</v>
          </cell>
          <cell r="K443">
            <v>1003314</v>
          </cell>
        </row>
        <row r="444">
          <cell r="A444">
            <v>412053</v>
          </cell>
          <cell r="B444" t="str">
            <v>Sohan Singh Rathore</v>
          </cell>
          <cell r="D444" t="str">
            <v>Active</v>
          </cell>
          <cell r="F444">
            <v>373036</v>
          </cell>
          <cell r="I444" t="str">
            <v>BG 7</v>
          </cell>
          <cell r="J444">
            <v>660554</v>
          </cell>
          <cell r="K444">
            <v>878704</v>
          </cell>
        </row>
        <row r="445">
          <cell r="A445">
            <v>412211</v>
          </cell>
          <cell r="B445" t="str">
            <v>Parmod Kumar</v>
          </cell>
          <cell r="D445" t="str">
            <v>Active</v>
          </cell>
          <cell r="F445">
            <v>416871</v>
          </cell>
          <cell r="I445" t="str">
            <v>BG 7</v>
          </cell>
          <cell r="J445">
            <v>488006</v>
          </cell>
          <cell r="K445">
            <v>436700</v>
          </cell>
        </row>
        <row r="446">
          <cell r="A446">
            <v>412277</v>
          </cell>
          <cell r="B446" t="str">
            <v>Ramesh Vaishnav</v>
          </cell>
          <cell r="D446" t="str">
            <v>Active</v>
          </cell>
          <cell r="F446">
            <v>399532</v>
          </cell>
          <cell r="I446" t="str">
            <v>BG 7</v>
          </cell>
          <cell r="J446">
            <v>638650</v>
          </cell>
          <cell r="K446">
            <v>1407603</v>
          </cell>
        </row>
        <row r="447">
          <cell r="A447">
            <v>412286</v>
          </cell>
          <cell r="B447" t="str">
            <v>Sanjay Kr. Spaheia</v>
          </cell>
          <cell r="D447" t="str">
            <v>Active</v>
          </cell>
          <cell r="F447">
            <v>424426</v>
          </cell>
          <cell r="I447" t="str">
            <v>BG 7</v>
          </cell>
          <cell r="J447">
            <v>604115</v>
          </cell>
          <cell r="K447">
            <v>653212</v>
          </cell>
        </row>
        <row r="448">
          <cell r="A448">
            <v>412328</v>
          </cell>
          <cell r="B448" t="str">
            <v>Rajesh Kumar Choudhary</v>
          </cell>
          <cell r="D448" t="str">
            <v>Active</v>
          </cell>
          <cell r="F448">
            <v>391321</v>
          </cell>
          <cell r="I448" t="str">
            <v>BG 5</v>
          </cell>
          <cell r="J448">
            <v>1304784</v>
          </cell>
          <cell r="K448">
            <v>2105588</v>
          </cell>
        </row>
        <row r="449">
          <cell r="A449">
            <v>412334</v>
          </cell>
          <cell r="B449" t="str">
            <v>Tilak Raj</v>
          </cell>
          <cell r="D449" t="str">
            <v>Active</v>
          </cell>
          <cell r="F449">
            <v>412412</v>
          </cell>
          <cell r="I449" t="str">
            <v>BG 6</v>
          </cell>
          <cell r="J449">
            <v>1036060</v>
          </cell>
          <cell r="K449">
            <v>666980</v>
          </cell>
        </row>
        <row r="450">
          <cell r="A450">
            <v>412393</v>
          </cell>
          <cell r="B450" t="str">
            <v>Nitish Chandra Dey</v>
          </cell>
          <cell r="D450" t="str">
            <v>Active</v>
          </cell>
          <cell r="F450">
            <v>379915</v>
          </cell>
          <cell r="I450" t="str">
            <v>BG 6</v>
          </cell>
          <cell r="J450">
            <v>933050</v>
          </cell>
          <cell r="K450">
            <v>1308846</v>
          </cell>
        </row>
        <row r="451">
          <cell r="A451">
            <v>412476</v>
          </cell>
          <cell r="B451" t="str">
            <v>Sajal Chakraborty</v>
          </cell>
          <cell r="D451" t="str">
            <v>Active</v>
          </cell>
          <cell r="F451">
            <v>378503</v>
          </cell>
          <cell r="I451" t="str">
            <v>BG 6</v>
          </cell>
          <cell r="J451">
            <v>963718</v>
          </cell>
          <cell r="K451">
            <v>1779167</v>
          </cell>
        </row>
        <row r="452">
          <cell r="A452">
            <v>412523</v>
          </cell>
          <cell r="B452" t="str">
            <v>Ajay Baral</v>
          </cell>
          <cell r="D452" t="str">
            <v>Active</v>
          </cell>
          <cell r="F452">
            <v>474373</v>
          </cell>
          <cell r="I452" t="str">
            <v>BG 4</v>
          </cell>
          <cell r="J452">
            <v>1579458</v>
          </cell>
          <cell r="K452">
            <v>678936</v>
          </cell>
        </row>
        <row r="453">
          <cell r="A453">
            <v>412582</v>
          </cell>
          <cell r="B453" t="str">
            <v>Varsha Rawat</v>
          </cell>
          <cell r="D453" t="str">
            <v>Active</v>
          </cell>
          <cell r="F453">
            <v>406698</v>
          </cell>
          <cell r="I453" t="str">
            <v>BG 8</v>
          </cell>
          <cell r="J453">
            <v>364206</v>
          </cell>
          <cell r="K453">
            <v>594060</v>
          </cell>
        </row>
        <row r="454">
          <cell r="A454">
            <v>412584</v>
          </cell>
          <cell r="B454" t="str">
            <v>Tawishi Dhodray</v>
          </cell>
          <cell r="D454" t="str">
            <v>Active</v>
          </cell>
          <cell r="F454">
            <v>398778</v>
          </cell>
          <cell r="I454" t="str">
            <v>BG 8</v>
          </cell>
          <cell r="J454">
            <v>378287</v>
          </cell>
          <cell r="K454">
            <v>986998</v>
          </cell>
        </row>
        <row r="455">
          <cell r="A455">
            <v>412612</v>
          </cell>
          <cell r="B455" t="str">
            <v>Namit Kumar Mishra</v>
          </cell>
          <cell r="D455" t="str">
            <v>Active</v>
          </cell>
          <cell r="F455">
            <v>410450</v>
          </cell>
          <cell r="I455" t="str">
            <v>BG 7</v>
          </cell>
          <cell r="J455">
            <v>692182</v>
          </cell>
          <cell r="K455">
            <v>1257670</v>
          </cell>
        </row>
        <row r="456">
          <cell r="A456">
            <v>412757</v>
          </cell>
          <cell r="B456" t="str">
            <v>Narendra Kumar</v>
          </cell>
          <cell r="D456" t="str">
            <v>Active</v>
          </cell>
          <cell r="F456">
            <v>424950</v>
          </cell>
          <cell r="I456" t="str">
            <v>BG 8</v>
          </cell>
          <cell r="J456">
            <v>337514</v>
          </cell>
          <cell r="K456">
            <v>499288</v>
          </cell>
        </row>
        <row r="457">
          <cell r="A457">
            <v>412759</v>
          </cell>
          <cell r="B457" t="str">
            <v>Preksha Bhatnagar</v>
          </cell>
          <cell r="D457" t="str">
            <v>Active</v>
          </cell>
          <cell r="F457">
            <v>391321</v>
          </cell>
          <cell r="I457" t="str">
            <v>BG 5</v>
          </cell>
          <cell r="J457">
            <v>1312192</v>
          </cell>
          <cell r="K457">
            <v>1509624</v>
          </cell>
        </row>
        <row r="458">
          <cell r="A458">
            <v>412835</v>
          </cell>
          <cell r="B458" t="str">
            <v>Sandeep Kamlesh Bhatt</v>
          </cell>
          <cell r="D458" t="str">
            <v>Active</v>
          </cell>
          <cell r="F458">
            <v>419863</v>
          </cell>
          <cell r="I458" t="str">
            <v>BG 7</v>
          </cell>
          <cell r="J458">
            <v>416933</v>
          </cell>
          <cell r="K458">
            <v>532750</v>
          </cell>
        </row>
        <row r="459">
          <cell r="A459">
            <v>412843</v>
          </cell>
          <cell r="B459" t="str">
            <v>Vikram Kumar Shaw</v>
          </cell>
          <cell r="D459" t="str">
            <v>Active</v>
          </cell>
          <cell r="F459">
            <v>378504</v>
          </cell>
          <cell r="I459" t="str">
            <v>BG 4</v>
          </cell>
          <cell r="J459">
            <v>2089137</v>
          </cell>
          <cell r="K459">
            <v>1569127</v>
          </cell>
        </row>
        <row r="460">
          <cell r="A460">
            <v>412903</v>
          </cell>
          <cell r="B460" t="str">
            <v>Pravin Jayendra Somwanshi</v>
          </cell>
          <cell r="D460" t="str">
            <v>Active</v>
          </cell>
          <cell r="F460">
            <v>376339</v>
          </cell>
          <cell r="I460" t="str">
            <v>BG 5</v>
          </cell>
          <cell r="J460">
            <v>1159644</v>
          </cell>
          <cell r="K460">
            <v>1355874</v>
          </cell>
        </row>
        <row r="461">
          <cell r="A461">
            <v>412909</v>
          </cell>
          <cell r="B461" t="str">
            <v>Ashish Goyal</v>
          </cell>
          <cell r="D461" t="str">
            <v>Active</v>
          </cell>
          <cell r="F461">
            <v>452815</v>
          </cell>
          <cell r="I461" t="str">
            <v>BG 5</v>
          </cell>
          <cell r="J461">
            <v>1325137</v>
          </cell>
          <cell r="K461">
            <v>1934975</v>
          </cell>
        </row>
        <row r="462">
          <cell r="A462">
            <v>412915</v>
          </cell>
          <cell r="B462" t="str">
            <v>Soumen Ray</v>
          </cell>
          <cell r="D462" t="str">
            <v>Active</v>
          </cell>
          <cell r="F462">
            <v>381132</v>
          </cell>
          <cell r="I462" t="str">
            <v>BG 4</v>
          </cell>
          <cell r="J462">
            <v>1555446</v>
          </cell>
          <cell r="K462">
            <v>781758</v>
          </cell>
        </row>
        <row r="463">
          <cell r="A463">
            <v>413175</v>
          </cell>
          <cell r="B463" t="str">
            <v>Sagar Shukla</v>
          </cell>
          <cell r="D463" t="str">
            <v>Active</v>
          </cell>
          <cell r="F463">
            <v>406698</v>
          </cell>
          <cell r="I463" t="str">
            <v>BG 6</v>
          </cell>
          <cell r="J463">
            <v>984791</v>
          </cell>
          <cell r="K463">
            <v>772167</v>
          </cell>
        </row>
        <row r="464">
          <cell r="A464">
            <v>413181</v>
          </cell>
          <cell r="B464" t="str">
            <v>Sanjay Maganbhai Dobariya</v>
          </cell>
          <cell r="D464" t="str">
            <v>Active</v>
          </cell>
          <cell r="F464">
            <v>417062</v>
          </cell>
          <cell r="I464" t="str">
            <v>BG 7</v>
          </cell>
          <cell r="J464">
            <v>526157</v>
          </cell>
          <cell r="K464">
            <v>938772</v>
          </cell>
        </row>
        <row r="465">
          <cell r="A465">
            <v>414017</v>
          </cell>
          <cell r="B465" t="str">
            <v>Sameer Arvind Chaudhari</v>
          </cell>
          <cell r="D465" t="str">
            <v>Active</v>
          </cell>
          <cell r="F465">
            <v>408446</v>
          </cell>
          <cell r="I465" t="str">
            <v>BG 6</v>
          </cell>
          <cell r="J465">
            <v>921476</v>
          </cell>
          <cell r="K465">
            <v>829390</v>
          </cell>
        </row>
        <row r="466">
          <cell r="A466">
            <v>414162</v>
          </cell>
          <cell r="B466" t="str">
            <v>Ravneet Kaur</v>
          </cell>
          <cell r="D466" t="str">
            <v>Active</v>
          </cell>
          <cell r="F466">
            <v>472010</v>
          </cell>
          <cell r="I466" t="str">
            <v>BG 7</v>
          </cell>
          <cell r="J466">
            <v>494106</v>
          </cell>
          <cell r="K466">
            <v>422972</v>
          </cell>
        </row>
        <row r="467">
          <cell r="A467">
            <v>414190</v>
          </cell>
          <cell r="B467" t="str">
            <v>Amardeep Kumar</v>
          </cell>
          <cell r="D467" t="str">
            <v>Active</v>
          </cell>
          <cell r="F467">
            <v>411082</v>
          </cell>
          <cell r="I467" t="str">
            <v>BG 5</v>
          </cell>
          <cell r="J467">
            <v>1271133</v>
          </cell>
          <cell r="K467">
            <v>1919513</v>
          </cell>
        </row>
        <row r="468">
          <cell r="A468">
            <v>414321</v>
          </cell>
          <cell r="B468" t="str">
            <v>Ravi Kulhari</v>
          </cell>
          <cell r="D468" t="str">
            <v>Active</v>
          </cell>
          <cell r="F468">
            <v>377143</v>
          </cell>
          <cell r="I468" t="str">
            <v>BG 8</v>
          </cell>
          <cell r="J468">
            <v>192199</v>
          </cell>
          <cell r="K468">
            <v>509304</v>
          </cell>
        </row>
        <row r="469">
          <cell r="A469">
            <v>414348</v>
          </cell>
          <cell r="B469" t="str">
            <v>Ajay Kumar Singh</v>
          </cell>
          <cell r="D469" t="str">
            <v>Active</v>
          </cell>
          <cell r="F469">
            <v>399534</v>
          </cell>
          <cell r="I469" t="str">
            <v>BG 7</v>
          </cell>
          <cell r="J469">
            <v>602078</v>
          </cell>
          <cell r="K469">
            <v>718168</v>
          </cell>
        </row>
        <row r="470">
          <cell r="A470">
            <v>414354</v>
          </cell>
          <cell r="B470" t="str">
            <v>Pradnya Ganesh Prabhu</v>
          </cell>
          <cell r="D470" t="str">
            <v>Active</v>
          </cell>
          <cell r="F470">
            <v>377076</v>
          </cell>
          <cell r="I470" t="str">
            <v>BG 5</v>
          </cell>
          <cell r="J470">
            <v>1245662</v>
          </cell>
          <cell r="K470">
            <v>1251174</v>
          </cell>
        </row>
        <row r="471">
          <cell r="A471">
            <v>414359</v>
          </cell>
          <cell r="B471" t="str">
            <v>Manish Mohanlal Gupta</v>
          </cell>
          <cell r="D471" t="str">
            <v>Active</v>
          </cell>
          <cell r="F471">
            <v>399532</v>
          </cell>
          <cell r="I471" t="str">
            <v>BG 5</v>
          </cell>
          <cell r="J471">
            <v>1442578</v>
          </cell>
          <cell r="K471">
            <v>2442948</v>
          </cell>
        </row>
        <row r="472">
          <cell r="A472">
            <v>414411</v>
          </cell>
          <cell r="B472" t="str">
            <v>Lipsamayee Dash</v>
          </cell>
          <cell r="D472" t="str">
            <v>Active</v>
          </cell>
          <cell r="F472">
            <v>176466</v>
          </cell>
          <cell r="I472" t="str">
            <v>BG 6</v>
          </cell>
          <cell r="J472">
            <v>766581</v>
          </cell>
          <cell r="K472">
            <v>1451145</v>
          </cell>
        </row>
        <row r="473">
          <cell r="A473">
            <v>414413</v>
          </cell>
          <cell r="B473" t="str">
            <v>Biswajit Sharma</v>
          </cell>
          <cell r="D473" t="str">
            <v>Active</v>
          </cell>
          <cell r="F473">
            <v>410449</v>
          </cell>
          <cell r="I473" t="str">
            <v>BG 5</v>
          </cell>
          <cell r="J473">
            <v>1296631</v>
          </cell>
          <cell r="K473">
            <v>2700607</v>
          </cell>
        </row>
        <row r="474">
          <cell r="A474">
            <v>414418</v>
          </cell>
          <cell r="B474" t="str">
            <v>Mandar Mukherjee</v>
          </cell>
          <cell r="D474" t="str">
            <v>Active</v>
          </cell>
          <cell r="F474">
            <v>379915</v>
          </cell>
          <cell r="I474" t="str">
            <v>BG 5</v>
          </cell>
          <cell r="J474">
            <v>1266238</v>
          </cell>
          <cell r="K474">
            <v>1714284</v>
          </cell>
        </row>
        <row r="475">
          <cell r="A475">
            <v>414456</v>
          </cell>
          <cell r="B475" t="str">
            <v>Mukesh Kumar Mishra</v>
          </cell>
          <cell r="D475" t="str">
            <v>Active</v>
          </cell>
          <cell r="F475">
            <v>406698</v>
          </cell>
          <cell r="I475" t="str">
            <v>BG 7</v>
          </cell>
          <cell r="J475">
            <v>682689</v>
          </cell>
          <cell r="K475">
            <v>978378</v>
          </cell>
        </row>
        <row r="476">
          <cell r="A476">
            <v>414501</v>
          </cell>
          <cell r="B476" t="str">
            <v>Satyendra Kumar Singh</v>
          </cell>
          <cell r="D476" t="str">
            <v>Active</v>
          </cell>
          <cell r="F476">
            <v>379658</v>
          </cell>
          <cell r="I476" t="str">
            <v>BG 6</v>
          </cell>
          <cell r="J476">
            <v>889401</v>
          </cell>
          <cell r="K476">
            <v>1296088</v>
          </cell>
        </row>
        <row r="477">
          <cell r="A477">
            <v>414570</v>
          </cell>
          <cell r="B477" t="str">
            <v>Amandeep Kour</v>
          </cell>
          <cell r="D477" t="str">
            <v>Active</v>
          </cell>
          <cell r="F477">
            <v>376095</v>
          </cell>
          <cell r="I477" t="str">
            <v>BG 7</v>
          </cell>
          <cell r="J477">
            <v>509523</v>
          </cell>
          <cell r="K477">
            <v>964533</v>
          </cell>
        </row>
        <row r="478">
          <cell r="A478">
            <v>414572</v>
          </cell>
          <cell r="B478" t="str">
            <v>Anthoni Babu A.</v>
          </cell>
          <cell r="D478" t="str">
            <v>Active</v>
          </cell>
          <cell r="F478">
            <v>451002</v>
          </cell>
          <cell r="I478" t="str">
            <v>BG 7</v>
          </cell>
          <cell r="J478">
            <v>430007</v>
          </cell>
          <cell r="K478">
            <v>276385</v>
          </cell>
        </row>
        <row r="479">
          <cell r="A479">
            <v>414587</v>
          </cell>
          <cell r="B479" t="str">
            <v>Md Arif Ahmad</v>
          </cell>
          <cell r="D479" t="str">
            <v>Active</v>
          </cell>
          <cell r="F479">
            <v>410452</v>
          </cell>
          <cell r="I479" t="str">
            <v>BG 7</v>
          </cell>
          <cell r="J479">
            <v>618688</v>
          </cell>
          <cell r="K479">
            <v>1271750</v>
          </cell>
        </row>
        <row r="480">
          <cell r="A480">
            <v>414591</v>
          </cell>
          <cell r="B480" t="str">
            <v>Md Kamil Quraishi</v>
          </cell>
          <cell r="D480" t="str">
            <v>Active</v>
          </cell>
          <cell r="F480">
            <v>410452</v>
          </cell>
          <cell r="I480" t="str">
            <v>BG 6</v>
          </cell>
          <cell r="J480">
            <v>773527</v>
          </cell>
          <cell r="K480">
            <v>559449</v>
          </cell>
        </row>
        <row r="481">
          <cell r="A481">
            <v>414597</v>
          </cell>
          <cell r="B481" t="str">
            <v>Beer Mohamed M.</v>
          </cell>
          <cell r="D481" t="str">
            <v>Active</v>
          </cell>
          <cell r="F481">
            <v>398449</v>
          </cell>
          <cell r="I481" t="str">
            <v>BG 5</v>
          </cell>
          <cell r="J481">
            <v>1183280</v>
          </cell>
          <cell r="K481">
            <v>719320</v>
          </cell>
        </row>
        <row r="482">
          <cell r="A482">
            <v>414692</v>
          </cell>
          <cell r="B482" t="str">
            <v>Bhausaheb Dagu Ghotekar</v>
          </cell>
          <cell r="D482" t="str">
            <v>Active</v>
          </cell>
          <cell r="F482">
            <v>408446</v>
          </cell>
          <cell r="I482" t="str">
            <v>BG 8</v>
          </cell>
          <cell r="J482">
            <v>356791</v>
          </cell>
          <cell r="K482">
            <v>668090</v>
          </cell>
        </row>
        <row r="483">
          <cell r="A483">
            <v>414790</v>
          </cell>
          <cell r="B483" t="str">
            <v>Sanjay Kumar Singh</v>
          </cell>
          <cell r="D483" t="str">
            <v>Active</v>
          </cell>
          <cell r="F483">
            <v>376098</v>
          </cell>
          <cell r="I483" t="str">
            <v>BG 5</v>
          </cell>
          <cell r="J483">
            <v>1307492</v>
          </cell>
          <cell r="K483">
            <v>1161246</v>
          </cell>
        </row>
        <row r="484">
          <cell r="A484">
            <v>414867</v>
          </cell>
          <cell r="B484" t="str">
            <v>Sunil Kumar Kushwaha</v>
          </cell>
          <cell r="D484" t="str">
            <v>Active</v>
          </cell>
          <cell r="F484">
            <v>377602</v>
          </cell>
          <cell r="I484" t="str">
            <v>BG 6</v>
          </cell>
          <cell r="J484">
            <v>977974</v>
          </cell>
          <cell r="K484">
            <v>706887</v>
          </cell>
        </row>
        <row r="485">
          <cell r="A485">
            <v>414871</v>
          </cell>
          <cell r="B485" t="str">
            <v>Suraj Nagpal</v>
          </cell>
          <cell r="D485" t="str">
            <v>Active</v>
          </cell>
          <cell r="F485">
            <v>425654</v>
          </cell>
          <cell r="I485" t="str">
            <v>BG 7</v>
          </cell>
          <cell r="J485">
            <v>664572</v>
          </cell>
          <cell r="K485">
            <v>692261</v>
          </cell>
        </row>
        <row r="486">
          <cell r="A486">
            <v>414878</v>
          </cell>
          <cell r="B486" t="str">
            <v>Rajendra Kannantna</v>
          </cell>
          <cell r="D486" t="str">
            <v>Active</v>
          </cell>
          <cell r="F486">
            <v>471969</v>
          </cell>
          <cell r="I486" t="str">
            <v>BG 5</v>
          </cell>
          <cell r="J486">
            <v>1102560</v>
          </cell>
          <cell r="K486">
            <v>256592</v>
          </cell>
        </row>
        <row r="487">
          <cell r="A487">
            <v>414883</v>
          </cell>
          <cell r="B487" t="str">
            <v>Yagyanarayan R. Pathak</v>
          </cell>
          <cell r="D487" t="str">
            <v>Active</v>
          </cell>
          <cell r="F487">
            <v>449173</v>
          </cell>
          <cell r="I487" t="str">
            <v>BG 6</v>
          </cell>
          <cell r="J487">
            <v>935559</v>
          </cell>
          <cell r="K487">
            <v>912546</v>
          </cell>
        </row>
        <row r="488">
          <cell r="A488">
            <v>414894</v>
          </cell>
          <cell r="B488" t="str">
            <v>Archana Ramavtar Shriwastav</v>
          </cell>
          <cell r="D488" t="str">
            <v>Active</v>
          </cell>
          <cell r="F488">
            <v>381123</v>
          </cell>
          <cell r="I488" t="str">
            <v>BG 6</v>
          </cell>
          <cell r="J488">
            <v>1000526</v>
          </cell>
          <cell r="K488">
            <v>1274163</v>
          </cell>
        </row>
        <row r="489">
          <cell r="A489">
            <v>415027</v>
          </cell>
          <cell r="B489" t="str">
            <v>Dhananjay Purushoottam Moghe</v>
          </cell>
          <cell r="D489" t="str">
            <v>Active</v>
          </cell>
          <cell r="F489">
            <v>408446</v>
          </cell>
          <cell r="I489" t="str">
            <v>BG 7</v>
          </cell>
          <cell r="J489">
            <v>618266</v>
          </cell>
          <cell r="K489">
            <v>868416</v>
          </cell>
        </row>
        <row r="490">
          <cell r="A490">
            <v>415033</v>
          </cell>
          <cell r="B490" t="str">
            <v>Kamaraj S.</v>
          </cell>
          <cell r="D490" t="str">
            <v>Active</v>
          </cell>
          <cell r="F490">
            <v>385698</v>
          </cell>
          <cell r="I490" t="str">
            <v>BG 6</v>
          </cell>
          <cell r="J490">
            <v>859828</v>
          </cell>
          <cell r="K490">
            <v>454286</v>
          </cell>
        </row>
        <row r="491">
          <cell r="A491">
            <v>415035</v>
          </cell>
          <cell r="B491" t="str">
            <v>Moorthy M.</v>
          </cell>
          <cell r="D491" t="str">
            <v>Active</v>
          </cell>
          <cell r="F491">
            <v>398449</v>
          </cell>
          <cell r="I491" t="str">
            <v>BG 7</v>
          </cell>
          <cell r="J491">
            <v>565638</v>
          </cell>
          <cell r="K491">
            <v>308798</v>
          </cell>
        </row>
        <row r="492">
          <cell r="A492">
            <v>415037</v>
          </cell>
          <cell r="B492" t="str">
            <v>Virendra Kumar</v>
          </cell>
          <cell r="D492" t="str">
            <v>Active</v>
          </cell>
          <cell r="F492">
            <v>373036</v>
          </cell>
          <cell r="I492" t="str">
            <v>BG 7</v>
          </cell>
          <cell r="J492">
            <v>603057</v>
          </cell>
          <cell r="K492">
            <v>280065</v>
          </cell>
        </row>
        <row r="493">
          <cell r="A493">
            <v>415100</v>
          </cell>
          <cell r="B493" t="str">
            <v>Saurabh Pal</v>
          </cell>
          <cell r="D493" t="str">
            <v>Active</v>
          </cell>
          <cell r="F493">
            <v>414224</v>
          </cell>
          <cell r="I493" t="str">
            <v>BG 7</v>
          </cell>
          <cell r="J493">
            <v>600747</v>
          </cell>
          <cell r="K493">
            <v>610862</v>
          </cell>
        </row>
        <row r="494">
          <cell r="A494">
            <v>415217</v>
          </cell>
          <cell r="B494" t="str">
            <v>Amit Kumar Singh</v>
          </cell>
          <cell r="D494" t="str">
            <v>Active</v>
          </cell>
          <cell r="F494">
            <v>391321</v>
          </cell>
          <cell r="I494" t="str">
            <v>BG 6</v>
          </cell>
          <cell r="J494">
            <v>700539</v>
          </cell>
          <cell r="K494">
            <v>466900</v>
          </cell>
        </row>
        <row r="495">
          <cell r="A495">
            <v>415236</v>
          </cell>
          <cell r="B495" t="str">
            <v>Rajesh Kumar Chati</v>
          </cell>
          <cell r="D495" t="str">
            <v>Active</v>
          </cell>
          <cell r="F495">
            <v>381248</v>
          </cell>
          <cell r="I495" t="str">
            <v>BG 7</v>
          </cell>
          <cell r="J495">
            <v>507699</v>
          </cell>
          <cell r="K495">
            <v>970551</v>
          </cell>
        </row>
        <row r="496">
          <cell r="A496">
            <v>415245</v>
          </cell>
          <cell r="B496" t="str">
            <v>Ponnaganti Rajsekhar</v>
          </cell>
          <cell r="D496" t="str">
            <v>Active</v>
          </cell>
          <cell r="F496">
            <v>381248</v>
          </cell>
          <cell r="I496" t="str">
            <v>BG 8</v>
          </cell>
          <cell r="J496">
            <v>374061</v>
          </cell>
          <cell r="K496">
            <v>1410274</v>
          </cell>
        </row>
        <row r="497">
          <cell r="A497">
            <v>415252</v>
          </cell>
          <cell r="B497" t="str">
            <v>Rajib Biswas</v>
          </cell>
          <cell r="D497" t="str">
            <v>Active</v>
          </cell>
          <cell r="F497">
            <v>378504</v>
          </cell>
          <cell r="I497" t="str">
            <v>BG 8</v>
          </cell>
          <cell r="J497">
            <v>150689</v>
          </cell>
          <cell r="K497">
            <v>547640</v>
          </cell>
        </row>
        <row r="498">
          <cell r="A498">
            <v>415255</v>
          </cell>
          <cell r="B498" t="str">
            <v>Subrata Kumar Chanda</v>
          </cell>
          <cell r="D498" t="str">
            <v>Active</v>
          </cell>
          <cell r="F498">
            <v>379146</v>
          </cell>
          <cell r="I498" t="str">
            <v>BG 8</v>
          </cell>
          <cell r="J498">
            <v>292117</v>
          </cell>
          <cell r="K498">
            <v>816563</v>
          </cell>
        </row>
        <row r="499">
          <cell r="A499">
            <v>415325</v>
          </cell>
          <cell r="B499" t="str">
            <v>Ravindra Jain</v>
          </cell>
          <cell r="D499" t="str">
            <v>Active</v>
          </cell>
          <cell r="F499">
            <v>458160</v>
          </cell>
          <cell r="I499" t="str">
            <v>BG 7</v>
          </cell>
          <cell r="J499">
            <v>650611</v>
          </cell>
          <cell r="K499">
            <v>1136586</v>
          </cell>
        </row>
        <row r="500">
          <cell r="A500">
            <v>415328</v>
          </cell>
          <cell r="B500" t="str">
            <v>Suresh Verma</v>
          </cell>
          <cell r="D500" t="str">
            <v>Active</v>
          </cell>
          <cell r="F500">
            <v>382987</v>
          </cell>
          <cell r="I500" t="str">
            <v>BG 4</v>
          </cell>
          <cell r="J500">
            <v>1813771</v>
          </cell>
          <cell r="K500">
            <v>694066</v>
          </cell>
        </row>
        <row r="501">
          <cell r="A501">
            <v>415539</v>
          </cell>
          <cell r="B501" t="str">
            <v>Karthikeyan J. A.</v>
          </cell>
          <cell r="D501" t="str">
            <v>Active</v>
          </cell>
          <cell r="F501">
            <v>420801</v>
          </cell>
          <cell r="I501" t="str">
            <v>BG 7</v>
          </cell>
          <cell r="J501">
            <v>695192</v>
          </cell>
          <cell r="K501">
            <v>440991</v>
          </cell>
        </row>
        <row r="502">
          <cell r="A502">
            <v>415551</v>
          </cell>
          <cell r="B502" t="str">
            <v>Rajesh Salvi</v>
          </cell>
          <cell r="D502" t="str">
            <v>Active</v>
          </cell>
          <cell r="F502">
            <v>471701</v>
          </cell>
          <cell r="I502" t="str">
            <v>BG 6</v>
          </cell>
          <cell r="J502">
            <v>1033312</v>
          </cell>
          <cell r="K502">
            <v>631696</v>
          </cell>
        </row>
        <row r="503">
          <cell r="A503">
            <v>415556</v>
          </cell>
          <cell r="B503" t="str">
            <v>Narendra Singh Chauhan</v>
          </cell>
          <cell r="D503" t="str">
            <v>Active</v>
          </cell>
          <cell r="F503">
            <v>424950</v>
          </cell>
          <cell r="I503" t="str">
            <v>BG 6</v>
          </cell>
          <cell r="J503">
            <v>733743</v>
          </cell>
          <cell r="K503">
            <v>1028964</v>
          </cell>
        </row>
        <row r="504">
          <cell r="A504">
            <v>415562</v>
          </cell>
          <cell r="B504" t="str">
            <v>Atul Kumar Bhardwaj</v>
          </cell>
          <cell r="D504" t="str">
            <v>Active</v>
          </cell>
          <cell r="F504">
            <v>376098</v>
          </cell>
          <cell r="I504" t="str">
            <v>BG 7</v>
          </cell>
          <cell r="J504">
            <v>679873</v>
          </cell>
          <cell r="K504">
            <v>1265555</v>
          </cell>
        </row>
        <row r="505">
          <cell r="A505">
            <v>415885</v>
          </cell>
          <cell r="B505" t="str">
            <v>Ramanchi Sreenu</v>
          </cell>
          <cell r="D505" t="str">
            <v>Active</v>
          </cell>
          <cell r="F505">
            <v>420498</v>
          </cell>
          <cell r="I505" t="str">
            <v>BG 6</v>
          </cell>
          <cell r="J505">
            <v>837621</v>
          </cell>
          <cell r="K505">
            <v>1184001</v>
          </cell>
        </row>
        <row r="506">
          <cell r="A506">
            <v>416161</v>
          </cell>
          <cell r="B506" t="str">
            <v>Abhinav Mittal</v>
          </cell>
          <cell r="D506" t="str">
            <v>Active</v>
          </cell>
          <cell r="F506">
            <v>377963</v>
          </cell>
          <cell r="I506" t="str">
            <v>BG 5</v>
          </cell>
          <cell r="J506">
            <v>1408192</v>
          </cell>
          <cell r="K506">
            <v>1657401</v>
          </cell>
        </row>
        <row r="507">
          <cell r="A507">
            <v>416180</v>
          </cell>
          <cell r="B507" t="str">
            <v>Deepak Lavasa Shiralakar</v>
          </cell>
          <cell r="D507" t="str">
            <v>Active</v>
          </cell>
          <cell r="F507">
            <v>382953</v>
          </cell>
          <cell r="I507" t="str">
            <v>BG 6</v>
          </cell>
          <cell r="J507">
            <v>855754</v>
          </cell>
          <cell r="K507">
            <v>386638</v>
          </cell>
        </row>
        <row r="508">
          <cell r="A508">
            <v>416187</v>
          </cell>
          <cell r="B508" t="str">
            <v>Basavaraja G.</v>
          </cell>
          <cell r="D508" t="str">
            <v>Active</v>
          </cell>
          <cell r="F508">
            <v>471969</v>
          </cell>
          <cell r="I508" t="str">
            <v>BG 7</v>
          </cell>
          <cell r="J508">
            <v>669002</v>
          </cell>
          <cell r="K508">
            <v>258161</v>
          </cell>
        </row>
        <row r="509">
          <cell r="A509">
            <v>416703</v>
          </cell>
          <cell r="B509" t="str">
            <v>Deepak Kumar Bastia</v>
          </cell>
          <cell r="D509" t="str">
            <v>Active</v>
          </cell>
          <cell r="F509">
            <v>176466</v>
          </cell>
          <cell r="I509" t="str">
            <v>BG 7</v>
          </cell>
          <cell r="J509">
            <v>521969</v>
          </cell>
          <cell r="K509">
            <v>466899</v>
          </cell>
        </row>
        <row r="510">
          <cell r="A510">
            <v>416705</v>
          </cell>
          <cell r="B510" t="str">
            <v>S M Samrat</v>
          </cell>
          <cell r="D510" t="str">
            <v>Active</v>
          </cell>
          <cell r="F510">
            <v>379658</v>
          </cell>
          <cell r="I510" t="str">
            <v>BG 8</v>
          </cell>
          <cell r="J510">
            <v>341537</v>
          </cell>
          <cell r="K510">
            <v>792176</v>
          </cell>
        </row>
        <row r="511">
          <cell r="A511">
            <v>416748</v>
          </cell>
          <cell r="B511" t="str">
            <v>Jeyaraman A.</v>
          </cell>
          <cell r="D511" t="str">
            <v>Active</v>
          </cell>
          <cell r="F511">
            <v>380150</v>
          </cell>
          <cell r="I511" t="str">
            <v>BG 6</v>
          </cell>
          <cell r="J511">
            <v>718093</v>
          </cell>
          <cell r="K511">
            <v>1008932</v>
          </cell>
        </row>
        <row r="512">
          <cell r="A512">
            <v>416778</v>
          </cell>
          <cell r="B512" t="str">
            <v>Mohd Javed Rizwan</v>
          </cell>
          <cell r="D512" t="str">
            <v>Active</v>
          </cell>
          <cell r="F512">
            <v>377602</v>
          </cell>
          <cell r="I512" t="str">
            <v>BG 7</v>
          </cell>
          <cell r="J512">
            <v>561945</v>
          </cell>
          <cell r="K512">
            <v>384765</v>
          </cell>
        </row>
        <row r="513">
          <cell r="A513">
            <v>416798</v>
          </cell>
          <cell r="B513" t="str">
            <v>Swapan Chakraborty</v>
          </cell>
          <cell r="D513" t="str">
            <v>Active</v>
          </cell>
          <cell r="F513">
            <v>381154</v>
          </cell>
          <cell r="I513" t="str">
            <v>BG 6</v>
          </cell>
          <cell r="J513">
            <v>839726</v>
          </cell>
          <cell r="K513">
            <v>1119173</v>
          </cell>
        </row>
        <row r="514">
          <cell r="A514">
            <v>416802</v>
          </cell>
          <cell r="B514" t="str">
            <v>Khan Zianasim Samiullah</v>
          </cell>
          <cell r="D514" t="str">
            <v>Active</v>
          </cell>
          <cell r="F514">
            <v>377076</v>
          </cell>
          <cell r="I514" t="str">
            <v>BG 6</v>
          </cell>
          <cell r="J514">
            <v>724714</v>
          </cell>
          <cell r="K514">
            <v>1080787</v>
          </cell>
        </row>
        <row r="515">
          <cell r="A515">
            <v>416804</v>
          </cell>
          <cell r="B515" t="str">
            <v>Dhara Shetansingh Bhati</v>
          </cell>
          <cell r="D515" t="str">
            <v>Active</v>
          </cell>
          <cell r="F515">
            <v>462852</v>
          </cell>
          <cell r="I515" t="str">
            <v>BG 6</v>
          </cell>
          <cell r="J515">
            <v>877625</v>
          </cell>
          <cell r="K515">
            <v>1724149</v>
          </cell>
        </row>
        <row r="516">
          <cell r="A516">
            <v>416815</v>
          </cell>
          <cell r="B516" t="str">
            <v>Saurabh Sengar</v>
          </cell>
          <cell r="D516" t="str">
            <v>Active</v>
          </cell>
          <cell r="F516">
            <v>414224</v>
          </cell>
          <cell r="I516" t="str">
            <v>BG 5</v>
          </cell>
          <cell r="J516">
            <v>1372273</v>
          </cell>
          <cell r="K516">
            <v>908706</v>
          </cell>
        </row>
        <row r="517">
          <cell r="A517">
            <v>416856</v>
          </cell>
          <cell r="B517" t="str">
            <v>Kartik KV</v>
          </cell>
          <cell r="D517" t="str">
            <v>Active</v>
          </cell>
          <cell r="F517">
            <v>460909</v>
          </cell>
          <cell r="I517" t="str">
            <v>BG 4</v>
          </cell>
          <cell r="J517">
            <v>1515941</v>
          </cell>
          <cell r="K517">
            <v>1111567</v>
          </cell>
        </row>
        <row r="518">
          <cell r="A518">
            <v>416858</v>
          </cell>
          <cell r="B518" t="str">
            <v>Dinesh Pal Singh</v>
          </cell>
          <cell r="D518" t="str">
            <v>Active</v>
          </cell>
          <cell r="F518">
            <v>376098</v>
          </cell>
          <cell r="I518" t="str">
            <v>BG 5</v>
          </cell>
          <cell r="J518">
            <v>1158399</v>
          </cell>
          <cell r="K518">
            <v>1410710</v>
          </cell>
        </row>
        <row r="519">
          <cell r="A519">
            <v>416865</v>
          </cell>
          <cell r="B519" t="str">
            <v>Rajesh Kumer Gilhotra</v>
          </cell>
          <cell r="D519" t="str">
            <v>Active</v>
          </cell>
          <cell r="F519">
            <v>416871</v>
          </cell>
          <cell r="I519" t="str">
            <v>BG 8</v>
          </cell>
          <cell r="J519">
            <v>394583</v>
          </cell>
          <cell r="K519">
            <v>997705</v>
          </cell>
        </row>
        <row r="520">
          <cell r="A520">
            <v>416869</v>
          </cell>
          <cell r="B520" t="str">
            <v>Tarun Kumar</v>
          </cell>
          <cell r="D520" t="str">
            <v>Active</v>
          </cell>
          <cell r="F520">
            <v>359519</v>
          </cell>
          <cell r="I520" t="str">
            <v>BG 5</v>
          </cell>
          <cell r="J520">
            <v>1209225</v>
          </cell>
          <cell r="K520">
            <v>1955619</v>
          </cell>
        </row>
        <row r="521">
          <cell r="A521">
            <v>416929</v>
          </cell>
          <cell r="B521" t="str">
            <v>Anil Kumar</v>
          </cell>
          <cell r="D521" t="str">
            <v>Active</v>
          </cell>
          <cell r="F521">
            <v>410733</v>
          </cell>
          <cell r="I521" t="str">
            <v>BG 6</v>
          </cell>
          <cell r="J521">
            <v>840427</v>
          </cell>
          <cell r="K521">
            <v>980285</v>
          </cell>
        </row>
        <row r="522">
          <cell r="A522">
            <v>417050</v>
          </cell>
          <cell r="B522" t="str">
            <v>Dinesh Pandurang Tikure</v>
          </cell>
          <cell r="D522" t="str">
            <v>Active</v>
          </cell>
          <cell r="F522">
            <v>376339</v>
          </cell>
          <cell r="I522" t="str">
            <v>BG 8</v>
          </cell>
          <cell r="J522">
            <v>352368</v>
          </cell>
          <cell r="K522">
            <v>486995</v>
          </cell>
        </row>
        <row r="523">
          <cell r="A523">
            <v>417053</v>
          </cell>
          <cell r="B523" t="str">
            <v>Arvind Narendra Kumar Shukla</v>
          </cell>
          <cell r="D523" t="str">
            <v>Active</v>
          </cell>
          <cell r="F523">
            <v>399534</v>
          </cell>
          <cell r="I523" t="str">
            <v>BG 6</v>
          </cell>
          <cell r="J523">
            <v>1037339</v>
          </cell>
          <cell r="K523">
            <v>1749610</v>
          </cell>
        </row>
        <row r="524">
          <cell r="A524">
            <v>417055</v>
          </cell>
          <cell r="B524" t="str">
            <v>Sudeshna Sitesh Sarkar</v>
          </cell>
          <cell r="D524" t="str">
            <v>Active</v>
          </cell>
          <cell r="F524">
            <v>408443</v>
          </cell>
          <cell r="I524" t="str">
            <v>BG 7</v>
          </cell>
          <cell r="J524">
            <v>427347</v>
          </cell>
          <cell r="K524">
            <v>1013976</v>
          </cell>
        </row>
        <row r="525">
          <cell r="A525">
            <v>417159</v>
          </cell>
          <cell r="B525" t="str">
            <v>Rohan Kulkarni</v>
          </cell>
          <cell r="D525" t="str">
            <v>Active</v>
          </cell>
          <cell r="F525">
            <v>420498</v>
          </cell>
          <cell r="I525" t="str">
            <v>BG 3</v>
          </cell>
          <cell r="J525">
            <v>2323272</v>
          </cell>
          <cell r="K525">
            <v>1893216</v>
          </cell>
        </row>
        <row r="526">
          <cell r="A526">
            <v>417196</v>
          </cell>
          <cell r="B526" t="str">
            <v>Uma Prasad</v>
          </cell>
          <cell r="D526" t="str">
            <v>Active</v>
          </cell>
          <cell r="F526">
            <v>379146</v>
          </cell>
          <cell r="I526" t="str">
            <v>BG 7</v>
          </cell>
          <cell r="J526">
            <v>471133</v>
          </cell>
          <cell r="K526">
            <v>687867</v>
          </cell>
        </row>
        <row r="527">
          <cell r="A527">
            <v>417213</v>
          </cell>
          <cell r="B527" t="str">
            <v>Manish Kumar Jaiswal</v>
          </cell>
          <cell r="D527" t="str">
            <v>Active</v>
          </cell>
          <cell r="F527">
            <v>406515</v>
          </cell>
          <cell r="I527" t="str">
            <v>BG 6</v>
          </cell>
          <cell r="J527">
            <v>827043</v>
          </cell>
          <cell r="K527">
            <v>2707725</v>
          </cell>
        </row>
        <row r="528">
          <cell r="A528">
            <v>417274</v>
          </cell>
          <cell r="B528" t="str">
            <v>Sasibhushan Rao Chiguruvalasa</v>
          </cell>
          <cell r="D528" t="str">
            <v>Active</v>
          </cell>
          <cell r="F528">
            <v>386578</v>
          </cell>
          <cell r="I528" t="str">
            <v>BG 6</v>
          </cell>
          <cell r="J528">
            <v>822319</v>
          </cell>
          <cell r="K528">
            <v>1004926</v>
          </cell>
        </row>
        <row r="529">
          <cell r="A529">
            <v>417283</v>
          </cell>
          <cell r="B529" t="str">
            <v>Akhilesh Singh</v>
          </cell>
          <cell r="D529" t="str">
            <v>Active</v>
          </cell>
          <cell r="F529">
            <v>414224</v>
          </cell>
          <cell r="I529" t="str">
            <v>BG 7</v>
          </cell>
          <cell r="J529">
            <v>553168</v>
          </cell>
          <cell r="K529">
            <v>910842</v>
          </cell>
        </row>
        <row r="530">
          <cell r="A530">
            <v>417309</v>
          </cell>
          <cell r="B530" t="str">
            <v>Prabir Bose</v>
          </cell>
          <cell r="D530" t="str">
            <v>Active</v>
          </cell>
          <cell r="F530">
            <v>381154</v>
          </cell>
          <cell r="I530" t="str">
            <v>BG 5</v>
          </cell>
          <cell r="J530">
            <v>1109389</v>
          </cell>
          <cell r="K530">
            <v>977787</v>
          </cell>
        </row>
        <row r="531">
          <cell r="A531">
            <v>417433</v>
          </cell>
          <cell r="B531" t="str">
            <v>Sandip Sen</v>
          </cell>
          <cell r="D531" t="str">
            <v>Active</v>
          </cell>
          <cell r="F531">
            <v>381154</v>
          </cell>
          <cell r="I531" t="str">
            <v>BG 7</v>
          </cell>
          <cell r="J531">
            <v>653669</v>
          </cell>
          <cell r="K531">
            <v>1029391</v>
          </cell>
        </row>
        <row r="532">
          <cell r="A532">
            <v>417452</v>
          </cell>
          <cell r="B532" t="str">
            <v>Manish Kumar Srivastava</v>
          </cell>
          <cell r="D532" t="str">
            <v>Active</v>
          </cell>
          <cell r="F532">
            <v>379658</v>
          </cell>
          <cell r="I532" t="str">
            <v>BG 7</v>
          </cell>
          <cell r="J532">
            <v>642179</v>
          </cell>
          <cell r="K532">
            <v>1129773</v>
          </cell>
        </row>
        <row r="533">
          <cell r="A533">
            <v>417455</v>
          </cell>
          <cell r="B533" t="str">
            <v>Hansibul Haque</v>
          </cell>
          <cell r="D533" t="str">
            <v>Active</v>
          </cell>
          <cell r="F533">
            <v>379915</v>
          </cell>
          <cell r="I533" t="str">
            <v>BG 6</v>
          </cell>
          <cell r="J533">
            <v>911720</v>
          </cell>
          <cell r="K533">
            <v>593098</v>
          </cell>
        </row>
        <row r="534">
          <cell r="A534">
            <v>417619</v>
          </cell>
          <cell r="B534" t="str">
            <v>Deepak Rahangdale</v>
          </cell>
          <cell r="D534" t="str">
            <v>Active</v>
          </cell>
          <cell r="F534">
            <v>448733</v>
          </cell>
          <cell r="I534" t="str">
            <v>BG 6</v>
          </cell>
          <cell r="J534">
            <v>742116</v>
          </cell>
          <cell r="K534">
            <v>853212</v>
          </cell>
        </row>
        <row r="535">
          <cell r="A535">
            <v>417886</v>
          </cell>
          <cell r="B535" t="str">
            <v>Dharmesh HamirBhai Bhammar</v>
          </cell>
          <cell r="D535" t="str">
            <v>Active</v>
          </cell>
          <cell r="F535">
            <v>462852</v>
          </cell>
          <cell r="I535" t="str">
            <v>BG 7</v>
          </cell>
          <cell r="J535">
            <v>679909</v>
          </cell>
          <cell r="K535">
            <v>780372</v>
          </cell>
        </row>
        <row r="536">
          <cell r="A536">
            <v>418120</v>
          </cell>
          <cell r="B536" t="str">
            <v>Shetru Ravindra Kumar</v>
          </cell>
          <cell r="D536" t="str">
            <v>Active</v>
          </cell>
          <cell r="F536">
            <v>450554</v>
          </cell>
          <cell r="I536" t="str">
            <v>BG 4</v>
          </cell>
          <cell r="J536">
            <v>1701940</v>
          </cell>
          <cell r="K536">
            <v>1163537</v>
          </cell>
        </row>
        <row r="537">
          <cell r="A537">
            <v>418296</v>
          </cell>
          <cell r="B537" t="str">
            <v>Sandeep Sheshrao Shevatekar</v>
          </cell>
          <cell r="D537" t="str">
            <v>Active</v>
          </cell>
          <cell r="F537">
            <v>379975</v>
          </cell>
          <cell r="I537" t="str">
            <v>BG 8</v>
          </cell>
          <cell r="J537">
            <v>290767</v>
          </cell>
          <cell r="K537">
            <v>497659</v>
          </cell>
        </row>
        <row r="538">
          <cell r="A538">
            <v>418298</v>
          </cell>
          <cell r="B538" t="str">
            <v>Manish Gupta</v>
          </cell>
          <cell r="D538" t="str">
            <v>Active</v>
          </cell>
          <cell r="F538">
            <v>452815</v>
          </cell>
          <cell r="I538" t="str">
            <v>BG 6</v>
          </cell>
          <cell r="J538">
            <v>896828</v>
          </cell>
          <cell r="K538">
            <v>760236</v>
          </cell>
        </row>
        <row r="539">
          <cell r="A539">
            <v>418325</v>
          </cell>
          <cell r="B539" t="str">
            <v>Vinoth Kumar V.</v>
          </cell>
          <cell r="D539" t="str">
            <v>Active</v>
          </cell>
          <cell r="F539">
            <v>474340</v>
          </cell>
          <cell r="I539" t="str">
            <v>BG 6</v>
          </cell>
          <cell r="J539">
            <v>816114</v>
          </cell>
          <cell r="K539">
            <v>996628</v>
          </cell>
        </row>
        <row r="540">
          <cell r="A540">
            <v>418334</v>
          </cell>
          <cell r="B540" t="str">
            <v>Muthukumar R.</v>
          </cell>
          <cell r="D540" t="str">
            <v>Active</v>
          </cell>
          <cell r="F540">
            <v>412833</v>
          </cell>
          <cell r="I540" t="str">
            <v>BG 7</v>
          </cell>
          <cell r="J540">
            <v>566053</v>
          </cell>
          <cell r="K540">
            <v>573850</v>
          </cell>
        </row>
        <row r="541">
          <cell r="A541">
            <v>418376</v>
          </cell>
          <cell r="B541" t="str">
            <v>Prashantha Kumar T K</v>
          </cell>
          <cell r="D541" t="str">
            <v>Active</v>
          </cell>
          <cell r="F541">
            <v>382950</v>
          </cell>
          <cell r="I541" t="str">
            <v>BG 6</v>
          </cell>
          <cell r="J541">
            <v>833222</v>
          </cell>
          <cell r="K541">
            <v>778129</v>
          </cell>
        </row>
        <row r="542">
          <cell r="A542">
            <v>418378</v>
          </cell>
          <cell r="B542" t="str">
            <v>Gurjeet Kumar</v>
          </cell>
          <cell r="D542" t="str">
            <v>Active</v>
          </cell>
          <cell r="F542">
            <v>378015</v>
          </cell>
          <cell r="I542" t="str">
            <v>BG 5</v>
          </cell>
          <cell r="J542">
            <v>1343640</v>
          </cell>
          <cell r="K542">
            <v>1322125</v>
          </cell>
        </row>
        <row r="543">
          <cell r="A543">
            <v>418436</v>
          </cell>
          <cell r="B543" t="str">
            <v>Rajesh Nitinbhai Chauhan</v>
          </cell>
          <cell r="D543" t="str">
            <v>Active</v>
          </cell>
          <cell r="F543">
            <v>417062</v>
          </cell>
          <cell r="I543" t="str">
            <v>BG 7</v>
          </cell>
          <cell r="J543">
            <v>558702</v>
          </cell>
          <cell r="K543">
            <v>451396</v>
          </cell>
        </row>
        <row r="544">
          <cell r="A544">
            <v>418438</v>
          </cell>
          <cell r="B544" t="str">
            <v>Prasad Chandrakant Sawant</v>
          </cell>
          <cell r="D544" t="str">
            <v>Active</v>
          </cell>
          <cell r="F544">
            <v>380148</v>
          </cell>
          <cell r="I544" t="str">
            <v>BG 8</v>
          </cell>
          <cell r="J544">
            <v>297365</v>
          </cell>
          <cell r="K544">
            <v>438803</v>
          </cell>
        </row>
        <row r="545">
          <cell r="A545">
            <v>418504</v>
          </cell>
          <cell r="B545" t="str">
            <v>Bhavna Saini</v>
          </cell>
          <cell r="D545" t="str">
            <v>Active</v>
          </cell>
          <cell r="F545">
            <v>399532</v>
          </cell>
          <cell r="I545" t="str">
            <v>BG 8</v>
          </cell>
          <cell r="J545">
            <v>303280</v>
          </cell>
          <cell r="K545">
            <v>743350</v>
          </cell>
        </row>
        <row r="546">
          <cell r="A546">
            <v>418605</v>
          </cell>
          <cell r="B546" t="str">
            <v>Sonal Kadam</v>
          </cell>
          <cell r="D546" t="str">
            <v>Active</v>
          </cell>
          <cell r="F546">
            <v>411082</v>
          </cell>
          <cell r="I546" t="str">
            <v>BG 6</v>
          </cell>
          <cell r="J546">
            <v>860692</v>
          </cell>
          <cell r="K546">
            <v>551982</v>
          </cell>
        </row>
        <row r="547">
          <cell r="A547">
            <v>418629</v>
          </cell>
          <cell r="B547" t="str">
            <v>Ishant Sharma</v>
          </cell>
          <cell r="D547" t="str">
            <v>Active</v>
          </cell>
          <cell r="F547">
            <v>424950</v>
          </cell>
          <cell r="I547" t="str">
            <v>BG 4</v>
          </cell>
          <cell r="J547">
            <v>1594809</v>
          </cell>
          <cell r="K547">
            <v>1709449</v>
          </cell>
        </row>
        <row r="548">
          <cell r="A548">
            <v>418632</v>
          </cell>
          <cell r="B548" t="str">
            <v>Puneet Bahl</v>
          </cell>
          <cell r="D548" t="str">
            <v>Active</v>
          </cell>
          <cell r="F548">
            <v>382987</v>
          </cell>
          <cell r="I548" t="str">
            <v>BG 5</v>
          </cell>
          <cell r="J548">
            <v>1286996</v>
          </cell>
          <cell r="K548">
            <v>808883</v>
          </cell>
        </row>
        <row r="549">
          <cell r="A549">
            <v>418634</v>
          </cell>
          <cell r="B549" t="str">
            <v>Sandeep Kumar Saw</v>
          </cell>
          <cell r="D549" t="str">
            <v>Active</v>
          </cell>
          <cell r="F549">
            <v>382987</v>
          </cell>
          <cell r="I549" t="str">
            <v>BG 5</v>
          </cell>
          <cell r="J549">
            <v>1240139</v>
          </cell>
          <cell r="K549">
            <v>946122</v>
          </cell>
        </row>
        <row r="550">
          <cell r="A550">
            <v>418751</v>
          </cell>
          <cell r="B550" t="str">
            <v>Sukumar Saha</v>
          </cell>
          <cell r="D550" t="str">
            <v>Active</v>
          </cell>
          <cell r="F550">
            <v>379915</v>
          </cell>
          <cell r="I550" t="str">
            <v>BG 5</v>
          </cell>
          <cell r="J550">
            <v>1159156</v>
          </cell>
          <cell r="K550">
            <v>1440456</v>
          </cell>
        </row>
        <row r="551">
          <cell r="A551">
            <v>418753</v>
          </cell>
          <cell r="B551" t="str">
            <v>Sandip Narendra Subhedar</v>
          </cell>
          <cell r="D551" t="str">
            <v>Active</v>
          </cell>
          <cell r="F551">
            <v>380148</v>
          </cell>
          <cell r="I551" t="str">
            <v>BG 5</v>
          </cell>
          <cell r="J551">
            <v>1274608</v>
          </cell>
          <cell r="K551">
            <v>2228858</v>
          </cell>
        </row>
        <row r="552">
          <cell r="A552">
            <v>418757</v>
          </cell>
          <cell r="B552" t="str">
            <v>Raghavendra K. Prasad</v>
          </cell>
          <cell r="D552" t="str">
            <v>Active</v>
          </cell>
          <cell r="F552">
            <v>382950</v>
          </cell>
          <cell r="I552" t="str">
            <v>BG 4</v>
          </cell>
          <cell r="J552">
            <v>2051979</v>
          </cell>
          <cell r="K552">
            <v>2136598</v>
          </cell>
        </row>
        <row r="553">
          <cell r="A553">
            <v>418766</v>
          </cell>
          <cell r="B553" t="str">
            <v>Debapriya Mitra</v>
          </cell>
          <cell r="D553" t="str">
            <v>Active</v>
          </cell>
          <cell r="F553">
            <v>410449</v>
          </cell>
          <cell r="I553" t="str">
            <v>BG 5</v>
          </cell>
          <cell r="J553">
            <v>1284182</v>
          </cell>
          <cell r="K553">
            <v>1889188</v>
          </cell>
        </row>
        <row r="554">
          <cell r="A554">
            <v>418769</v>
          </cell>
          <cell r="B554" t="str">
            <v>Amit Kumar Mallick</v>
          </cell>
          <cell r="D554" t="str">
            <v>Active</v>
          </cell>
          <cell r="F554">
            <v>406515</v>
          </cell>
          <cell r="I554" t="str">
            <v>BG 6</v>
          </cell>
          <cell r="J554">
            <v>872057</v>
          </cell>
          <cell r="K554">
            <v>255492</v>
          </cell>
        </row>
        <row r="555">
          <cell r="A555">
            <v>418773</v>
          </cell>
          <cell r="B555" t="str">
            <v>Chayan Mandal</v>
          </cell>
          <cell r="D555" t="str">
            <v>Active</v>
          </cell>
          <cell r="F555">
            <v>378503</v>
          </cell>
          <cell r="I555" t="str">
            <v>BG 4</v>
          </cell>
          <cell r="J555">
            <v>1587692</v>
          </cell>
          <cell r="K555">
            <v>1868243</v>
          </cell>
        </row>
        <row r="556">
          <cell r="A556">
            <v>418775</v>
          </cell>
          <cell r="B556" t="str">
            <v>Pallab Bhattacharya</v>
          </cell>
          <cell r="D556" t="str">
            <v>Active</v>
          </cell>
          <cell r="F556">
            <v>378503</v>
          </cell>
          <cell r="I556" t="str">
            <v>BG 5</v>
          </cell>
          <cell r="J556">
            <v>1455971</v>
          </cell>
          <cell r="K556">
            <v>1206588</v>
          </cell>
        </row>
        <row r="557">
          <cell r="A557">
            <v>418779</v>
          </cell>
          <cell r="B557" t="str">
            <v>Rajiv Kumar Ranjan</v>
          </cell>
          <cell r="D557" t="str">
            <v>Active</v>
          </cell>
          <cell r="F557">
            <v>474373</v>
          </cell>
          <cell r="I557" t="str">
            <v>BG 7</v>
          </cell>
          <cell r="J557">
            <v>618629</v>
          </cell>
          <cell r="K557">
            <v>857905</v>
          </cell>
        </row>
        <row r="558">
          <cell r="A558">
            <v>418781</v>
          </cell>
          <cell r="B558" t="str">
            <v>Abhishek Singh</v>
          </cell>
          <cell r="D558" t="str">
            <v>Active</v>
          </cell>
          <cell r="F558">
            <v>377602</v>
          </cell>
          <cell r="I558" t="str">
            <v>BG 7</v>
          </cell>
          <cell r="J558">
            <v>675864</v>
          </cell>
          <cell r="K558">
            <v>947063</v>
          </cell>
        </row>
        <row r="559">
          <cell r="A559">
            <v>418888</v>
          </cell>
          <cell r="B559" t="str">
            <v>Sunil Tripathi</v>
          </cell>
          <cell r="D559" t="str">
            <v>Active</v>
          </cell>
          <cell r="F559">
            <v>471701</v>
          </cell>
          <cell r="I559" t="str">
            <v>BG 6</v>
          </cell>
          <cell r="J559">
            <v>829033</v>
          </cell>
          <cell r="K559">
            <v>855741</v>
          </cell>
        </row>
        <row r="560">
          <cell r="A560">
            <v>418894</v>
          </cell>
          <cell r="B560" t="str">
            <v>Poonam Lakhera</v>
          </cell>
          <cell r="D560" t="str">
            <v>Active</v>
          </cell>
          <cell r="F560">
            <v>424426</v>
          </cell>
          <cell r="I560" t="str">
            <v>BG 7</v>
          </cell>
          <cell r="J560">
            <v>597706</v>
          </cell>
          <cell r="K560">
            <v>506912</v>
          </cell>
        </row>
        <row r="561">
          <cell r="A561">
            <v>418905</v>
          </cell>
          <cell r="B561" t="str">
            <v>Arumugam N</v>
          </cell>
          <cell r="D561" t="str">
            <v>Active</v>
          </cell>
          <cell r="F561">
            <v>412833</v>
          </cell>
          <cell r="I561" t="str">
            <v>BG 7</v>
          </cell>
          <cell r="J561">
            <v>669433</v>
          </cell>
          <cell r="K561">
            <v>745957</v>
          </cell>
        </row>
        <row r="562">
          <cell r="A562">
            <v>418928</v>
          </cell>
          <cell r="B562" t="str">
            <v>Rajesh Kumar</v>
          </cell>
          <cell r="D562" t="str">
            <v>Active</v>
          </cell>
          <cell r="F562">
            <v>391321</v>
          </cell>
          <cell r="I562" t="str">
            <v>BG 6</v>
          </cell>
          <cell r="J562">
            <v>1014636</v>
          </cell>
          <cell r="K562">
            <v>1637667</v>
          </cell>
        </row>
        <row r="563">
          <cell r="A563">
            <v>418997</v>
          </cell>
          <cell r="B563" t="str">
            <v>Sooraj P. Nair</v>
          </cell>
          <cell r="D563" t="str">
            <v>Active</v>
          </cell>
          <cell r="F563">
            <v>385791</v>
          </cell>
          <cell r="I563" t="str">
            <v>BG 6</v>
          </cell>
          <cell r="J563">
            <v>1008972</v>
          </cell>
          <cell r="K563">
            <v>1362486</v>
          </cell>
        </row>
        <row r="564">
          <cell r="A564">
            <v>419082</v>
          </cell>
          <cell r="B564" t="str">
            <v>Shambhu Nath Jha</v>
          </cell>
          <cell r="D564" t="str">
            <v>Active</v>
          </cell>
          <cell r="F564">
            <v>410827</v>
          </cell>
          <cell r="I564" t="str">
            <v>BG 6</v>
          </cell>
          <cell r="J564">
            <v>1011301</v>
          </cell>
          <cell r="K564">
            <v>89136</v>
          </cell>
        </row>
        <row r="565">
          <cell r="A565">
            <v>419098</v>
          </cell>
          <cell r="B565" t="str">
            <v>Kapil Kumar Sharma</v>
          </cell>
          <cell r="D565" t="str">
            <v>Active</v>
          </cell>
          <cell r="F565">
            <v>434171</v>
          </cell>
          <cell r="I565" t="str">
            <v>BG 4</v>
          </cell>
          <cell r="J565">
            <v>1956094</v>
          </cell>
          <cell r="K565">
            <v>1458080</v>
          </cell>
        </row>
        <row r="566">
          <cell r="A566">
            <v>419118</v>
          </cell>
          <cell r="B566" t="str">
            <v>Varun .</v>
          </cell>
          <cell r="D566" t="str">
            <v>Active</v>
          </cell>
          <cell r="F566">
            <v>359519</v>
          </cell>
          <cell r="I566" t="str">
            <v>BG 3</v>
          </cell>
          <cell r="J566">
            <v>2651982</v>
          </cell>
          <cell r="K566">
            <v>911877</v>
          </cell>
        </row>
        <row r="567">
          <cell r="A567">
            <v>419125</v>
          </cell>
          <cell r="B567" t="str">
            <v>Swati Sharma</v>
          </cell>
          <cell r="D567" t="str">
            <v>Active</v>
          </cell>
          <cell r="F567">
            <v>382987</v>
          </cell>
          <cell r="I567" t="str">
            <v>BG 6</v>
          </cell>
          <cell r="J567">
            <v>1048423</v>
          </cell>
          <cell r="K567">
            <v>965272</v>
          </cell>
        </row>
        <row r="568">
          <cell r="A568">
            <v>419127</v>
          </cell>
          <cell r="B568" t="str">
            <v>Gautam Kumar</v>
          </cell>
          <cell r="D568" t="str">
            <v>Active</v>
          </cell>
          <cell r="F568">
            <v>382987</v>
          </cell>
          <cell r="I568" t="str">
            <v>BG 7</v>
          </cell>
          <cell r="J568">
            <v>497087</v>
          </cell>
          <cell r="K568">
            <v>553073</v>
          </cell>
        </row>
        <row r="569">
          <cell r="A569">
            <v>419507</v>
          </cell>
          <cell r="B569" t="str">
            <v>Amit Sharma</v>
          </cell>
          <cell r="D569" t="str">
            <v>Active</v>
          </cell>
          <cell r="F569">
            <v>424950</v>
          </cell>
          <cell r="I569" t="str">
            <v>BG 7</v>
          </cell>
          <cell r="J569">
            <v>598705</v>
          </cell>
          <cell r="K569">
            <v>476334</v>
          </cell>
        </row>
        <row r="570">
          <cell r="A570">
            <v>419541</v>
          </cell>
          <cell r="B570" t="str">
            <v>Venu Madhav Soudarapu</v>
          </cell>
          <cell r="D570" t="str">
            <v>Active</v>
          </cell>
          <cell r="F570">
            <v>378859</v>
          </cell>
          <cell r="I570" t="str">
            <v>BG 7</v>
          </cell>
          <cell r="J570">
            <v>463798</v>
          </cell>
          <cell r="K570">
            <v>311977</v>
          </cell>
        </row>
        <row r="571">
          <cell r="A571">
            <v>419556</v>
          </cell>
          <cell r="B571" t="str">
            <v>Boben K. Jose</v>
          </cell>
          <cell r="D571" t="str">
            <v>Active</v>
          </cell>
          <cell r="F571">
            <v>419555</v>
          </cell>
          <cell r="I571" t="str">
            <v>BG 7</v>
          </cell>
          <cell r="J571">
            <v>464029</v>
          </cell>
          <cell r="K571">
            <v>329868</v>
          </cell>
        </row>
        <row r="572">
          <cell r="A572">
            <v>419562</v>
          </cell>
          <cell r="B572" t="str">
            <v>Sharoon Antony</v>
          </cell>
          <cell r="D572" t="str">
            <v>Active</v>
          </cell>
          <cell r="F572">
            <v>446766</v>
          </cell>
          <cell r="I572" t="str">
            <v>BG 6</v>
          </cell>
          <cell r="J572">
            <v>1009868</v>
          </cell>
          <cell r="K572">
            <v>386199</v>
          </cell>
        </row>
        <row r="573">
          <cell r="A573">
            <v>419858</v>
          </cell>
          <cell r="B573" t="str">
            <v>Manohar H</v>
          </cell>
          <cell r="D573" t="str">
            <v>Active</v>
          </cell>
          <cell r="F573">
            <v>382950</v>
          </cell>
          <cell r="I573" t="str">
            <v>BG 7</v>
          </cell>
          <cell r="J573">
            <v>547938</v>
          </cell>
          <cell r="K573">
            <v>790951</v>
          </cell>
        </row>
        <row r="574">
          <cell r="A574">
            <v>419864</v>
          </cell>
          <cell r="B574" t="str">
            <v>Supriyo Chattopadhyay</v>
          </cell>
          <cell r="D574" t="str">
            <v>Active</v>
          </cell>
          <cell r="F574">
            <v>406515</v>
          </cell>
          <cell r="I574" t="str">
            <v>BG 6</v>
          </cell>
          <cell r="J574">
            <v>776226</v>
          </cell>
          <cell r="K574">
            <v>2097293</v>
          </cell>
        </row>
        <row r="575">
          <cell r="A575">
            <v>419867</v>
          </cell>
          <cell r="B575" t="str">
            <v>Yogesh Chhabra</v>
          </cell>
          <cell r="D575" t="str">
            <v>Active</v>
          </cell>
          <cell r="F575">
            <v>472010</v>
          </cell>
          <cell r="I575" t="str">
            <v>BG 6</v>
          </cell>
          <cell r="J575">
            <v>939851</v>
          </cell>
          <cell r="K575">
            <v>504287</v>
          </cell>
        </row>
        <row r="576">
          <cell r="A576">
            <v>420208</v>
          </cell>
          <cell r="B576" t="str">
            <v>Nikhil S. Pawaskar</v>
          </cell>
          <cell r="D576" t="str">
            <v>Active</v>
          </cell>
          <cell r="F576">
            <v>460862</v>
          </cell>
          <cell r="I576" t="str">
            <v>BG 4</v>
          </cell>
          <cell r="J576">
            <v>1880130</v>
          </cell>
          <cell r="K576">
            <v>2991444</v>
          </cell>
        </row>
        <row r="577">
          <cell r="A577">
            <v>420215</v>
          </cell>
          <cell r="B577" t="str">
            <v>Sudhanshu .</v>
          </cell>
          <cell r="D577" t="str">
            <v>Active</v>
          </cell>
          <cell r="F577">
            <v>414224</v>
          </cell>
          <cell r="I577" t="str">
            <v>BG 8</v>
          </cell>
          <cell r="J577">
            <v>376570</v>
          </cell>
          <cell r="K577">
            <v>559956</v>
          </cell>
        </row>
        <row r="578">
          <cell r="A578">
            <v>420234</v>
          </cell>
          <cell r="B578" t="str">
            <v>Kranthi Seshabhatter</v>
          </cell>
          <cell r="D578" t="str">
            <v>Active</v>
          </cell>
          <cell r="F578">
            <v>447935</v>
          </cell>
          <cell r="I578" t="str">
            <v>BG 6</v>
          </cell>
          <cell r="J578">
            <v>880050</v>
          </cell>
          <cell r="K578">
            <v>1558696</v>
          </cell>
        </row>
        <row r="579">
          <cell r="A579">
            <v>420387</v>
          </cell>
          <cell r="B579" t="str">
            <v>Bhavana Roy</v>
          </cell>
          <cell r="D579" t="str">
            <v>Active</v>
          </cell>
          <cell r="F579">
            <v>410450</v>
          </cell>
          <cell r="I579" t="str">
            <v>BG 7</v>
          </cell>
          <cell r="J579">
            <v>532042</v>
          </cell>
          <cell r="K579">
            <v>742971</v>
          </cell>
        </row>
        <row r="580">
          <cell r="A580">
            <v>420389</v>
          </cell>
          <cell r="B580" t="str">
            <v>Sudhir Kumar Thripathi</v>
          </cell>
          <cell r="D580" t="str">
            <v>Active</v>
          </cell>
          <cell r="F580">
            <v>407302</v>
          </cell>
          <cell r="I580" t="str">
            <v>BG 7</v>
          </cell>
          <cell r="J580">
            <v>477070</v>
          </cell>
          <cell r="K580">
            <v>1039972</v>
          </cell>
        </row>
        <row r="581">
          <cell r="A581">
            <v>420393</v>
          </cell>
          <cell r="B581" t="str">
            <v>Shital Ganesh Lad</v>
          </cell>
          <cell r="D581" t="str">
            <v>Active</v>
          </cell>
          <cell r="F581">
            <v>399534</v>
          </cell>
          <cell r="I581" t="str">
            <v>BG 6</v>
          </cell>
          <cell r="J581">
            <v>864041</v>
          </cell>
          <cell r="K581">
            <v>1148742</v>
          </cell>
        </row>
        <row r="582">
          <cell r="A582">
            <v>420484</v>
          </cell>
          <cell r="B582" t="str">
            <v>Soumyodip Mukherjee</v>
          </cell>
          <cell r="D582" t="str">
            <v>Active</v>
          </cell>
          <cell r="F582">
            <v>381325</v>
          </cell>
          <cell r="I582" t="str">
            <v>BG 4</v>
          </cell>
          <cell r="J582">
            <v>1649302</v>
          </cell>
          <cell r="K582">
            <v>1222148</v>
          </cell>
        </row>
        <row r="583">
          <cell r="A583">
            <v>420486</v>
          </cell>
          <cell r="B583" t="str">
            <v>Raja Meghanath Mankhala</v>
          </cell>
          <cell r="D583" t="str">
            <v>Active</v>
          </cell>
          <cell r="F583">
            <v>377815</v>
          </cell>
          <cell r="I583" t="str">
            <v>BG 6</v>
          </cell>
          <cell r="J583">
            <v>756064</v>
          </cell>
          <cell r="K583">
            <v>878168</v>
          </cell>
        </row>
        <row r="584">
          <cell r="A584">
            <v>420488</v>
          </cell>
          <cell r="B584" t="str">
            <v>Bharath U.</v>
          </cell>
          <cell r="D584" t="str">
            <v>Active</v>
          </cell>
          <cell r="F584">
            <v>380150</v>
          </cell>
          <cell r="I584" t="str">
            <v>BG 4</v>
          </cell>
          <cell r="J584">
            <v>2094541</v>
          </cell>
          <cell r="K584">
            <v>1946537</v>
          </cell>
        </row>
        <row r="585">
          <cell r="A585">
            <v>420492</v>
          </cell>
          <cell r="B585" t="str">
            <v>Senthil Kumar S.</v>
          </cell>
          <cell r="D585" t="str">
            <v>Active</v>
          </cell>
          <cell r="F585">
            <v>451002</v>
          </cell>
          <cell r="I585" t="str">
            <v>BG 8</v>
          </cell>
          <cell r="J585">
            <v>397799</v>
          </cell>
          <cell r="K585">
            <v>64465</v>
          </cell>
        </row>
        <row r="586">
          <cell r="A586">
            <v>420601</v>
          </cell>
          <cell r="B586" t="str">
            <v>Ambarish Keshav Jambagi</v>
          </cell>
          <cell r="D586" t="str">
            <v>Active</v>
          </cell>
          <cell r="F586">
            <v>408446</v>
          </cell>
          <cell r="I586" t="str">
            <v>BG 7</v>
          </cell>
          <cell r="J586">
            <v>604642</v>
          </cell>
          <cell r="K586">
            <v>698264</v>
          </cell>
        </row>
        <row r="587">
          <cell r="A587">
            <v>420603</v>
          </cell>
          <cell r="B587" t="str">
            <v>Sameer Rafik Shaikh</v>
          </cell>
          <cell r="D587" t="str">
            <v>Active</v>
          </cell>
          <cell r="F587">
            <v>408443</v>
          </cell>
          <cell r="I587" t="str">
            <v>BG 6</v>
          </cell>
          <cell r="J587">
            <v>737233</v>
          </cell>
          <cell r="K587">
            <v>1122700</v>
          </cell>
        </row>
        <row r="588">
          <cell r="A588">
            <v>420606</v>
          </cell>
          <cell r="B588" t="str">
            <v>Sandeep Eknath Kothule</v>
          </cell>
          <cell r="D588" t="str">
            <v>Active</v>
          </cell>
          <cell r="F588">
            <v>408443</v>
          </cell>
          <cell r="I588" t="str">
            <v>BG 5</v>
          </cell>
          <cell r="J588">
            <v>1276814</v>
          </cell>
          <cell r="K588">
            <v>1077621</v>
          </cell>
        </row>
        <row r="589">
          <cell r="A589">
            <v>420655</v>
          </cell>
          <cell r="B589" t="str">
            <v>Ajay Parashar</v>
          </cell>
          <cell r="D589" t="str">
            <v>Active</v>
          </cell>
          <cell r="F589">
            <v>452815</v>
          </cell>
          <cell r="I589" t="str">
            <v>BG 7</v>
          </cell>
          <cell r="J589">
            <v>563065</v>
          </cell>
          <cell r="K589">
            <v>502119</v>
          </cell>
        </row>
        <row r="590">
          <cell r="A590">
            <v>420704</v>
          </cell>
          <cell r="B590" t="str">
            <v>Madhusudhana M</v>
          </cell>
          <cell r="D590" t="str">
            <v>Active</v>
          </cell>
          <cell r="F590">
            <v>450554</v>
          </cell>
          <cell r="I590" t="str">
            <v>BG 6</v>
          </cell>
          <cell r="J590">
            <v>1091550</v>
          </cell>
          <cell r="K590">
            <v>857512</v>
          </cell>
        </row>
        <row r="591">
          <cell r="A591">
            <v>420707</v>
          </cell>
          <cell r="B591" t="str">
            <v>Rahul Singh</v>
          </cell>
          <cell r="D591" t="str">
            <v>Active</v>
          </cell>
          <cell r="F591">
            <v>436955</v>
          </cell>
          <cell r="I591" t="str">
            <v>BG 6</v>
          </cell>
          <cell r="J591">
            <v>1099036</v>
          </cell>
          <cell r="K591">
            <v>964016</v>
          </cell>
        </row>
        <row r="592">
          <cell r="A592">
            <v>420715</v>
          </cell>
          <cell r="B592" t="str">
            <v>Jagadish K.</v>
          </cell>
          <cell r="D592" t="str">
            <v>Active</v>
          </cell>
          <cell r="F592">
            <v>471969</v>
          </cell>
          <cell r="I592" t="str">
            <v>BG 4</v>
          </cell>
          <cell r="J592">
            <v>1623365</v>
          </cell>
          <cell r="K592">
            <v>801867</v>
          </cell>
        </row>
        <row r="593">
          <cell r="A593">
            <v>420730</v>
          </cell>
          <cell r="B593" t="str">
            <v>Naval Kishore Sinha</v>
          </cell>
          <cell r="D593" t="str">
            <v>Active</v>
          </cell>
          <cell r="F593">
            <v>379658</v>
          </cell>
          <cell r="I593" t="str">
            <v>BG 7</v>
          </cell>
          <cell r="J593">
            <v>627515</v>
          </cell>
          <cell r="K593">
            <v>1245514</v>
          </cell>
        </row>
        <row r="594">
          <cell r="A594">
            <v>420802</v>
          </cell>
          <cell r="B594" t="str">
            <v>Shabbir Hussain</v>
          </cell>
          <cell r="D594" t="str">
            <v>Active</v>
          </cell>
          <cell r="F594">
            <v>377815</v>
          </cell>
          <cell r="I594" t="str">
            <v>BG 7</v>
          </cell>
          <cell r="J594">
            <v>407201</v>
          </cell>
          <cell r="K594">
            <v>280337</v>
          </cell>
        </row>
        <row r="595">
          <cell r="A595">
            <v>420806</v>
          </cell>
          <cell r="B595" t="str">
            <v>Prasad Sabula</v>
          </cell>
          <cell r="D595" t="str">
            <v>Active</v>
          </cell>
          <cell r="F595">
            <v>420498</v>
          </cell>
          <cell r="I595" t="str">
            <v>BG 6</v>
          </cell>
          <cell r="J595">
            <v>906644</v>
          </cell>
          <cell r="K595">
            <v>775566</v>
          </cell>
        </row>
        <row r="596">
          <cell r="A596">
            <v>420814</v>
          </cell>
          <cell r="B596" t="str">
            <v>Kavita Chandel</v>
          </cell>
          <cell r="D596" t="str">
            <v>Active</v>
          </cell>
          <cell r="F596">
            <v>425654</v>
          </cell>
          <cell r="I596" t="str">
            <v>BG 5</v>
          </cell>
          <cell r="J596">
            <v>1242853</v>
          </cell>
          <cell r="K596">
            <v>1280279</v>
          </cell>
        </row>
        <row r="597">
          <cell r="A597">
            <v>420884</v>
          </cell>
          <cell r="B597" t="str">
            <v>Raisy Thakur</v>
          </cell>
          <cell r="D597" t="str">
            <v>Active</v>
          </cell>
          <cell r="F597">
            <v>412412</v>
          </cell>
          <cell r="I597" t="str">
            <v>BG 5</v>
          </cell>
          <cell r="J597">
            <v>1293096</v>
          </cell>
          <cell r="K597">
            <v>434696</v>
          </cell>
        </row>
        <row r="598">
          <cell r="A598">
            <v>420886</v>
          </cell>
          <cell r="B598" t="str">
            <v>Shikahr Singh</v>
          </cell>
          <cell r="D598" t="str">
            <v>Active</v>
          </cell>
          <cell r="F598">
            <v>377602</v>
          </cell>
          <cell r="I598" t="str">
            <v>BG 8</v>
          </cell>
          <cell r="J598">
            <v>346762</v>
          </cell>
          <cell r="K598">
            <v>677575</v>
          </cell>
        </row>
        <row r="599">
          <cell r="A599">
            <v>420895</v>
          </cell>
          <cell r="B599" t="str">
            <v>Simran Bedi</v>
          </cell>
          <cell r="D599" t="str">
            <v>Active</v>
          </cell>
          <cell r="F599">
            <v>412289</v>
          </cell>
          <cell r="I599" t="str">
            <v>BG 6</v>
          </cell>
          <cell r="J599">
            <v>716105</v>
          </cell>
          <cell r="K599">
            <v>489971</v>
          </cell>
        </row>
        <row r="600">
          <cell r="A600">
            <v>420901</v>
          </cell>
          <cell r="B600" t="str">
            <v>Sunil Kumar Mishra</v>
          </cell>
          <cell r="D600" t="str">
            <v>Active</v>
          </cell>
          <cell r="F600">
            <v>152562</v>
          </cell>
          <cell r="I600" t="str">
            <v>BG 4</v>
          </cell>
          <cell r="J600">
            <v>1653563</v>
          </cell>
          <cell r="K600">
            <v>1673251</v>
          </cell>
        </row>
        <row r="601">
          <cell r="A601">
            <v>420905</v>
          </cell>
          <cell r="B601" t="str">
            <v>Christopher Eden Antony</v>
          </cell>
          <cell r="D601" t="str">
            <v>Active</v>
          </cell>
          <cell r="F601">
            <v>382514</v>
          </cell>
          <cell r="I601" t="str">
            <v>BG 8</v>
          </cell>
          <cell r="J601">
            <v>394412</v>
          </cell>
          <cell r="K601">
            <v>627403</v>
          </cell>
        </row>
        <row r="602">
          <cell r="A602">
            <v>421009</v>
          </cell>
          <cell r="B602" t="str">
            <v>Dwaipayan Chowdhury</v>
          </cell>
          <cell r="D602" t="str">
            <v>Active</v>
          </cell>
          <cell r="F602">
            <v>379915</v>
          </cell>
          <cell r="I602" t="str">
            <v>BG 6</v>
          </cell>
          <cell r="J602">
            <v>807149</v>
          </cell>
          <cell r="K602">
            <v>732018</v>
          </cell>
        </row>
        <row r="603">
          <cell r="A603">
            <v>421011</v>
          </cell>
          <cell r="B603" t="str">
            <v>Nirmal Das</v>
          </cell>
          <cell r="D603" t="str">
            <v>Active</v>
          </cell>
          <cell r="F603">
            <v>379915</v>
          </cell>
          <cell r="I603" t="str">
            <v>BG 6</v>
          </cell>
          <cell r="J603">
            <v>973572</v>
          </cell>
          <cell r="K603">
            <v>1406828</v>
          </cell>
        </row>
        <row r="604">
          <cell r="A604">
            <v>421013</v>
          </cell>
          <cell r="B604" t="str">
            <v>Tuhin Dey</v>
          </cell>
          <cell r="D604" t="str">
            <v>Active</v>
          </cell>
          <cell r="F604">
            <v>448126</v>
          </cell>
          <cell r="I604" t="str">
            <v>BG 5</v>
          </cell>
          <cell r="J604">
            <v>1162583</v>
          </cell>
          <cell r="K604">
            <v>1036452</v>
          </cell>
        </row>
        <row r="605">
          <cell r="A605">
            <v>421015</v>
          </cell>
          <cell r="B605" t="str">
            <v>Mahendra Kumar Yadav</v>
          </cell>
          <cell r="D605" t="str">
            <v>Active</v>
          </cell>
          <cell r="F605">
            <v>152562</v>
          </cell>
          <cell r="I605" t="str">
            <v>BG 6</v>
          </cell>
          <cell r="J605">
            <v>868415</v>
          </cell>
          <cell r="K605">
            <v>1223691</v>
          </cell>
        </row>
        <row r="606">
          <cell r="A606">
            <v>421017</v>
          </cell>
          <cell r="B606" t="str">
            <v>Vinod Kumar Sharma</v>
          </cell>
          <cell r="D606" t="str">
            <v>Active</v>
          </cell>
          <cell r="F606">
            <v>152562</v>
          </cell>
          <cell r="I606" t="str">
            <v>BG 6</v>
          </cell>
          <cell r="J606">
            <v>909482</v>
          </cell>
          <cell r="K606">
            <v>1744410</v>
          </cell>
        </row>
        <row r="607">
          <cell r="A607">
            <v>421236</v>
          </cell>
          <cell r="B607" t="str">
            <v>Srdhar Goud Panjala</v>
          </cell>
          <cell r="D607" t="str">
            <v>Active</v>
          </cell>
          <cell r="F607">
            <v>377815</v>
          </cell>
          <cell r="I607" t="str">
            <v>BG 6</v>
          </cell>
          <cell r="J607">
            <v>1095907</v>
          </cell>
          <cell r="K607">
            <v>2096457</v>
          </cell>
        </row>
        <row r="608">
          <cell r="A608">
            <v>421240</v>
          </cell>
          <cell r="B608" t="str">
            <v>Pradip Rameshchandra Shah</v>
          </cell>
          <cell r="D608" t="str">
            <v>Active</v>
          </cell>
          <cell r="F608">
            <v>160376</v>
          </cell>
          <cell r="I608" t="str">
            <v>BG 6</v>
          </cell>
          <cell r="J608">
            <v>760702</v>
          </cell>
          <cell r="K608">
            <v>539301</v>
          </cell>
        </row>
        <row r="609">
          <cell r="A609">
            <v>421246</v>
          </cell>
          <cell r="B609" t="str">
            <v>Sridhar B K</v>
          </cell>
          <cell r="D609" t="str">
            <v>Active</v>
          </cell>
          <cell r="F609">
            <v>450554</v>
          </cell>
          <cell r="I609" t="str">
            <v>BG 6</v>
          </cell>
          <cell r="J609">
            <v>1042990</v>
          </cell>
          <cell r="K609">
            <v>1057312</v>
          </cell>
        </row>
        <row r="610">
          <cell r="A610">
            <v>421249</v>
          </cell>
          <cell r="B610" t="str">
            <v>Urvish Kanchanlal Patel</v>
          </cell>
          <cell r="D610" t="str">
            <v>Active</v>
          </cell>
          <cell r="F610">
            <v>448841</v>
          </cell>
          <cell r="I610" t="str">
            <v>BG 8</v>
          </cell>
          <cell r="J610">
            <v>337507</v>
          </cell>
          <cell r="K610">
            <v>1078685</v>
          </cell>
        </row>
        <row r="611">
          <cell r="A611">
            <v>421417</v>
          </cell>
          <cell r="B611" t="str">
            <v>Tarun Sindwani</v>
          </cell>
          <cell r="D611" t="str">
            <v>Active</v>
          </cell>
          <cell r="F611">
            <v>376098</v>
          </cell>
          <cell r="I611" t="str">
            <v>BG 5</v>
          </cell>
          <cell r="J611">
            <v>1201711</v>
          </cell>
          <cell r="K611">
            <v>1513993</v>
          </cell>
        </row>
        <row r="612">
          <cell r="A612">
            <v>421419</v>
          </cell>
          <cell r="B612" t="str">
            <v>Babita Kumari</v>
          </cell>
          <cell r="D612" t="str">
            <v>Active</v>
          </cell>
          <cell r="F612">
            <v>391321</v>
          </cell>
          <cell r="I612" t="str">
            <v>BG 6</v>
          </cell>
          <cell r="J612">
            <v>739331</v>
          </cell>
          <cell r="K612">
            <v>569631</v>
          </cell>
        </row>
        <row r="613">
          <cell r="A613">
            <v>421423</v>
          </cell>
          <cell r="B613" t="str">
            <v>Amanpreet .</v>
          </cell>
          <cell r="D613" t="str">
            <v>Active</v>
          </cell>
          <cell r="F613">
            <v>425654</v>
          </cell>
          <cell r="I613" t="str">
            <v>BG 5</v>
          </cell>
          <cell r="J613">
            <v>1226821</v>
          </cell>
          <cell r="K613">
            <v>952595</v>
          </cell>
        </row>
        <row r="614">
          <cell r="A614">
            <v>421440</v>
          </cell>
          <cell r="B614" t="str">
            <v>Raj Kumar Dutta</v>
          </cell>
          <cell r="D614" t="str">
            <v>Active</v>
          </cell>
          <cell r="F614">
            <v>381325</v>
          </cell>
          <cell r="I614" t="str">
            <v>BG 4</v>
          </cell>
          <cell r="J614">
            <v>1817559</v>
          </cell>
          <cell r="K614">
            <v>4426320</v>
          </cell>
        </row>
        <row r="615">
          <cell r="A615">
            <v>421615</v>
          </cell>
          <cell r="B615" t="str">
            <v>Anand Kumar Seth</v>
          </cell>
          <cell r="D615" t="str">
            <v>Active</v>
          </cell>
          <cell r="F615">
            <v>399534</v>
          </cell>
          <cell r="I615" t="str">
            <v>BG 5</v>
          </cell>
          <cell r="J615">
            <v>1167762</v>
          </cell>
          <cell r="K615">
            <v>1380232</v>
          </cell>
        </row>
        <row r="616">
          <cell r="A616">
            <v>421619</v>
          </cell>
          <cell r="B616" t="str">
            <v>Pratyush Ranjan</v>
          </cell>
          <cell r="D616" t="str">
            <v>Active</v>
          </cell>
          <cell r="F616">
            <v>377963</v>
          </cell>
          <cell r="I616" t="str">
            <v>BG 6</v>
          </cell>
          <cell r="J616">
            <v>914432</v>
          </cell>
          <cell r="K616">
            <v>904384</v>
          </cell>
        </row>
        <row r="617">
          <cell r="A617">
            <v>421700</v>
          </cell>
          <cell r="B617" t="str">
            <v>Ketan Rameshbhai Panchal</v>
          </cell>
          <cell r="D617" t="str">
            <v>Active</v>
          </cell>
          <cell r="F617">
            <v>382658</v>
          </cell>
          <cell r="I617" t="str">
            <v>BG 7</v>
          </cell>
          <cell r="J617">
            <v>469782</v>
          </cell>
          <cell r="K617">
            <v>753780</v>
          </cell>
        </row>
        <row r="618">
          <cell r="A618">
            <v>421793</v>
          </cell>
          <cell r="B618" t="str">
            <v>Anjani Kumar Pandey</v>
          </cell>
          <cell r="D618" t="str">
            <v>Active</v>
          </cell>
          <cell r="F618">
            <v>399534</v>
          </cell>
          <cell r="I618" t="str">
            <v>BG 7</v>
          </cell>
          <cell r="J618">
            <v>538621</v>
          </cell>
          <cell r="K618">
            <v>884395</v>
          </cell>
        </row>
        <row r="619">
          <cell r="A619">
            <v>421800</v>
          </cell>
          <cell r="B619" t="str">
            <v>Sandeep Singh Manral</v>
          </cell>
          <cell r="D619" t="str">
            <v>Active</v>
          </cell>
          <cell r="F619">
            <v>377963</v>
          </cell>
          <cell r="I619" t="str">
            <v>BG 5</v>
          </cell>
          <cell r="J619">
            <v>1142372</v>
          </cell>
          <cell r="K619">
            <v>1350520</v>
          </cell>
        </row>
        <row r="620">
          <cell r="A620">
            <v>421813</v>
          </cell>
          <cell r="B620" t="str">
            <v>Amit Gurawa</v>
          </cell>
          <cell r="D620" t="str">
            <v>Active</v>
          </cell>
          <cell r="F620">
            <v>424426</v>
          </cell>
          <cell r="I620" t="str">
            <v>BG 6</v>
          </cell>
          <cell r="J620">
            <v>770655</v>
          </cell>
          <cell r="K620">
            <v>1098609</v>
          </cell>
        </row>
        <row r="621">
          <cell r="A621">
            <v>421815</v>
          </cell>
          <cell r="B621" t="str">
            <v>Sapna Rani</v>
          </cell>
          <cell r="D621" t="str">
            <v>Active</v>
          </cell>
          <cell r="F621">
            <v>377143</v>
          </cell>
          <cell r="I621" t="str">
            <v>BG 8</v>
          </cell>
          <cell r="J621">
            <v>210202</v>
          </cell>
          <cell r="K621">
            <v>281018</v>
          </cell>
        </row>
        <row r="622">
          <cell r="A622">
            <v>421952</v>
          </cell>
          <cell r="B622" t="str">
            <v>Shreesh Kumar Gosain</v>
          </cell>
          <cell r="D622" t="str">
            <v>Active</v>
          </cell>
          <cell r="F622">
            <v>454526</v>
          </cell>
          <cell r="I622" t="str">
            <v>BG 5</v>
          </cell>
          <cell r="J622">
            <v>1280289</v>
          </cell>
          <cell r="K622">
            <v>1433006</v>
          </cell>
        </row>
        <row r="623">
          <cell r="A623">
            <v>422168</v>
          </cell>
          <cell r="B623" t="str">
            <v>Anchal Singh</v>
          </cell>
          <cell r="D623" t="str">
            <v>Active</v>
          </cell>
          <cell r="F623">
            <v>391321</v>
          </cell>
          <cell r="I623" t="str">
            <v>BG 6</v>
          </cell>
          <cell r="J623">
            <v>733704</v>
          </cell>
          <cell r="K623">
            <v>496348</v>
          </cell>
        </row>
        <row r="624">
          <cell r="A624">
            <v>422183</v>
          </cell>
          <cell r="B624" t="str">
            <v>Venu Gopal Goud K.</v>
          </cell>
          <cell r="D624" t="str">
            <v>Active</v>
          </cell>
          <cell r="F624">
            <v>421959</v>
          </cell>
          <cell r="I624" t="str">
            <v>BG 7</v>
          </cell>
          <cell r="J624">
            <v>502293</v>
          </cell>
          <cell r="K624">
            <v>581292</v>
          </cell>
        </row>
        <row r="625">
          <cell r="A625">
            <v>422185</v>
          </cell>
          <cell r="B625" t="str">
            <v>Shijith KP</v>
          </cell>
          <cell r="D625" t="str">
            <v>Active</v>
          </cell>
          <cell r="F625">
            <v>385791</v>
          </cell>
          <cell r="I625" t="str">
            <v>BG 7</v>
          </cell>
          <cell r="J625">
            <v>425267</v>
          </cell>
          <cell r="K625">
            <v>1148398</v>
          </cell>
        </row>
        <row r="626">
          <cell r="A626">
            <v>422407</v>
          </cell>
          <cell r="B626" t="str">
            <v>Kalesh Kumar P V</v>
          </cell>
          <cell r="D626" t="str">
            <v>Active</v>
          </cell>
          <cell r="F626">
            <v>382514</v>
          </cell>
          <cell r="I626" t="str">
            <v>BG 7</v>
          </cell>
          <cell r="J626">
            <v>432012</v>
          </cell>
          <cell r="K626">
            <v>866164</v>
          </cell>
        </row>
        <row r="627">
          <cell r="A627">
            <v>422729</v>
          </cell>
          <cell r="B627" t="str">
            <v>Karthik K.</v>
          </cell>
          <cell r="D627" t="str">
            <v>Active</v>
          </cell>
          <cell r="F627">
            <v>420801</v>
          </cell>
          <cell r="I627" t="str">
            <v>BG 7</v>
          </cell>
          <cell r="J627">
            <v>418397</v>
          </cell>
          <cell r="K627">
            <v>322007</v>
          </cell>
        </row>
        <row r="628">
          <cell r="A628">
            <v>423476</v>
          </cell>
          <cell r="B628" t="str">
            <v>Adigala Kirann Babu</v>
          </cell>
          <cell r="D628" t="str">
            <v>Active</v>
          </cell>
          <cell r="F628">
            <v>420498</v>
          </cell>
          <cell r="I628" t="str">
            <v>BG 6</v>
          </cell>
          <cell r="J628">
            <v>918680</v>
          </cell>
          <cell r="K628">
            <v>787803</v>
          </cell>
        </row>
        <row r="629">
          <cell r="A629">
            <v>423477</v>
          </cell>
          <cell r="B629" t="str">
            <v>Bipin Harikesh Singh</v>
          </cell>
          <cell r="D629" t="str">
            <v>Active</v>
          </cell>
          <cell r="F629">
            <v>399534</v>
          </cell>
          <cell r="I629" t="str">
            <v>BG 6</v>
          </cell>
          <cell r="J629">
            <v>887523</v>
          </cell>
          <cell r="K629">
            <v>433357</v>
          </cell>
        </row>
        <row r="630">
          <cell r="A630">
            <v>423478</v>
          </cell>
          <cell r="B630" t="str">
            <v>Harsha Chandrakant Parmar</v>
          </cell>
          <cell r="D630" t="str">
            <v>Active</v>
          </cell>
          <cell r="F630">
            <v>455946</v>
          </cell>
          <cell r="I630" t="str">
            <v>BG 8</v>
          </cell>
          <cell r="J630">
            <v>398126</v>
          </cell>
          <cell r="K630">
            <v>3083627</v>
          </cell>
        </row>
        <row r="631">
          <cell r="A631">
            <v>423479</v>
          </cell>
          <cell r="B631" t="str">
            <v>Harish Budihal</v>
          </cell>
          <cell r="D631" t="str">
            <v>Active</v>
          </cell>
          <cell r="F631">
            <v>471969</v>
          </cell>
          <cell r="I631" t="str">
            <v>BG 7</v>
          </cell>
          <cell r="J631">
            <v>421519</v>
          </cell>
          <cell r="K631">
            <v>300265</v>
          </cell>
        </row>
        <row r="632">
          <cell r="A632">
            <v>423571</v>
          </cell>
          <cell r="B632" t="str">
            <v>Vanishree Sridhara Puchakad</v>
          </cell>
          <cell r="D632" t="str">
            <v>Active</v>
          </cell>
          <cell r="F632">
            <v>399532</v>
          </cell>
          <cell r="I632" t="str">
            <v>BG 6</v>
          </cell>
          <cell r="J632">
            <v>706421</v>
          </cell>
          <cell r="K632">
            <v>569666</v>
          </cell>
        </row>
        <row r="633">
          <cell r="A633">
            <v>423615</v>
          </cell>
          <cell r="B633" t="str">
            <v>Muthukumar B.</v>
          </cell>
          <cell r="D633" t="str">
            <v>Active</v>
          </cell>
          <cell r="F633">
            <v>380150</v>
          </cell>
          <cell r="I633" t="str">
            <v>BG 6</v>
          </cell>
          <cell r="J633">
            <v>891782</v>
          </cell>
          <cell r="K633">
            <v>708237</v>
          </cell>
        </row>
        <row r="634">
          <cell r="A634">
            <v>423697</v>
          </cell>
          <cell r="B634" t="str">
            <v>Ashish Singh Chouhan</v>
          </cell>
          <cell r="D634" t="str">
            <v>Active</v>
          </cell>
          <cell r="F634">
            <v>454526</v>
          </cell>
          <cell r="I634" t="str">
            <v>BG 6</v>
          </cell>
          <cell r="J634">
            <v>747141</v>
          </cell>
          <cell r="K634">
            <v>894564</v>
          </cell>
        </row>
        <row r="635">
          <cell r="A635">
            <v>423699</v>
          </cell>
          <cell r="B635" t="str">
            <v>Prathu Sharma</v>
          </cell>
          <cell r="D635" t="str">
            <v>Active</v>
          </cell>
          <cell r="F635">
            <v>454526</v>
          </cell>
          <cell r="I635" t="str">
            <v>BG 7</v>
          </cell>
          <cell r="J635">
            <v>637143</v>
          </cell>
          <cell r="K635">
            <v>1036910</v>
          </cell>
        </row>
        <row r="636">
          <cell r="A636">
            <v>423703</v>
          </cell>
          <cell r="B636" t="str">
            <v>Kiran Jagannath Mali</v>
          </cell>
          <cell r="D636" t="str">
            <v>Active</v>
          </cell>
          <cell r="F636">
            <v>380148</v>
          </cell>
          <cell r="I636" t="str">
            <v>BG 5</v>
          </cell>
          <cell r="J636">
            <v>1125264</v>
          </cell>
          <cell r="K636">
            <v>1640634</v>
          </cell>
        </row>
        <row r="637">
          <cell r="A637">
            <v>423706</v>
          </cell>
          <cell r="B637" t="str">
            <v>Hiren Sureshbhai Makhecha</v>
          </cell>
          <cell r="D637" t="str">
            <v>Active</v>
          </cell>
          <cell r="F637">
            <v>417062</v>
          </cell>
          <cell r="I637" t="str">
            <v>BG 7</v>
          </cell>
          <cell r="J637">
            <v>663491</v>
          </cell>
          <cell r="K637">
            <v>1058560</v>
          </cell>
        </row>
        <row r="638">
          <cell r="A638">
            <v>423713</v>
          </cell>
          <cell r="B638" t="str">
            <v>Pramod Durgadas Patil</v>
          </cell>
          <cell r="D638" t="str">
            <v>Active</v>
          </cell>
          <cell r="F638">
            <v>376339</v>
          </cell>
          <cell r="I638" t="str">
            <v>BG 7</v>
          </cell>
          <cell r="J638">
            <v>568610</v>
          </cell>
          <cell r="K638">
            <v>797045</v>
          </cell>
        </row>
        <row r="639">
          <cell r="A639">
            <v>423717</v>
          </cell>
          <cell r="B639" t="str">
            <v>Roshan Suresh Zilpe</v>
          </cell>
          <cell r="D639" t="str">
            <v>Active</v>
          </cell>
          <cell r="F639">
            <v>381123</v>
          </cell>
          <cell r="I639" t="str">
            <v>BG 7</v>
          </cell>
          <cell r="J639">
            <v>677902</v>
          </cell>
          <cell r="K639">
            <v>683771</v>
          </cell>
        </row>
        <row r="640">
          <cell r="A640">
            <v>423791</v>
          </cell>
          <cell r="B640" t="str">
            <v>Amit Kumar Dixit</v>
          </cell>
          <cell r="D640" t="str">
            <v>Active</v>
          </cell>
          <cell r="F640">
            <v>381325</v>
          </cell>
          <cell r="I640" t="str">
            <v>BG 7</v>
          </cell>
          <cell r="J640">
            <v>572022</v>
          </cell>
          <cell r="K640">
            <v>1263270</v>
          </cell>
        </row>
        <row r="641">
          <cell r="A641">
            <v>423797</v>
          </cell>
          <cell r="B641" t="str">
            <v>Pankaj Kumar Singh</v>
          </cell>
          <cell r="D641" t="str">
            <v>Active</v>
          </cell>
          <cell r="F641">
            <v>376095</v>
          </cell>
          <cell r="I641" t="str">
            <v>BG 8</v>
          </cell>
          <cell r="J641">
            <v>249609</v>
          </cell>
          <cell r="K641">
            <v>279121</v>
          </cell>
        </row>
        <row r="642">
          <cell r="A642">
            <v>423802</v>
          </cell>
          <cell r="B642" t="str">
            <v>Dipti Suri</v>
          </cell>
          <cell r="D642" t="str">
            <v>Active</v>
          </cell>
          <cell r="F642">
            <v>472010</v>
          </cell>
          <cell r="I642" t="str">
            <v>BG 6</v>
          </cell>
          <cell r="J642">
            <v>752853</v>
          </cell>
          <cell r="K642">
            <v>297037</v>
          </cell>
        </row>
        <row r="643">
          <cell r="A643">
            <v>423921</v>
          </cell>
          <cell r="B643" t="str">
            <v>Asheesh Srivastava</v>
          </cell>
          <cell r="D643" t="str">
            <v>Active</v>
          </cell>
          <cell r="F643">
            <v>359519</v>
          </cell>
          <cell r="I643" t="str">
            <v>BG 5</v>
          </cell>
          <cell r="J643">
            <v>1468050</v>
          </cell>
          <cell r="K643">
            <v>452181</v>
          </cell>
        </row>
        <row r="644">
          <cell r="A644">
            <v>423923</v>
          </cell>
          <cell r="B644" t="str">
            <v>Jisha Jayakrishna</v>
          </cell>
          <cell r="D644" t="str">
            <v>Active</v>
          </cell>
          <cell r="F644">
            <v>419555</v>
          </cell>
          <cell r="I644" t="str">
            <v>BG 7</v>
          </cell>
          <cell r="J644">
            <v>690603</v>
          </cell>
          <cell r="K644">
            <v>297000</v>
          </cell>
        </row>
        <row r="645">
          <cell r="A645">
            <v>423965</v>
          </cell>
          <cell r="B645" t="str">
            <v>Rinku Kumar</v>
          </cell>
          <cell r="D645" t="str">
            <v>Active</v>
          </cell>
          <cell r="F645">
            <v>377143</v>
          </cell>
          <cell r="I645" t="str">
            <v>BG 5</v>
          </cell>
          <cell r="J645">
            <v>1253980</v>
          </cell>
          <cell r="K645">
            <v>427511</v>
          </cell>
        </row>
        <row r="646">
          <cell r="A646">
            <v>424055</v>
          </cell>
          <cell r="B646" t="str">
            <v>Chintan Ajaybhai Keshri</v>
          </cell>
          <cell r="D646" t="str">
            <v>Active</v>
          </cell>
          <cell r="F646">
            <v>448791</v>
          </cell>
          <cell r="I646" t="str">
            <v>BG 7</v>
          </cell>
          <cell r="J646">
            <v>633519</v>
          </cell>
          <cell r="K646">
            <v>757480</v>
          </cell>
        </row>
        <row r="647">
          <cell r="A647">
            <v>424082</v>
          </cell>
          <cell r="B647" t="str">
            <v>Mobasshir Akram Jawed</v>
          </cell>
          <cell r="D647" t="str">
            <v>Active</v>
          </cell>
          <cell r="F647">
            <v>439273</v>
          </cell>
          <cell r="I647" t="str">
            <v>BG 6</v>
          </cell>
          <cell r="J647">
            <v>714450</v>
          </cell>
          <cell r="K647">
            <v>604675</v>
          </cell>
        </row>
        <row r="648">
          <cell r="A648">
            <v>424227</v>
          </cell>
          <cell r="B648" t="str">
            <v>Pranshu .</v>
          </cell>
          <cell r="D648" t="str">
            <v>Active</v>
          </cell>
          <cell r="F648">
            <v>382987</v>
          </cell>
          <cell r="I648" t="str">
            <v>BG 5</v>
          </cell>
          <cell r="J648">
            <v>1215314</v>
          </cell>
          <cell r="K648">
            <v>951382</v>
          </cell>
        </row>
        <row r="649">
          <cell r="A649">
            <v>424405</v>
          </cell>
          <cell r="B649" t="str">
            <v>Manish Saidawat</v>
          </cell>
          <cell r="D649" t="str">
            <v>Active</v>
          </cell>
          <cell r="F649">
            <v>424426</v>
          </cell>
          <cell r="I649" t="str">
            <v>BG 7</v>
          </cell>
          <cell r="J649">
            <v>604161</v>
          </cell>
          <cell r="K649">
            <v>1104948</v>
          </cell>
        </row>
        <row r="650">
          <cell r="A650">
            <v>424414</v>
          </cell>
          <cell r="B650" t="str">
            <v>Mohd Sabir Khan</v>
          </cell>
          <cell r="D650" t="str">
            <v>Active</v>
          </cell>
          <cell r="F650">
            <v>382987</v>
          </cell>
          <cell r="I650" t="str">
            <v>BG 5</v>
          </cell>
          <cell r="J650">
            <v>1239473</v>
          </cell>
          <cell r="K650">
            <v>1627397</v>
          </cell>
        </row>
        <row r="651">
          <cell r="A651">
            <v>424429</v>
          </cell>
          <cell r="B651" t="str">
            <v>Prabhat Kumar Pramanik</v>
          </cell>
          <cell r="D651" t="str">
            <v>Active</v>
          </cell>
          <cell r="F651">
            <v>410452</v>
          </cell>
          <cell r="I651" t="str">
            <v>BG 4</v>
          </cell>
          <cell r="J651">
            <v>1891304</v>
          </cell>
          <cell r="K651">
            <v>2796390</v>
          </cell>
        </row>
        <row r="652">
          <cell r="A652">
            <v>424433</v>
          </cell>
          <cell r="B652" t="str">
            <v>Dipanghu Das</v>
          </cell>
          <cell r="D652" t="str">
            <v>Active</v>
          </cell>
          <cell r="F652">
            <v>379915</v>
          </cell>
          <cell r="I652" t="str">
            <v>BG 6</v>
          </cell>
          <cell r="J652">
            <v>847698</v>
          </cell>
          <cell r="K652">
            <v>509274</v>
          </cell>
        </row>
        <row r="653">
          <cell r="A653">
            <v>424612</v>
          </cell>
          <cell r="B653" t="str">
            <v>Vijay Upadhyay</v>
          </cell>
          <cell r="D653" t="str">
            <v>Active</v>
          </cell>
          <cell r="F653">
            <v>398778</v>
          </cell>
          <cell r="I653" t="str">
            <v>BG 8</v>
          </cell>
          <cell r="J653">
            <v>383734</v>
          </cell>
          <cell r="K653">
            <v>735132</v>
          </cell>
        </row>
        <row r="654">
          <cell r="A654">
            <v>424881</v>
          </cell>
          <cell r="B654" t="str">
            <v>Rohit Laxmandas Makhija</v>
          </cell>
          <cell r="D654" t="str">
            <v>Active</v>
          </cell>
          <cell r="F654">
            <v>381123</v>
          </cell>
          <cell r="I654" t="str">
            <v>BG 6</v>
          </cell>
          <cell r="J654">
            <v>907785</v>
          </cell>
          <cell r="K654">
            <v>652099</v>
          </cell>
        </row>
        <row r="655">
          <cell r="A655">
            <v>424898</v>
          </cell>
          <cell r="B655" t="str">
            <v>Karthik GS</v>
          </cell>
          <cell r="D655" t="str">
            <v>Active</v>
          </cell>
          <cell r="F655">
            <v>377332</v>
          </cell>
          <cell r="I655" t="str">
            <v>BG 6</v>
          </cell>
          <cell r="J655">
            <v>967579</v>
          </cell>
          <cell r="K655">
            <v>361041</v>
          </cell>
        </row>
        <row r="656">
          <cell r="A656">
            <v>425099</v>
          </cell>
          <cell r="B656" t="str">
            <v>Balasubramanian V.</v>
          </cell>
          <cell r="D656" t="str">
            <v>Active</v>
          </cell>
          <cell r="F656">
            <v>451002</v>
          </cell>
          <cell r="I656" t="str">
            <v>BG 5</v>
          </cell>
          <cell r="J656">
            <v>1297741</v>
          </cell>
          <cell r="K656">
            <v>1005879</v>
          </cell>
        </row>
        <row r="657">
          <cell r="A657">
            <v>425101</v>
          </cell>
          <cell r="B657" t="str">
            <v>Mousumi Chakraborty</v>
          </cell>
          <cell r="D657" t="str">
            <v>Active</v>
          </cell>
          <cell r="F657">
            <v>381325</v>
          </cell>
          <cell r="I657" t="str">
            <v>BG 5</v>
          </cell>
          <cell r="J657">
            <v>1383087</v>
          </cell>
          <cell r="K657">
            <v>1785646</v>
          </cell>
        </row>
        <row r="658">
          <cell r="A658">
            <v>425222</v>
          </cell>
          <cell r="B658" t="str">
            <v>Jagdish Singh Anna</v>
          </cell>
          <cell r="D658" t="str">
            <v>Active</v>
          </cell>
          <cell r="F658">
            <v>419863</v>
          </cell>
          <cell r="I658" t="str">
            <v>BG 8</v>
          </cell>
          <cell r="J658">
            <v>398126</v>
          </cell>
          <cell r="K658">
            <v>548491</v>
          </cell>
        </row>
        <row r="659">
          <cell r="A659">
            <v>425232</v>
          </cell>
          <cell r="B659" t="str">
            <v>Alka Solanki</v>
          </cell>
          <cell r="D659" t="str">
            <v>Active</v>
          </cell>
          <cell r="F659">
            <v>380836</v>
          </cell>
          <cell r="I659" t="str">
            <v>BG 6</v>
          </cell>
          <cell r="J659">
            <v>887659</v>
          </cell>
          <cell r="K659">
            <v>1633324</v>
          </cell>
        </row>
        <row r="660">
          <cell r="A660">
            <v>425352</v>
          </cell>
          <cell r="B660" t="str">
            <v>Bhupendra Rameshbhai Patel</v>
          </cell>
          <cell r="D660" t="str">
            <v>Active</v>
          </cell>
          <cell r="F660">
            <v>160376</v>
          </cell>
          <cell r="I660" t="str">
            <v>BG 7</v>
          </cell>
          <cell r="J660">
            <v>453528</v>
          </cell>
          <cell r="K660">
            <v>907243</v>
          </cell>
        </row>
        <row r="661">
          <cell r="A661">
            <v>425365</v>
          </cell>
          <cell r="B661" t="str">
            <v>Pradumna N. C.</v>
          </cell>
          <cell r="D661" t="str">
            <v>Active</v>
          </cell>
          <cell r="F661">
            <v>460862</v>
          </cell>
          <cell r="I661" t="str">
            <v>BG 4</v>
          </cell>
          <cell r="J661">
            <v>1575010</v>
          </cell>
          <cell r="K661">
            <v>784710</v>
          </cell>
        </row>
        <row r="662">
          <cell r="A662">
            <v>425375</v>
          </cell>
          <cell r="B662" t="str">
            <v>JSN Raju Kotaiah</v>
          </cell>
          <cell r="D662" t="str">
            <v>Active</v>
          </cell>
          <cell r="F662">
            <v>423329</v>
          </cell>
          <cell r="I662" t="str">
            <v>BG 6</v>
          </cell>
          <cell r="J662">
            <v>996113</v>
          </cell>
          <cell r="K662">
            <v>1907620</v>
          </cell>
        </row>
        <row r="663">
          <cell r="A663">
            <v>425407</v>
          </cell>
          <cell r="B663" t="str">
            <v>Hari Babu N.</v>
          </cell>
          <cell r="D663" t="str">
            <v>Active</v>
          </cell>
          <cell r="F663">
            <v>451002</v>
          </cell>
          <cell r="I663" t="str">
            <v>BG 7</v>
          </cell>
          <cell r="J663">
            <v>611371</v>
          </cell>
          <cell r="K663">
            <v>270080</v>
          </cell>
        </row>
        <row r="664">
          <cell r="A664">
            <v>425496</v>
          </cell>
          <cell r="B664" t="str">
            <v>Bhavesh Khimjibhai Dabhi</v>
          </cell>
          <cell r="D664" t="str">
            <v>Active</v>
          </cell>
          <cell r="F664">
            <v>417062</v>
          </cell>
          <cell r="I664" t="str">
            <v>BG 6</v>
          </cell>
          <cell r="J664">
            <v>892785</v>
          </cell>
          <cell r="K664">
            <v>97091</v>
          </cell>
        </row>
        <row r="665">
          <cell r="A665">
            <v>425498</v>
          </cell>
          <cell r="B665" t="str">
            <v>Anita Deepak Chandwani</v>
          </cell>
          <cell r="D665" t="str">
            <v>Active</v>
          </cell>
          <cell r="F665">
            <v>377076</v>
          </cell>
          <cell r="I665" t="str">
            <v>BG 8</v>
          </cell>
          <cell r="J665">
            <v>199063</v>
          </cell>
          <cell r="K665">
            <v>599816</v>
          </cell>
        </row>
        <row r="666">
          <cell r="A666">
            <v>425650</v>
          </cell>
          <cell r="B666" t="str">
            <v>Sushanta Naskar</v>
          </cell>
          <cell r="D666" t="str">
            <v>Active</v>
          </cell>
          <cell r="F666">
            <v>381132</v>
          </cell>
          <cell r="I666" t="str">
            <v>BG 7</v>
          </cell>
          <cell r="J666">
            <v>640816</v>
          </cell>
          <cell r="K666">
            <v>1370948</v>
          </cell>
        </row>
        <row r="667">
          <cell r="A667">
            <v>425652</v>
          </cell>
          <cell r="B667" t="str">
            <v>Subeer Bagchi</v>
          </cell>
          <cell r="D667" t="str">
            <v>Active</v>
          </cell>
          <cell r="F667">
            <v>379915</v>
          </cell>
          <cell r="I667" t="str">
            <v>BG 6</v>
          </cell>
          <cell r="J667">
            <v>949518</v>
          </cell>
          <cell r="K667">
            <v>1283237</v>
          </cell>
        </row>
        <row r="668">
          <cell r="A668">
            <v>425770</v>
          </cell>
          <cell r="B668" t="str">
            <v>Somnath Das</v>
          </cell>
          <cell r="D668" t="str">
            <v>Active</v>
          </cell>
          <cell r="F668">
            <v>381154</v>
          </cell>
          <cell r="I668" t="str">
            <v>BG 6</v>
          </cell>
          <cell r="J668">
            <v>863843</v>
          </cell>
          <cell r="K668">
            <v>1734943</v>
          </cell>
        </row>
        <row r="669">
          <cell r="A669">
            <v>425780</v>
          </cell>
          <cell r="B669" t="str">
            <v>Augestin R J</v>
          </cell>
          <cell r="D669" t="str">
            <v>Active</v>
          </cell>
          <cell r="F669">
            <v>420801</v>
          </cell>
          <cell r="I669" t="str">
            <v>BG 6</v>
          </cell>
          <cell r="J669">
            <v>712158</v>
          </cell>
          <cell r="K669">
            <v>1166465</v>
          </cell>
        </row>
        <row r="670">
          <cell r="A670">
            <v>425795</v>
          </cell>
          <cell r="B670" t="str">
            <v>Ramakanta Behura</v>
          </cell>
          <cell r="D670" t="str">
            <v>Active</v>
          </cell>
          <cell r="F670">
            <v>460392</v>
          </cell>
          <cell r="I670" t="str">
            <v>BG 7</v>
          </cell>
          <cell r="J670">
            <v>580266</v>
          </cell>
          <cell r="K670">
            <v>716668</v>
          </cell>
        </row>
        <row r="671">
          <cell r="A671">
            <v>425798</v>
          </cell>
          <cell r="B671" t="str">
            <v>Jagat Jit Das</v>
          </cell>
          <cell r="D671" t="str">
            <v>Active</v>
          </cell>
          <cell r="F671">
            <v>460392</v>
          </cell>
          <cell r="I671" t="str">
            <v>BG 5</v>
          </cell>
          <cell r="J671">
            <v>1150741</v>
          </cell>
          <cell r="K671">
            <v>1836889</v>
          </cell>
        </row>
        <row r="672">
          <cell r="A672">
            <v>425800</v>
          </cell>
          <cell r="B672" t="str">
            <v>Paresh Kumar Mohanty</v>
          </cell>
          <cell r="D672" t="str">
            <v>Active</v>
          </cell>
          <cell r="F672">
            <v>460392</v>
          </cell>
          <cell r="I672" t="str">
            <v>BG 7</v>
          </cell>
          <cell r="J672">
            <v>498774</v>
          </cell>
          <cell r="K672">
            <v>612574</v>
          </cell>
        </row>
        <row r="673">
          <cell r="A673">
            <v>426021</v>
          </cell>
          <cell r="B673" t="str">
            <v>Karthikeyan N.</v>
          </cell>
          <cell r="D673" t="str">
            <v>Active</v>
          </cell>
          <cell r="F673">
            <v>451002</v>
          </cell>
          <cell r="I673" t="str">
            <v>BG 5</v>
          </cell>
          <cell r="J673">
            <v>1437227</v>
          </cell>
          <cell r="K673">
            <v>875868</v>
          </cell>
        </row>
        <row r="674">
          <cell r="A674">
            <v>426300</v>
          </cell>
          <cell r="B674" t="str">
            <v>Mainpal Yadav</v>
          </cell>
          <cell r="D674" t="str">
            <v>Active</v>
          </cell>
          <cell r="F674">
            <v>410733</v>
          </cell>
          <cell r="I674" t="str">
            <v>BG 7</v>
          </cell>
          <cell r="J674">
            <v>669827</v>
          </cell>
          <cell r="K674">
            <v>649170</v>
          </cell>
        </row>
        <row r="675">
          <cell r="A675">
            <v>426308</v>
          </cell>
          <cell r="B675" t="str">
            <v>Sanjoy Das</v>
          </cell>
          <cell r="D675" t="str">
            <v>Active</v>
          </cell>
          <cell r="F675">
            <v>379915</v>
          </cell>
          <cell r="I675" t="str">
            <v>BG 7</v>
          </cell>
          <cell r="J675">
            <v>461139</v>
          </cell>
          <cell r="K675">
            <v>756153</v>
          </cell>
        </row>
        <row r="676">
          <cell r="A676">
            <v>426314</v>
          </cell>
          <cell r="B676" t="str">
            <v>Rajesh Kumar</v>
          </cell>
          <cell r="D676" t="str">
            <v>Active</v>
          </cell>
          <cell r="F676">
            <v>412412</v>
          </cell>
          <cell r="I676" t="str">
            <v>BG 6</v>
          </cell>
          <cell r="J676">
            <v>927830</v>
          </cell>
          <cell r="K676">
            <v>371789</v>
          </cell>
        </row>
        <row r="677">
          <cell r="A677">
            <v>426611</v>
          </cell>
          <cell r="B677" t="str">
            <v>Mithun Chakraborty</v>
          </cell>
          <cell r="D677" t="str">
            <v>Active</v>
          </cell>
          <cell r="F677">
            <v>379915</v>
          </cell>
          <cell r="I677" t="str">
            <v>BG 5</v>
          </cell>
          <cell r="J677">
            <v>1437667</v>
          </cell>
          <cell r="K677">
            <v>468282</v>
          </cell>
        </row>
        <row r="678">
          <cell r="A678">
            <v>426825</v>
          </cell>
          <cell r="B678" t="str">
            <v>Hitesh MahendraBhai Shah</v>
          </cell>
          <cell r="D678" t="str">
            <v>Active</v>
          </cell>
          <cell r="F678">
            <v>462852</v>
          </cell>
          <cell r="I678" t="str">
            <v>BG 6</v>
          </cell>
          <cell r="J678">
            <v>771870</v>
          </cell>
          <cell r="K678">
            <v>668292</v>
          </cell>
        </row>
        <row r="679">
          <cell r="A679">
            <v>426895</v>
          </cell>
          <cell r="B679" t="str">
            <v>Vincent F.</v>
          </cell>
          <cell r="D679" t="str">
            <v>Active</v>
          </cell>
          <cell r="F679">
            <v>462388</v>
          </cell>
          <cell r="I679" t="str">
            <v>BG 7</v>
          </cell>
          <cell r="J679">
            <v>592611</v>
          </cell>
          <cell r="K679">
            <v>559058</v>
          </cell>
        </row>
        <row r="680">
          <cell r="A680">
            <v>426900</v>
          </cell>
          <cell r="B680" t="str">
            <v>Sachidananda Das</v>
          </cell>
          <cell r="D680" t="str">
            <v>Active</v>
          </cell>
          <cell r="F680">
            <v>381721</v>
          </cell>
          <cell r="I680" t="str">
            <v>BG 6</v>
          </cell>
          <cell r="J680">
            <v>984429</v>
          </cell>
          <cell r="K680">
            <v>749723</v>
          </cell>
        </row>
        <row r="681">
          <cell r="A681">
            <v>426954</v>
          </cell>
          <cell r="B681" t="str">
            <v>N. Sajan</v>
          </cell>
          <cell r="D681" t="str">
            <v>Active</v>
          </cell>
          <cell r="F681">
            <v>447935</v>
          </cell>
          <cell r="I681" t="str">
            <v>BG 7</v>
          </cell>
          <cell r="J681">
            <v>589225</v>
          </cell>
          <cell r="K681">
            <v>715652</v>
          </cell>
        </row>
        <row r="682">
          <cell r="A682">
            <v>427001</v>
          </cell>
          <cell r="B682" t="str">
            <v>Kinnari Sumatibhai Mehta</v>
          </cell>
          <cell r="D682" t="str">
            <v>Active</v>
          </cell>
          <cell r="F682">
            <v>439273</v>
          </cell>
          <cell r="I682" t="str">
            <v>BG 6</v>
          </cell>
          <cell r="J682">
            <v>714450</v>
          </cell>
          <cell r="K682">
            <v>275650</v>
          </cell>
        </row>
        <row r="683">
          <cell r="A683">
            <v>427045</v>
          </cell>
          <cell r="B683" t="str">
            <v>Saurav Jyoti Das</v>
          </cell>
          <cell r="D683" t="str">
            <v>Active</v>
          </cell>
          <cell r="F683">
            <v>410827</v>
          </cell>
          <cell r="I683" t="str">
            <v>BG 5</v>
          </cell>
          <cell r="J683">
            <v>1139976</v>
          </cell>
          <cell r="K683">
            <v>600750</v>
          </cell>
        </row>
        <row r="684">
          <cell r="A684">
            <v>427049</v>
          </cell>
          <cell r="B684" t="str">
            <v>Rohit Joshi</v>
          </cell>
          <cell r="D684" t="str">
            <v>Active</v>
          </cell>
          <cell r="F684">
            <v>373036</v>
          </cell>
          <cell r="I684" t="str">
            <v>BG 6</v>
          </cell>
          <cell r="J684">
            <v>963413</v>
          </cell>
          <cell r="K684">
            <v>892247</v>
          </cell>
        </row>
        <row r="685">
          <cell r="A685">
            <v>427117</v>
          </cell>
          <cell r="B685" t="str">
            <v>Digamber Namdeo Mogal</v>
          </cell>
          <cell r="D685" t="str">
            <v>Active</v>
          </cell>
          <cell r="F685">
            <v>408443</v>
          </cell>
          <cell r="I685" t="str">
            <v>BG 6</v>
          </cell>
          <cell r="J685">
            <v>762162</v>
          </cell>
          <cell r="K685">
            <v>831897</v>
          </cell>
        </row>
        <row r="686">
          <cell r="A686">
            <v>427189</v>
          </cell>
          <cell r="B686" t="str">
            <v>Sarun Kumar Jha</v>
          </cell>
          <cell r="D686" t="str">
            <v>Active</v>
          </cell>
          <cell r="F686">
            <v>377329</v>
          </cell>
          <cell r="I686" t="str">
            <v>BG 7</v>
          </cell>
          <cell r="J686">
            <v>504810</v>
          </cell>
          <cell r="K686">
            <v>842747</v>
          </cell>
        </row>
        <row r="687">
          <cell r="A687">
            <v>427193</v>
          </cell>
          <cell r="B687" t="str">
            <v>Mohanavelu M.</v>
          </cell>
          <cell r="D687" t="str">
            <v>Active</v>
          </cell>
          <cell r="F687">
            <v>398449</v>
          </cell>
          <cell r="I687" t="str">
            <v>BG 7</v>
          </cell>
          <cell r="J687">
            <v>666009</v>
          </cell>
          <cell r="K687">
            <v>307265</v>
          </cell>
        </row>
        <row r="688">
          <cell r="A688">
            <v>427379</v>
          </cell>
          <cell r="B688" t="str">
            <v>Niroj Kumar Tripathy</v>
          </cell>
          <cell r="D688" t="str">
            <v>Active</v>
          </cell>
          <cell r="F688">
            <v>460392</v>
          </cell>
          <cell r="I688" t="str">
            <v>BG 6</v>
          </cell>
          <cell r="J688">
            <v>761523</v>
          </cell>
          <cell r="K688">
            <v>784845</v>
          </cell>
        </row>
        <row r="689">
          <cell r="A689">
            <v>427611</v>
          </cell>
          <cell r="B689" t="str">
            <v>Simrandeep Singh</v>
          </cell>
          <cell r="D689" t="str">
            <v>Active</v>
          </cell>
          <cell r="F689">
            <v>412412</v>
          </cell>
          <cell r="I689" t="str">
            <v>BG 6</v>
          </cell>
          <cell r="J689">
            <v>854107</v>
          </cell>
          <cell r="K689">
            <v>574408</v>
          </cell>
        </row>
        <row r="690">
          <cell r="A690">
            <v>427618</v>
          </cell>
          <cell r="B690" t="str">
            <v>Mohd. Arif Khan</v>
          </cell>
          <cell r="D690" t="str">
            <v>Active</v>
          </cell>
          <cell r="F690">
            <v>452815</v>
          </cell>
          <cell r="I690" t="str">
            <v>BG 6</v>
          </cell>
          <cell r="J690">
            <v>820846</v>
          </cell>
          <cell r="K690">
            <v>1248252</v>
          </cell>
        </row>
        <row r="691">
          <cell r="A691">
            <v>427671</v>
          </cell>
          <cell r="B691" t="str">
            <v>Subhas KS Shetty</v>
          </cell>
          <cell r="D691" t="str">
            <v>Active</v>
          </cell>
          <cell r="F691">
            <v>462388</v>
          </cell>
          <cell r="I691" t="str">
            <v>BG 4</v>
          </cell>
          <cell r="J691">
            <v>1808638</v>
          </cell>
          <cell r="K691">
            <v>583203</v>
          </cell>
        </row>
        <row r="692">
          <cell r="A692">
            <v>427677</v>
          </cell>
          <cell r="B692" t="str">
            <v>Supriya Chakraborty</v>
          </cell>
          <cell r="D692" t="str">
            <v>Active</v>
          </cell>
          <cell r="F692">
            <v>381154</v>
          </cell>
          <cell r="I692" t="str">
            <v>BG 6</v>
          </cell>
          <cell r="J692">
            <v>810659</v>
          </cell>
          <cell r="K692">
            <v>773962</v>
          </cell>
        </row>
        <row r="693">
          <cell r="A693">
            <v>427685</v>
          </cell>
          <cell r="B693" t="str">
            <v>Kamal Pandey</v>
          </cell>
          <cell r="D693" t="str">
            <v>Active</v>
          </cell>
          <cell r="F693">
            <v>388373</v>
          </cell>
          <cell r="I693" t="str">
            <v>BG 5</v>
          </cell>
          <cell r="J693">
            <v>1124187</v>
          </cell>
          <cell r="K693">
            <v>949098</v>
          </cell>
        </row>
        <row r="694">
          <cell r="A694">
            <v>427833</v>
          </cell>
          <cell r="B694" t="str">
            <v>Vijay Laxmi Yadav</v>
          </cell>
          <cell r="D694" t="str">
            <v>Active</v>
          </cell>
          <cell r="F694">
            <v>424426</v>
          </cell>
          <cell r="I694" t="str">
            <v>BG 8</v>
          </cell>
          <cell r="J694">
            <v>330824</v>
          </cell>
          <cell r="K694">
            <v>533353</v>
          </cell>
        </row>
        <row r="695">
          <cell r="A695">
            <v>427839</v>
          </cell>
          <cell r="B695" t="str">
            <v>Til Maya Devi Rai</v>
          </cell>
          <cell r="D695" t="str">
            <v>Active</v>
          </cell>
          <cell r="F695">
            <v>381549</v>
          </cell>
          <cell r="I695" t="str">
            <v>BG 4</v>
          </cell>
          <cell r="J695">
            <v>2197062</v>
          </cell>
          <cell r="K695">
            <v>2499092</v>
          </cell>
        </row>
        <row r="696">
          <cell r="A696">
            <v>427958</v>
          </cell>
          <cell r="B696" t="str">
            <v>Lovenish Goyal</v>
          </cell>
          <cell r="D696" t="str">
            <v>Active</v>
          </cell>
          <cell r="F696">
            <v>377143</v>
          </cell>
          <cell r="I696" t="str">
            <v>BG 7</v>
          </cell>
          <cell r="J696">
            <v>689909</v>
          </cell>
          <cell r="K696">
            <v>646429</v>
          </cell>
        </row>
        <row r="697">
          <cell r="A697">
            <v>427962</v>
          </cell>
          <cell r="B697" t="str">
            <v>Ankur Madan</v>
          </cell>
          <cell r="D697" t="str">
            <v>Active</v>
          </cell>
          <cell r="F697">
            <v>464799</v>
          </cell>
          <cell r="I697" t="str">
            <v>BG 7</v>
          </cell>
          <cell r="J697">
            <v>573558</v>
          </cell>
          <cell r="K697">
            <v>1015915</v>
          </cell>
        </row>
        <row r="698">
          <cell r="A698">
            <v>427971</v>
          </cell>
          <cell r="B698" t="str">
            <v>Kumar Saurabh</v>
          </cell>
          <cell r="D698" t="str">
            <v>Active</v>
          </cell>
          <cell r="F698">
            <v>410452</v>
          </cell>
          <cell r="I698" t="str">
            <v>BG 7</v>
          </cell>
          <cell r="J698">
            <v>402713</v>
          </cell>
          <cell r="K698">
            <v>1030976</v>
          </cell>
        </row>
        <row r="699">
          <cell r="A699">
            <v>428307</v>
          </cell>
          <cell r="B699" t="str">
            <v>Brijesh Kantilal Virparia</v>
          </cell>
          <cell r="D699" t="str">
            <v>Active</v>
          </cell>
          <cell r="F699">
            <v>417062</v>
          </cell>
          <cell r="I699" t="str">
            <v>BG 7</v>
          </cell>
          <cell r="J699">
            <v>463527</v>
          </cell>
          <cell r="K699">
            <v>1557999</v>
          </cell>
        </row>
        <row r="700">
          <cell r="A700">
            <v>428311</v>
          </cell>
          <cell r="B700" t="str">
            <v>Vishal Dineshbhai Butani</v>
          </cell>
          <cell r="D700" t="str">
            <v>Active</v>
          </cell>
          <cell r="F700">
            <v>417062</v>
          </cell>
          <cell r="I700" t="str">
            <v>BG 7</v>
          </cell>
          <cell r="J700">
            <v>509618</v>
          </cell>
          <cell r="K700">
            <v>1397856</v>
          </cell>
        </row>
        <row r="701">
          <cell r="A701">
            <v>428339</v>
          </cell>
          <cell r="B701" t="str">
            <v>Sudheesh Tripathi</v>
          </cell>
          <cell r="D701" t="str">
            <v>Active</v>
          </cell>
          <cell r="F701">
            <v>474373</v>
          </cell>
          <cell r="I701" t="str">
            <v>BG 7</v>
          </cell>
          <cell r="J701">
            <v>472597</v>
          </cell>
          <cell r="K701">
            <v>299910</v>
          </cell>
        </row>
        <row r="702">
          <cell r="A702">
            <v>428714</v>
          </cell>
          <cell r="B702" t="str">
            <v>Varunjit Singh</v>
          </cell>
          <cell r="D702" t="str">
            <v>Active</v>
          </cell>
          <cell r="F702">
            <v>414224</v>
          </cell>
          <cell r="I702" t="str">
            <v>BG 7</v>
          </cell>
          <cell r="J702">
            <v>578857</v>
          </cell>
          <cell r="K702">
            <v>878857</v>
          </cell>
        </row>
        <row r="703">
          <cell r="A703">
            <v>429998</v>
          </cell>
          <cell r="B703" t="str">
            <v>Pragnesh Jasvantlal Govani</v>
          </cell>
          <cell r="D703" t="str">
            <v>Active</v>
          </cell>
          <cell r="F703">
            <v>411975</v>
          </cell>
          <cell r="I703" t="str">
            <v>BG 5</v>
          </cell>
          <cell r="J703">
            <v>1153732</v>
          </cell>
          <cell r="K703">
            <v>1081180</v>
          </cell>
        </row>
        <row r="704">
          <cell r="A704">
            <v>430021</v>
          </cell>
          <cell r="B704" t="str">
            <v>Suman Omprakash Mallah</v>
          </cell>
          <cell r="D704" t="str">
            <v>Active</v>
          </cell>
          <cell r="F704">
            <v>380836</v>
          </cell>
          <cell r="I704" t="str">
            <v>BG 8</v>
          </cell>
          <cell r="J704">
            <v>389078</v>
          </cell>
          <cell r="K704">
            <v>504998</v>
          </cell>
        </row>
        <row r="705">
          <cell r="A705">
            <v>430286</v>
          </cell>
          <cell r="B705" t="str">
            <v>Aaftabalam Mohaaleem Khan</v>
          </cell>
          <cell r="D705" t="str">
            <v>Active</v>
          </cell>
          <cell r="F705">
            <v>399532</v>
          </cell>
          <cell r="I705" t="str">
            <v>BG 8</v>
          </cell>
          <cell r="J705">
            <v>315872</v>
          </cell>
          <cell r="K705">
            <v>654034</v>
          </cell>
        </row>
        <row r="706">
          <cell r="A706">
            <v>430296</v>
          </cell>
          <cell r="B706" t="str">
            <v>Vikram Singh Shekhawat</v>
          </cell>
          <cell r="D706" t="str">
            <v>Active</v>
          </cell>
          <cell r="F706">
            <v>424950</v>
          </cell>
          <cell r="I706" t="str">
            <v>BG 7</v>
          </cell>
          <cell r="J706">
            <v>612821</v>
          </cell>
          <cell r="K706">
            <v>838720</v>
          </cell>
        </row>
        <row r="707">
          <cell r="A707">
            <v>430304</v>
          </cell>
          <cell r="B707" t="str">
            <v>Raja Pandian S.</v>
          </cell>
          <cell r="D707" t="str">
            <v>Active</v>
          </cell>
          <cell r="F707">
            <v>377332</v>
          </cell>
          <cell r="I707" t="str">
            <v>BG 8</v>
          </cell>
          <cell r="J707">
            <v>378040</v>
          </cell>
          <cell r="K707">
            <v>901297</v>
          </cell>
        </row>
        <row r="708">
          <cell r="A708">
            <v>430306</v>
          </cell>
          <cell r="B708" t="str">
            <v>Amit Gunwantrao Dumbhare</v>
          </cell>
          <cell r="D708" t="str">
            <v>Active</v>
          </cell>
          <cell r="F708">
            <v>381123</v>
          </cell>
          <cell r="I708" t="str">
            <v>BG 6</v>
          </cell>
          <cell r="J708">
            <v>770503</v>
          </cell>
          <cell r="K708">
            <v>538595</v>
          </cell>
        </row>
        <row r="709">
          <cell r="A709">
            <v>430310</v>
          </cell>
          <cell r="B709" t="str">
            <v>Pran Pratim Bhuyan</v>
          </cell>
          <cell r="D709" t="str">
            <v>Active</v>
          </cell>
          <cell r="F709">
            <v>381549</v>
          </cell>
          <cell r="I709" t="str">
            <v>BG 7</v>
          </cell>
          <cell r="J709">
            <v>663261</v>
          </cell>
          <cell r="K709">
            <v>775028</v>
          </cell>
        </row>
        <row r="710">
          <cell r="A710">
            <v>430324</v>
          </cell>
          <cell r="B710" t="str">
            <v>Umanath D.</v>
          </cell>
          <cell r="D710" t="str">
            <v>Active</v>
          </cell>
          <cell r="F710">
            <v>420801</v>
          </cell>
          <cell r="I710" t="str">
            <v>BG 6</v>
          </cell>
          <cell r="J710">
            <v>1028278</v>
          </cell>
          <cell r="K710">
            <v>931734</v>
          </cell>
        </row>
        <row r="711">
          <cell r="A711">
            <v>430722</v>
          </cell>
          <cell r="B711" t="str">
            <v>Devkaran Narayanbhai Tank</v>
          </cell>
          <cell r="D711" t="str">
            <v>Active</v>
          </cell>
          <cell r="F711">
            <v>448841</v>
          </cell>
          <cell r="I711" t="str">
            <v>BG 6</v>
          </cell>
          <cell r="J711">
            <v>764376</v>
          </cell>
          <cell r="K711">
            <v>1736022</v>
          </cell>
        </row>
        <row r="712">
          <cell r="A712">
            <v>430935</v>
          </cell>
          <cell r="B712" t="str">
            <v>Vikram Kaushik</v>
          </cell>
          <cell r="D712" t="str">
            <v>Active</v>
          </cell>
          <cell r="F712">
            <v>376098</v>
          </cell>
          <cell r="I712" t="str">
            <v>BG 5</v>
          </cell>
          <cell r="J712">
            <v>1134852</v>
          </cell>
          <cell r="K712">
            <v>1538357</v>
          </cell>
        </row>
        <row r="713">
          <cell r="A713">
            <v>430970</v>
          </cell>
          <cell r="B713" t="str">
            <v>Jesmin Aribam</v>
          </cell>
          <cell r="D713" t="str">
            <v>Active</v>
          </cell>
          <cell r="F713">
            <v>410827</v>
          </cell>
          <cell r="I713" t="str">
            <v>BG 7</v>
          </cell>
          <cell r="J713">
            <v>411767</v>
          </cell>
          <cell r="K713">
            <v>792704</v>
          </cell>
        </row>
        <row r="714">
          <cell r="A714">
            <v>430972</v>
          </cell>
          <cell r="B714" t="str">
            <v>Sivakumar S.</v>
          </cell>
          <cell r="D714" t="str">
            <v>Active</v>
          </cell>
          <cell r="F714">
            <v>387266</v>
          </cell>
          <cell r="I714" t="str">
            <v>BG 6</v>
          </cell>
          <cell r="J714">
            <v>733321</v>
          </cell>
          <cell r="K714">
            <v>561664</v>
          </cell>
        </row>
        <row r="715">
          <cell r="A715">
            <v>430976</v>
          </cell>
          <cell r="B715" t="str">
            <v>Ajay Kumar Tiwari</v>
          </cell>
          <cell r="D715" t="str">
            <v>Active</v>
          </cell>
          <cell r="F715">
            <v>416871</v>
          </cell>
          <cell r="I715" t="str">
            <v>BG 5</v>
          </cell>
          <cell r="J715">
            <v>1164877</v>
          </cell>
          <cell r="K715">
            <v>1020326</v>
          </cell>
        </row>
        <row r="716">
          <cell r="A716">
            <v>431003</v>
          </cell>
          <cell r="B716" t="str">
            <v>Mukesh Digarse</v>
          </cell>
          <cell r="D716" t="str">
            <v>Active</v>
          </cell>
          <cell r="F716">
            <v>436955</v>
          </cell>
          <cell r="I716" t="str">
            <v>BG 6</v>
          </cell>
          <cell r="J716">
            <v>840716</v>
          </cell>
          <cell r="K716">
            <v>597881</v>
          </cell>
        </row>
        <row r="717">
          <cell r="A717">
            <v>431009</v>
          </cell>
          <cell r="B717" t="str">
            <v>Suguna T.</v>
          </cell>
          <cell r="D717" t="str">
            <v>Active</v>
          </cell>
          <cell r="F717">
            <v>474340</v>
          </cell>
          <cell r="I717" t="str">
            <v>BG 6</v>
          </cell>
          <cell r="J717">
            <v>998277</v>
          </cell>
          <cell r="K717">
            <v>1161376</v>
          </cell>
        </row>
        <row r="718">
          <cell r="A718">
            <v>431040</v>
          </cell>
          <cell r="B718" t="str">
            <v>Sirshendu Chakraborty</v>
          </cell>
          <cell r="D718" t="str">
            <v>Active</v>
          </cell>
          <cell r="F718">
            <v>378503</v>
          </cell>
          <cell r="I718" t="str">
            <v>BG 4</v>
          </cell>
          <cell r="J718">
            <v>1587436</v>
          </cell>
          <cell r="K718">
            <v>2292194</v>
          </cell>
        </row>
        <row r="719">
          <cell r="A719">
            <v>431045</v>
          </cell>
          <cell r="B719" t="str">
            <v>Soumyajit Dey</v>
          </cell>
          <cell r="D719" t="str">
            <v>Active</v>
          </cell>
          <cell r="F719">
            <v>410449</v>
          </cell>
          <cell r="I719" t="str">
            <v>BG 4</v>
          </cell>
          <cell r="J719">
            <v>1681438</v>
          </cell>
          <cell r="K719">
            <v>1830603</v>
          </cell>
        </row>
        <row r="720">
          <cell r="A720">
            <v>431080</v>
          </cell>
          <cell r="B720" t="str">
            <v>Shahid Anwar</v>
          </cell>
          <cell r="D720" t="str">
            <v>Active</v>
          </cell>
          <cell r="F720">
            <v>377329</v>
          </cell>
          <cell r="I720" t="str">
            <v>BG 6</v>
          </cell>
          <cell r="J720">
            <v>713828</v>
          </cell>
          <cell r="K720">
            <v>1077203</v>
          </cell>
        </row>
        <row r="721">
          <cell r="A721">
            <v>431096</v>
          </cell>
          <cell r="B721" t="str">
            <v>Amandeep Singh</v>
          </cell>
          <cell r="D721" t="str">
            <v>Active</v>
          </cell>
          <cell r="F721">
            <v>412412</v>
          </cell>
          <cell r="I721" t="str">
            <v>BG 6</v>
          </cell>
          <cell r="J721">
            <v>745410</v>
          </cell>
          <cell r="K721">
            <v>364177</v>
          </cell>
        </row>
        <row r="722">
          <cell r="A722">
            <v>431114</v>
          </cell>
          <cell r="B722" t="str">
            <v>Manpreet Singh</v>
          </cell>
          <cell r="D722" t="str">
            <v>Active</v>
          </cell>
          <cell r="F722">
            <v>460909</v>
          </cell>
          <cell r="I722" t="str">
            <v>BG 6</v>
          </cell>
          <cell r="J722">
            <v>886446</v>
          </cell>
          <cell r="K722">
            <v>1138989</v>
          </cell>
        </row>
        <row r="723">
          <cell r="A723">
            <v>431117</v>
          </cell>
          <cell r="B723" t="str">
            <v>Udesh Parmar</v>
          </cell>
          <cell r="D723" t="str">
            <v>Active</v>
          </cell>
          <cell r="F723">
            <v>452815</v>
          </cell>
          <cell r="I723" t="str">
            <v>BG 7</v>
          </cell>
          <cell r="J723">
            <v>575462</v>
          </cell>
          <cell r="K723">
            <v>305764</v>
          </cell>
        </row>
        <row r="724">
          <cell r="A724">
            <v>431123</v>
          </cell>
          <cell r="B724" t="str">
            <v>Rahul Ramchandra Awate</v>
          </cell>
          <cell r="D724" t="str">
            <v>Active</v>
          </cell>
          <cell r="F724">
            <v>380148</v>
          </cell>
          <cell r="I724" t="str">
            <v>BG 4</v>
          </cell>
          <cell r="J724">
            <v>1775819</v>
          </cell>
          <cell r="K724">
            <v>2178400</v>
          </cell>
        </row>
        <row r="725">
          <cell r="A725">
            <v>431147</v>
          </cell>
          <cell r="B725" t="str">
            <v>Dibyendu Das</v>
          </cell>
          <cell r="D725" t="str">
            <v>Active</v>
          </cell>
          <cell r="F725">
            <v>381325</v>
          </cell>
          <cell r="I725" t="str">
            <v>BG 8</v>
          </cell>
          <cell r="J725">
            <v>323773</v>
          </cell>
          <cell r="K725">
            <v>952484</v>
          </cell>
        </row>
        <row r="726">
          <cell r="A726">
            <v>431358</v>
          </cell>
          <cell r="B726" t="str">
            <v>Himsagar Shrikrishan Gupta</v>
          </cell>
          <cell r="D726" t="str">
            <v>Active</v>
          </cell>
          <cell r="F726">
            <v>419863</v>
          </cell>
          <cell r="I726" t="str">
            <v>BG 8</v>
          </cell>
          <cell r="J726">
            <v>369997</v>
          </cell>
          <cell r="K726">
            <v>1158996</v>
          </cell>
        </row>
        <row r="727">
          <cell r="A727">
            <v>431369</v>
          </cell>
          <cell r="B727" t="str">
            <v>Lalit Kumar</v>
          </cell>
          <cell r="D727" t="str">
            <v>Active</v>
          </cell>
          <cell r="F727">
            <v>359519</v>
          </cell>
          <cell r="I727" t="str">
            <v>BG 5</v>
          </cell>
          <cell r="J727">
            <v>1422054</v>
          </cell>
          <cell r="K727">
            <v>1094894</v>
          </cell>
        </row>
        <row r="728">
          <cell r="A728">
            <v>431448</v>
          </cell>
          <cell r="B728" t="str">
            <v>Babita Dewangan</v>
          </cell>
          <cell r="D728" t="str">
            <v>Active</v>
          </cell>
          <cell r="F728">
            <v>410450</v>
          </cell>
          <cell r="I728" t="str">
            <v>BG 6</v>
          </cell>
          <cell r="J728">
            <v>849957</v>
          </cell>
          <cell r="K728">
            <v>682442</v>
          </cell>
        </row>
        <row r="729">
          <cell r="A729">
            <v>431475</v>
          </cell>
          <cell r="B729" t="str">
            <v>Ritu Chawla</v>
          </cell>
          <cell r="D729" t="str">
            <v>Active</v>
          </cell>
          <cell r="F729">
            <v>377364</v>
          </cell>
          <cell r="I729" t="str">
            <v>BG 6</v>
          </cell>
          <cell r="J729">
            <v>1069933</v>
          </cell>
          <cell r="K729">
            <v>975166</v>
          </cell>
        </row>
        <row r="730">
          <cell r="A730">
            <v>431578</v>
          </cell>
          <cell r="B730" t="str">
            <v>Lokesh H R</v>
          </cell>
          <cell r="D730" t="str">
            <v>Active</v>
          </cell>
          <cell r="F730">
            <v>460862</v>
          </cell>
          <cell r="I730" t="str">
            <v>BG 5</v>
          </cell>
          <cell r="J730">
            <v>1136106</v>
          </cell>
          <cell r="K730">
            <v>1116560</v>
          </cell>
        </row>
        <row r="731">
          <cell r="A731">
            <v>431735</v>
          </cell>
          <cell r="B731" t="str">
            <v>Thao Lentina Chothe</v>
          </cell>
          <cell r="D731" t="str">
            <v>Active</v>
          </cell>
          <cell r="F731">
            <v>410827</v>
          </cell>
          <cell r="I731" t="str">
            <v>BG 6</v>
          </cell>
          <cell r="J731">
            <v>759415</v>
          </cell>
          <cell r="K731">
            <v>835584</v>
          </cell>
        </row>
        <row r="732">
          <cell r="A732">
            <v>431760</v>
          </cell>
          <cell r="B732" t="str">
            <v>Arunkumar P.</v>
          </cell>
          <cell r="D732" t="str">
            <v>Active</v>
          </cell>
          <cell r="F732">
            <v>380150</v>
          </cell>
          <cell r="I732" t="str">
            <v>BG 6</v>
          </cell>
          <cell r="J732">
            <v>846083</v>
          </cell>
          <cell r="K732">
            <v>457283</v>
          </cell>
        </row>
        <row r="733">
          <cell r="A733">
            <v>431767</v>
          </cell>
          <cell r="B733" t="str">
            <v>Santosh Kumar Choudhary</v>
          </cell>
          <cell r="D733" t="str">
            <v>Active</v>
          </cell>
          <cell r="F733">
            <v>410452</v>
          </cell>
          <cell r="I733" t="str">
            <v>BG 6</v>
          </cell>
          <cell r="J733">
            <v>796154</v>
          </cell>
          <cell r="K733">
            <v>1163787</v>
          </cell>
        </row>
        <row r="734">
          <cell r="A734">
            <v>431839</v>
          </cell>
          <cell r="B734" t="str">
            <v>Chintu Mani Sahariah</v>
          </cell>
          <cell r="D734" t="str">
            <v>Active</v>
          </cell>
          <cell r="F734">
            <v>381549</v>
          </cell>
          <cell r="I734" t="str">
            <v>BG 7</v>
          </cell>
          <cell r="J734">
            <v>598195</v>
          </cell>
          <cell r="K734">
            <v>382964</v>
          </cell>
        </row>
        <row r="735">
          <cell r="A735">
            <v>432435</v>
          </cell>
          <cell r="B735" t="str">
            <v>Neeraj Singh</v>
          </cell>
          <cell r="D735" t="str">
            <v>Active</v>
          </cell>
          <cell r="F735">
            <v>460909</v>
          </cell>
          <cell r="I735" t="str">
            <v>BG 5</v>
          </cell>
          <cell r="J735">
            <v>1153148</v>
          </cell>
          <cell r="K735">
            <v>1149366</v>
          </cell>
        </row>
        <row r="736">
          <cell r="A736">
            <v>432762</v>
          </cell>
          <cell r="B736" t="str">
            <v>Rishabh .</v>
          </cell>
          <cell r="D736" t="str">
            <v>Active</v>
          </cell>
          <cell r="F736">
            <v>414224</v>
          </cell>
          <cell r="I736" t="str">
            <v>BG 7</v>
          </cell>
          <cell r="J736">
            <v>415266</v>
          </cell>
          <cell r="K736">
            <v>854490</v>
          </cell>
        </row>
        <row r="737">
          <cell r="A737">
            <v>432766</v>
          </cell>
          <cell r="B737" t="str">
            <v>Abdhul Rahuman S.</v>
          </cell>
          <cell r="D737" t="str">
            <v>Active</v>
          </cell>
          <cell r="F737">
            <v>412833</v>
          </cell>
          <cell r="I737" t="str">
            <v>BG 7</v>
          </cell>
          <cell r="J737">
            <v>420644</v>
          </cell>
          <cell r="K737">
            <v>338741</v>
          </cell>
        </row>
        <row r="738">
          <cell r="A738">
            <v>432776</v>
          </cell>
          <cell r="B738" t="str">
            <v>Vishal Kishorebhai Gondaliya</v>
          </cell>
          <cell r="D738" t="str">
            <v>Active</v>
          </cell>
          <cell r="F738">
            <v>462852</v>
          </cell>
          <cell r="I738" t="str">
            <v>BG 7</v>
          </cell>
          <cell r="J738">
            <v>551219</v>
          </cell>
          <cell r="K738">
            <v>259591</v>
          </cell>
        </row>
        <row r="739">
          <cell r="A739">
            <v>432814</v>
          </cell>
          <cell r="B739" t="str">
            <v>Pushpraj Barway</v>
          </cell>
          <cell r="D739" t="str">
            <v>Active</v>
          </cell>
          <cell r="F739">
            <v>448733</v>
          </cell>
          <cell r="I739" t="str">
            <v>BG 8</v>
          </cell>
          <cell r="J739">
            <v>392055</v>
          </cell>
          <cell r="K739">
            <v>458155</v>
          </cell>
        </row>
        <row r="740">
          <cell r="A740">
            <v>433193</v>
          </cell>
          <cell r="B740" t="str">
            <v>Manikandan P.</v>
          </cell>
          <cell r="D740" t="str">
            <v>Active</v>
          </cell>
          <cell r="F740">
            <v>385698</v>
          </cell>
          <cell r="I740" t="str">
            <v>BG 7</v>
          </cell>
          <cell r="J740">
            <v>696168</v>
          </cell>
          <cell r="K740">
            <v>189731</v>
          </cell>
        </row>
        <row r="741">
          <cell r="A741">
            <v>433296</v>
          </cell>
          <cell r="B741" t="str">
            <v>Purnima Paliwal</v>
          </cell>
          <cell r="D741" t="str">
            <v>Active</v>
          </cell>
          <cell r="F741">
            <v>471701</v>
          </cell>
          <cell r="I741" t="str">
            <v>BG 7</v>
          </cell>
          <cell r="J741">
            <v>458602</v>
          </cell>
          <cell r="K741">
            <v>412372</v>
          </cell>
        </row>
        <row r="742">
          <cell r="A742">
            <v>433468</v>
          </cell>
          <cell r="B742" t="str">
            <v>S P Ramu</v>
          </cell>
          <cell r="D742" t="str">
            <v>Active</v>
          </cell>
          <cell r="F742">
            <v>423329</v>
          </cell>
          <cell r="I742" t="str">
            <v>BG 5</v>
          </cell>
          <cell r="J742">
            <v>1421626</v>
          </cell>
          <cell r="K742">
            <v>1539406</v>
          </cell>
        </row>
        <row r="743">
          <cell r="A743">
            <v>433475</v>
          </cell>
          <cell r="B743" t="str">
            <v>Harsh Kumar</v>
          </cell>
          <cell r="D743" t="str">
            <v>Active</v>
          </cell>
          <cell r="F743">
            <v>377329</v>
          </cell>
          <cell r="I743" t="str">
            <v>BG 7</v>
          </cell>
          <cell r="J743">
            <v>526795</v>
          </cell>
          <cell r="K743">
            <v>836698</v>
          </cell>
        </row>
        <row r="744">
          <cell r="A744">
            <v>433480</v>
          </cell>
          <cell r="B744" t="str">
            <v>Vikas Kumar</v>
          </cell>
          <cell r="D744" t="str">
            <v>Active</v>
          </cell>
          <cell r="F744">
            <v>359519</v>
          </cell>
          <cell r="I744" t="str">
            <v>BG 3</v>
          </cell>
          <cell r="J744">
            <v>2602229</v>
          </cell>
          <cell r="K744">
            <v>1556397</v>
          </cell>
        </row>
        <row r="745">
          <cell r="A745">
            <v>433552</v>
          </cell>
          <cell r="B745" t="str">
            <v>Jyoti Prasad</v>
          </cell>
          <cell r="D745" t="str">
            <v>Active</v>
          </cell>
          <cell r="F745">
            <v>411082</v>
          </cell>
          <cell r="I745" t="str">
            <v>BG 6</v>
          </cell>
          <cell r="J745">
            <v>734302</v>
          </cell>
          <cell r="K745">
            <v>1384767</v>
          </cell>
        </row>
        <row r="746">
          <cell r="A746">
            <v>433556</v>
          </cell>
          <cell r="B746" t="str">
            <v>Sanjay Singla</v>
          </cell>
          <cell r="D746" t="str">
            <v>Active</v>
          </cell>
          <cell r="F746">
            <v>377143</v>
          </cell>
          <cell r="I746" t="str">
            <v>BG 6</v>
          </cell>
          <cell r="J746">
            <v>701988</v>
          </cell>
          <cell r="K746">
            <v>541579</v>
          </cell>
        </row>
        <row r="747">
          <cell r="A747">
            <v>433558</v>
          </cell>
          <cell r="B747" t="str">
            <v>Manish Nema</v>
          </cell>
          <cell r="D747" t="str">
            <v>Active</v>
          </cell>
          <cell r="F747">
            <v>406698</v>
          </cell>
          <cell r="I747" t="str">
            <v>BG 7</v>
          </cell>
          <cell r="J747">
            <v>522058</v>
          </cell>
          <cell r="K747">
            <v>711584</v>
          </cell>
        </row>
        <row r="748">
          <cell r="A748">
            <v>433659</v>
          </cell>
          <cell r="B748" t="str">
            <v>Sanjeev Kumar Sharma</v>
          </cell>
          <cell r="D748" t="str">
            <v>Active</v>
          </cell>
          <cell r="F748">
            <v>379658</v>
          </cell>
          <cell r="I748" t="str">
            <v>BG 5</v>
          </cell>
          <cell r="J748">
            <v>1159723</v>
          </cell>
          <cell r="K748">
            <v>824616</v>
          </cell>
        </row>
        <row r="749">
          <cell r="A749">
            <v>433858</v>
          </cell>
          <cell r="B749" t="str">
            <v>N. Shyamson Singh</v>
          </cell>
          <cell r="D749" t="str">
            <v>terminated</v>
          </cell>
          <cell r="F749">
            <v>410827</v>
          </cell>
          <cell r="I749" t="str">
            <v>BG 2</v>
          </cell>
          <cell r="J749">
            <v>3034101</v>
          </cell>
          <cell r="K749">
            <v>1945465</v>
          </cell>
        </row>
        <row r="750">
          <cell r="A750">
            <v>433865</v>
          </cell>
          <cell r="B750" t="str">
            <v>Malayajo Deboraj Bhattacharjee</v>
          </cell>
          <cell r="D750" t="str">
            <v>Active</v>
          </cell>
          <cell r="F750">
            <v>410827</v>
          </cell>
          <cell r="I750" t="str">
            <v>BG 6</v>
          </cell>
          <cell r="J750">
            <v>822272</v>
          </cell>
          <cell r="K750">
            <v>1363710</v>
          </cell>
        </row>
        <row r="751">
          <cell r="A751">
            <v>433953</v>
          </cell>
          <cell r="B751" t="str">
            <v>Surendra Singh</v>
          </cell>
          <cell r="D751" t="str">
            <v>Active</v>
          </cell>
          <cell r="F751">
            <v>452815</v>
          </cell>
          <cell r="I751" t="str">
            <v>BG 7</v>
          </cell>
          <cell r="J751">
            <v>517106</v>
          </cell>
          <cell r="K751">
            <v>779498</v>
          </cell>
        </row>
        <row r="752">
          <cell r="A752">
            <v>433957</v>
          </cell>
          <cell r="B752" t="str">
            <v>Anjana Rebari</v>
          </cell>
          <cell r="D752" t="str">
            <v>Active</v>
          </cell>
          <cell r="F752">
            <v>424950</v>
          </cell>
          <cell r="I752" t="str">
            <v>BG 7</v>
          </cell>
          <cell r="J752">
            <v>585753</v>
          </cell>
          <cell r="K752">
            <v>569296</v>
          </cell>
        </row>
        <row r="753">
          <cell r="A753">
            <v>434060</v>
          </cell>
          <cell r="B753" t="str">
            <v>Sajid Rahim Kaladiya</v>
          </cell>
          <cell r="D753" t="str">
            <v>Active</v>
          </cell>
          <cell r="F753">
            <v>419863</v>
          </cell>
          <cell r="I753" t="str">
            <v>BG 6</v>
          </cell>
          <cell r="J753">
            <v>1001514</v>
          </cell>
          <cell r="K753">
            <v>1145414</v>
          </cell>
        </row>
        <row r="754">
          <cell r="A754">
            <v>434361</v>
          </cell>
          <cell r="B754" t="str">
            <v>Pankaj Singh</v>
          </cell>
          <cell r="D754" t="str">
            <v>Active</v>
          </cell>
          <cell r="F754">
            <v>411082</v>
          </cell>
          <cell r="I754" t="str">
            <v>BG 4</v>
          </cell>
          <cell r="J754">
            <v>1645216</v>
          </cell>
          <cell r="K754">
            <v>1958663</v>
          </cell>
        </row>
        <row r="755">
          <cell r="A755">
            <v>435113</v>
          </cell>
          <cell r="B755" t="str">
            <v>Tarak Rameshchandra Mehta</v>
          </cell>
          <cell r="D755" t="str">
            <v>Active</v>
          </cell>
          <cell r="F755">
            <v>462852</v>
          </cell>
          <cell r="I755" t="str">
            <v>BG 6</v>
          </cell>
          <cell r="J755">
            <v>903881</v>
          </cell>
          <cell r="K755">
            <v>1331349</v>
          </cell>
        </row>
        <row r="756">
          <cell r="A756">
            <v>435119</v>
          </cell>
          <cell r="B756" t="str">
            <v>Gurmeet Singh</v>
          </cell>
          <cell r="D756" t="str">
            <v>Active</v>
          </cell>
          <cell r="F756">
            <v>473035</v>
          </cell>
          <cell r="I756" t="str">
            <v>BG 8</v>
          </cell>
          <cell r="J756">
            <v>370541</v>
          </cell>
          <cell r="K756">
            <v>946977</v>
          </cell>
        </row>
        <row r="757">
          <cell r="A757">
            <v>435121</v>
          </cell>
          <cell r="B757" t="str">
            <v>Ritesh Gupta</v>
          </cell>
          <cell r="D757" t="str">
            <v>Active</v>
          </cell>
          <cell r="F757">
            <v>434171</v>
          </cell>
          <cell r="I757" t="str">
            <v>BG 6</v>
          </cell>
          <cell r="J757">
            <v>928509</v>
          </cell>
          <cell r="K757">
            <v>624832</v>
          </cell>
        </row>
        <row r="758">
          <cell r="A758">
            <v>435126</v>
          </cell>
          <cell r="B758" t="str">
            <v>Lejo Jose P.</v>
          </cell>
          <cell r="D758" t="str">
            <v>Active</v>
          </cell>
          <cell r="F758">
            <v>382514</v>
          </cell>
          <cell r="I758" t="str">
            <v>BG 6</v>
          </cell>
          <cell r="J758">
            <v>862478</v>
          </cell>
          <cell r="K758">
            <v>1984103</v>
          </cell>
        </row>
        <row r="759">
          <cell r="A759">
            <v>435128</v>
          </cell>
          <cell r="B759" t="str">
            <v>Amresh Kumar</v>
          </cell>
          <cell r="D759" t="str">
            <v>Active</v>
          </cell>
          <cell r="F759">
            <v>379658</v>
          </cell>
          <cell r="I759" t="str">
            <v>BG 7</v>
          </cell>
          <cell r="J759">
            <v>497547</v>
          </cell>
          <cell r="K759">
            <v>866034</v>
          </cell>
        </row>
        <row r="760">
          <cell r="A760">
            <v>435323</v>
          </cell>
          <cell r="B760" t="str">
            <v>Priyankar Sarkar</v>
          </cell>
          <cell r="D760" t="str">
            <v>Active</v>
          </cell>
          <cell r="F760">
            <v>378503</v>
          </cell>
          <cell r="I760" t="str">
            <v>BG 8</v>
          </cell>
          <cell r="J760">
            <v>211309</v>
          </cell>
          <cell r="K760">
            <v>23</v>
          </cell>
        </row>
        <row r="761">
          <cell r="A761">
            <v>435660</v>
          </cell>
          <cell r="B761" t="str">
            <v>Shivpratap Singh Chauhan</v>
          </cell>
          <cell r="D761" t="str">
            <v>Active</v>
          </cell>
          <cell r="F761">
            <v>454526</v>
          </cell>
          <cell r="I761" t="str">
            <v>BG 7</v>
          </cell>
          <cell r="J761">
            <v>510307</v>
          </cell>
          <cell r="K761">
            <v>929799</v>
          </cell>
        </row>
        <row r="762">
          <cell r="A762">
            <v>435830</v>
          </cell>
          <cell r="B762" t="str">
            <v>Pradeep Kumar Yeluri</v>
          </cell>
          <cell r="D762" t="str">
            <v>Active</v>
          </cell>
          <cell r="F762">
            <v>459093</v>
          </cell>
          <cell r="I762" t="str">
            <v>BG 7</v>
          </cell>
          <cell r="J762">
            <v>560999</v>
          </cell>
          <cell r="K762">
            <v>822421</v>
          </cell>
        </row>
        <row r="763">
          <cell r="A763">
            <v>435831</v>
          </cell>
          <cell r="B763" t="str">
            <v>Ram Prasad Kandukuri</v>
          </cell>
          <cell r="D763" t="str">
            <v>Active</v>
          </cell>
          <cell r="F763">
            <v>421959</v>
          </cell>
          <cell r="I763" t="str">
            <v>BG 6</v>
          </cell>
          <cell r="J763">
            <v>875764</v>
          </cell>
          <cell r="K763">
            <v>441745</v>
          </cell>
        </row>
        <row r="764">
          <cell r="A764">
            <v>435833</v>
          </cell>
          <cell r="B764" t="str">
            <v>Altaf Hussain</v>
          </cell>
          <cell r="D764" t="str">
            <v>Active</v>
          </cell>
          <cell r="F764">
            <v>448733</v>
          </cell>
          <cell r="I764" t="str">
            <v>BG 7</v>
          </cell>
          <cell r="J764">
            <v>543156</v>
          </cell>
          <cell r="K764">
            <v>1227108</v>
          </cell>
        </row>
        <row r="765">
          <cell r="A765">
            <v>435933</v>
          </cell>
          <cell r="B765" t="str">
            <v>Himanshu Vinodchandra Suthar</v>
          </cell>
          <cell r="D765" t="str">
            <v>Active</v>
          </cell>
          <cell r="F765">
            <v>448791</v>
          </cell>
          <cell r="I765" t="str">
            <v>BG 5</v>
          </cell>
          <cell r="J765">
            <v>1245394</v>
          </cell>
          <cell r="K765">
            <v>2138203</v>
          </cell>
        </row>
        <row r="766">
          <cell r="A766">
            <v>436025</v>
          </cell>
          <cell r="B766" t="str">
            <v>Deepak Verma</v>
          </cell>
          <cell r="D766" t="str">
            <v>Active</v>
          </cell>
          <cell r="F766">
            <v>378015</v>
          </cell>
          <cell r="I766" t="str">
            <v>BG 6</v>
          </cell>
          <cell r="J766">
            <v>847959</v>
          </cell>
          <cell r="K766">
            <v>439140</v>
          </cell>
        </row>
        <row r="767">
          <cell r="A767">
            <v>436028</v>
          </cell>
          <cell r="B767" t="str">
            <v>Manpreet Kaur</v>
          </cell>
          <cell r="D767" t="str">
            <v>Active</v>
          </cell>
          <cell r="F767">
            <v>472696</v>
          </cell>
          <cell r="I767" t="str">
            <v>BG 6</v>
          </cell>
          <cell r="J767">
            <v>928888</v>
          </cell>
          <cell r="K767">
            <v>648539</v>
          </cell>
        </row>
        <row r="768">
          <cell r="A768">
            <v>436083</v>
          </cell>
          <cell r="B768" t="str">
            <v>Ranjeet Choudhary</v>
          </cell>
          <cell r="D768" t="str">
            <v>Active</v>
          </cell>
          <cell r="F768">
            <v>460222</v>
          </cell>
          <cell r="I768" t="str">
            <v>BG 6</v>
          </cell>
          <cell r="J768">
            <v>1040869</v>
          </cell>
          <cell r="K768">
            <v>735296</v>
          </cell>
        </row>
        <row r="769">
          <cell r="A769">
            <v>436119</v>
          </cell>
          <cell r="B769" t="str">
            <v>Surya P</v>
          </cell>
          <cell r="D769" t="str">
            <v>Active</v>
          </cell>
          <cell r="F769">
            <v>398449</v>
          </cell>
          <cell r="I769" t="str">
            <v>BG 7</v>
          </cell>
          <cell r="J769">
            <v>543418</v>
          </cell>
          <cell r="K769">
            <v>545631</v>
          </cell>
        </row>
        <row r="770">
          <cell r="A770">
            <v>436373</v>
          </cell>
          <cell r="B770" t="str">
            <v>Vishal Vilasrao Chawhan</v>
          </cell>
          <cell r="D770" t="str">
            <v>Active</v>
          </cell>
          <cell r="F770">
            <v>380148</v>
          </cell>
          <cell r="I770" t="str">
            <v>BG 6</v>
          </cell>
          <cell r="J770">
            <v>899288</v>
          </cell>
          <cell r="K770">
            <v>1558635</v>
          </cell>
        </row>
        <row r="771">
          <cell r="A771">
            <v>436504</v>
          </cell>
          <cell r="B771" t="str">
            <v>Suman Rajput</v>
          </cell>
          <cell r="D771" t="str">
            <v>Active</v>
          </cell>
          <cell r="F771">
            <v>460909</v>
          </cell>
          <cell r="I771" t="str">
            <v>BG 6</v>
          </cell>
          <cell r="J771">
            <v>944280</v>
          </cell>
          <cell r="K771">
            <v>1587888</v>
          </cell>
        </row>
        <row r="772">
          <cell r="A772">
            <v>436508</v>
          </cell>
          <cell r="B772" t="str">
            <v>Sachin Sahani</v>
          </cell>
          <cell r="D772" t="str">
            <v>Active</v>
          </cell>
          <cell r="F772">
            <v>407302</v>
          </cell>
          <cell r="I772" t="str">
            <v>BG 7</v>
          </cell>
          <cell r="J772">
            <v>572814</v>
          </cell>
          <cell r="K772">
            <v>391591</v>
          </cell>
        </row>
        <row r="773">
          <cell r="A773">
            <v>436510</v>
          </cell>
          <cell r="B773" t="str">
            <v>Sunil Sonkar</v>
          </cell>
          <cell r="D773" t="str">
            <v>Active</v>
          </cell>
          <cell r="F773">
            <v>436955</v>
          </cell>
          <cell r="I773" t="str">
            <v>BG 8</v>
          </cell>
          <cell r="J773">
            <v>292812</v>
          </cell>
          <cell r="K773">
            <v>227795</v>
          </cell>
        </row>
        <row r="774">
          <cell r="A774">
            <v>436837</v>
          </cell>
          <cell r="B774" t="str">
            <v>Saurabh Upadhyay</v>
          </cell>
          <cell r="D774" t="str">
            <v>Active</v>
          </cell>
          <cell r="F774">
            <v>377602</v>
          </cell>
          <cell r="I774" t="str">
            <v>BG 6</v>
          </cell>
          <cell r="J774">
            <v>911020</v>
          </cell>
          <cell r="K774">
            <v>522474</v>
          </cell>
        </row>
        <row r="775">
          <cell r="A775">
            <v>437057</v>
          </cell>
          <cell r="B775" t="str">
            <v>Fayaz Ahmed I. Bilagi</v>
          </cell>
          <cell r="D775" t="str">
            <v>Active</v>
          </cell>
          <cell r="F775">
            <v>416178</v>
          </cell>
          <cell r="I775" t="str">
            <v>BG 6</v>
          </cell>
          <cell r="J775">
            <v>701963</v>
          </cell>
          <cell r="K775">
            <v>282596</v>
          </cell>
        </row>
        <row r="776">
          <cell r="A776">
            <v>437209</v>
          </cell>
          <cell r="B776" t="str">
            <v>Ranjeet Dinkarrao</v>
          </cell>
          <cell r="D776" t="str">
            <v>Active</v>
          </cell>
          <cell r="F776">
            <v>379975</v>
          </cell>
          <cell r="I776" t="str">
            <v>BG 7</v>
          </cell>
          <cell r="J776">
            <v>630498</v>
          </cell>
          <cell r="K776">
            <v>777618</v>
          </cell>
        </row>
        <row r="777">
          <cell r="A777">
            <v>437307</v>
          </cell>
          <cell r="B777" t="str">
            <v>Shiladitya Ganguly</v>
          </cell>
          <cell r="D777" t="str">
            <v>Active</v>
          </cell>
          <cell r="F777">
            <v>406515</v>
          </cell>
          <cell r="I777" t="str">
            <v>BG 3</v>
          </cell>
          <cell r="J777">
            <v>2549527</v>
          </cell>
          <cell r="K777">
            <v>4036488</v>
          </cell>
        </row>
        <row r="778">
          <cell r="A778">
            <v>437489</v>
          </cell>
          <cell r="B778" t="str">
            <v>Mohit Sharma</v>
          </cell>
          <cell r="D778" t="str">
            <v>Active</v>
          </cell>
          <cell r="F778">
            <v>377364</v>
          </cell>
          <cell r="I778" t="str">
            <v>BG 7</v>
          </cell>
          <cell r="J778">
            <v>424442</v>
          </cell>
          <cell r="K778">
            <v>350014</v>
          </cell>
        </row>
        <row r="779">
          <cell r="A779">
            <v>438196</v>
          </cell>
          <cell r="B779" t="str">
            <v>Abhishek Sarkar</v>
          </cell>
          <cell r="D779" t="str">
            <v>Active</v>
          </cell>
          <cell r="F779">
            <v>381325</v>
          </cell>
          <cell r="I779" t="str">
            <v>BG 6</v>
          </cell>
          <cell r="J779">
            <v>1098720</v>
          </cell>
          <cell r="K779">
            <v>1733009</v>
          </cell>
        </row>
        <row r="780">
          <cell r="A780">
            <v>439111</v>
          </cell>
          <cell r="B780" t="str">
            <v>Pankaj Kumar</v>
          </cell>
          <cell r="D780" t="str">
            <v>Active</v>
          </cell>
          <cell r="F780">
            <v>377963</v>
          </cell>
          <cell r="I780" t="str">
            <v>BG 6</v>
          </cell>
          <cell r="J780">
            <v>877058</v>
          </cell>
          <cell r="K780">
            <v>1076374</v>
          </cell>
        </row>
        <row r="781">
          <cell r="A781">
            <v>439115</v>
          </cell>
          <cell r="B781" t="str">
            <v>Poulomi Kamila</v>
          </cell>
          <cell r="D781" t="str">
            <v>Active</v>
          </cell>
          <cell r="F781">
            <v>381132</v>
          </cell>
          <cell r="I781" t="str">
            <v>BG 6</v>
          </cell>
          <cell r="J781">
            <v>997457</v>
          </cell>
          <cell r="K781">
            <v>1309369</v>
          </cell>
        </row>
        <row r="782">
          <cell r="A782">
            <v>439239</v>
          </cell>
          <cell r="B782" t="str">
            <v>Amit Rangrao Suryawanshi</v>
          </cell>
          <cell r="D782" t="str">
            <v>Active</v>
          </cell>
          <cell r="F782">
            <v>377076</v>
          </cell>
          <cell r="I782" t="str">
            <v>BG 7</v>
          </cell>
          <cell r="J782">
            <v>525167</v>
          </cell>
          <cell r="K782">
            <v>1277866</v>
          </cell>
        </row>
        <row r="783">
          <cell r="A783">
            <v>439408</v>
          </cell>
          <cell r="B783" t="str">
            <v>Rakesh Kumar</v>
          </cell>
          <cell r="D783" t="str">
            <v>Active</v>
          </cell>
          <cell r="F783">
            <v>472696</v>
          </cell>
          <cell r="I783" t="str">
            <v>BG 6</v>
          </cell>
          <cell r="J783">
            <v>799091</v>
          </cell>
          <cell r="K783">
            <v>815408</v>
          </cell>
        </row>
        <row r="784">
          <cell r="A784">
            <v>439409</v>
          </cell>
          <cell r="B784" t="str">
            <v>Sonam Dhodi</v>
          </cell>
          <cell r="D784" t="str">
            <v>Active</v>
          </cell>
          <cell r="F784">
            <v>419863</v>
          </cell>
          <cell r="I784" t="str">
            <v>BG 8</v>
          </cell>
          <cell r="J784">
            <v>377811</v>
          </cell>
          <cell r="K784">
            <v>2788673</v>
          </cell>
        </row>
        <row r="785">
          <cell r="A785">
            <v>439443</v>
          </cell>
          <cell r="B785" t="str">
            <v>Jaya Shukla</v>
          </cell>
          <cell r="D785" t="str">
            <v>Active</v>
          </cell>
          <cell r="F785">
            <v>474373</v>
          </cell>
          <cell r="I785" t="str">
            <v>BG 6</v>
          </cell>
          <cell r="J785">
            <v>1064607</v>
          </cell>
          <cell r="K785">
            <v>922893</v>
          </cell>
        </row>
        <row r="786">
          <cell r="A786">
            <v>439545</v>
          </cell>
          <cell r="B786" t="str">
            <v>Mohan Sankar Singumahanti</v>
          </cell>
          <cell r="D786" t="str">
            <v>Active</v>
          </cell>
          <cell r="F786">
            <v>386578</v>
          </cell>
          <cell r="I786" t="str">
            <v>BG 5</v>
          </cell>
          <cell r="J786">
            <v>1119190</v>
          </cell>
          <cell r="K786">
            <v>1001877</v>
          </cell>
        </row>
        <row r="787">
          <cell r="A787">
            <v>439655</v>
          </cell>
          <cell r="B787" t="str">
            <v>Harshitha P V</v>
          </cell>
          <cell r="D787" t="str">
            <v>Active</v>
          </cell>
          <cell r="F787">
            <v>385791</v>
          </cell>
          <cell r="I787" t="str">
            <v>BG 8</v>
          </cell>
          <cell r="J787">
            <v>121787</v>
          </cell>
          <cell r="K787">
            <v>285312</v>
          </cell>
        </row>
        <row r="788">
          <cell r="A788">
            <v>439656</v>
          </cell>
          <cell r="B788" t="str">
            <v>Sivaprasad O V</v>
          </cell>
          <cell r="D788" t="str">
            <v>Active</v>
          </cell>
          <cell r="F788">
            <v>385791</v>
          </cell>
          <cell r="I788" t="str">
            <v>BG 8</v>
          </cell>
          <cell r="J788">
            <v>228808</v>
          </cell>
          <cell r="K788">
            <v>458740</v>
          </cell>
        </row>
        <row r="789">
          <cell r="A789">
            <v>439657</v>
          </cell>
          <cell r="B789" t="str">
            <v>Ritunjoy Talukdar</v>
          </cell>
          <cell r="D789" t="str">
            <v>Active</v>
          </cell>
          <cell r="F789">
            <v>381721</v>
          </cell>
          <cell r="I789" t="str">
            <v>BG 6</v>
          </cell>
          <cell r="J789">
            <v>812999</v>
          </cell>
          <cell r="K789">
            <v>1389253</v>
          </cell>
        </row>
        <row r="790">
          <cell r="A790">
            <v>439658</v>
          </cell>
          <cell r="B790" t="str">
            <v>Asama Abhishek Gajjar</v>
          </cell>
          <cell r="D790" t="str">
            <v>Active</v>
          </cell>
          <cell r="F790">
            <v>382658</v>
          </cell>
          <cell r="I790" t="str">
            <v>BG 6</v>
          </cell>
          <cell r="J790">
            <v>777912</v>
          </cell>
          <cell r="K790">
            <v>734325</v>
          </cell>
        </row>
        <row r="791">
          <cell r="A791">
            <v>440198</v>
          </cell>
          <cell r="B791" t="str">
            <v>Veeranagouda Kasturi</v>
          </cell>
          <cell r="D791" t="str">
            <v>Active</v>
          </cell>
          <cell r="F791">
            <v>471969</v>
          </cell>
          <cell r="I791" t="str">
            <v>BG 7</v>
          </cell>
          <cell r="J791">
            <v>686123</v>
          </cell>
          <cell r="K791">
            <v>537611</v>
          </cell>
        </row>
        <row r="792">
          <cell r="A792">
            <v>440931</v>
          </cell>
          <cell r="B792" t="str">
            <v>Shashank Samuel Chakranarayan</v>
          </cell>
          <cell r="D792" t="str">
            <v>Active</v>
          </cell>
          <cell r="F792">
            <v>399532</v>
          </cell>
          <cell r="I792" t="str">
            <v>BG 5</v>
          </cell>
          <cell r="J792">
            <v>1292159</v>
          </cell>
          <cell r="K792">
            <v>786491</v>
          </cell>
        </row>
        <row r="793">
          <cell r="A793">
            <v>441267</v>
          </cell>
          <cell r="B793" t="str">
            <v>Suresh P.</v>
          </cell>
          <cell r="D793" t="str">
            <v>Active</v>
          </cell>
          <cell r="F793">
            <v>398449</v>
          </cell>
          <cell r="I793" t="str">
            <v>BG 6</v>
          </cell>
          <cell r="J793">
            <v>763580</v>
          </cell>
          <cell r="K793">
            <v>105150</v>
          </cell>
        </row>
        <row r="794">
          <cell r="A794">
            <v>441395</v>
          </cell>
          <cell r="B794" t="str">
            <v>Shijo Simon</v>
          </cell>
          <cell r="D794" t="str">
            <v>Active</v>
          </cell>
          <cell r="F794">
            <v>419555</v>
          </cell>
          <cell r="I794" t="str">
            <v>BG 6</v>
          </cell>
          <cell r="J794">
            <v>749991</v>
          </cell>
          <cell r="K794">
            <v>525935</v>
          </cell>
        </row>
        <row r="795">
          <cell r="A795">
            <v>441555</v>
          </cell>
          <cell r="B795" t="str">
            <v>Jayaprakash Halalppa Vishwanath</v>
          </cell>
          <cell r="D795" t="str">
            <v>Active</v>
          </cell>
          <cell r="F795">
            <v>416178</v>
          </cell>
          <cell r="I795" t="str">
            <v>BG 7</v>
          </cell>
          <cell r="J795">
            <v>512464</v>
          </cell>
          <cell r="K795">
            <v>1134834</v>
          </cell>
        </row>
        <row r="796">
          <cell r="A796">
            <v>441556</v>
          </cell>
          <cell r="B796" t="str">
            <v>Shrivardhan Shivaji Bhutnal</v>
          </cell>
          <cell r="D796" t="str">
            <v>Active</v>
          </cell>
          <cell r="F796">
            <v>376339</v>
          </cell>
          <cell r="I796" t="str">
            <v>BG 7</v>
          </cell>
          <cell r="J796">
            <v>509523</v>
          </cell>
          <cell r="K796">
            <v>837363</v>
          </cell>
        </row>
        <row r="797">
          <cell r="A797">
            <v>441776</v>
          </cell>
          <cell r="B797" t="str">
            <v>Joseph Rajesh A</v>
          </cell>
          <cell r="D797" t="str">
            <v>Active</v>
          </cell>
          <cell r="F797">
            <v>474340</v>
          </cell>
          <cell r="I797" t="str">
            <v>BG 6</v>
          </cell>
          <cell r="J797">
            <v>835610</v>
          </cell>
          <cell r="K797">
            <v>439333</v>
          </cell>
        </row>
        <row r="798">
          <cell r="A798">
            <v>441779</v>
          </cell>
          <cell r="B798" t="str">
            <v>Anand Huchappa Kallannavar</v>
          </cell>
          <cell r="D798" t="str">
            <v>Active</v>
          </cell>
          <cell r="F798">
            <v>471969</v>
          </cell>
          <cell r="I798" t="str">
            <v>BG 7</v>
          </cell>
          <cell r="J798">
            <v>665210</v>
          </cell>
          <cell r="K798">
            <v>986659</v>
          </cell>
        </row>
        <row r="799">
          <cell r="A799">
            <v>441780</v>
          </cell>
          <cell r="B799" t="str">
            <v>Krishanu Nag</v>
          </cell>
          <cell r="D799" t="str">
            <v>Active</v>
          </cell>
          <cell r="F799">
            <v>381132</v>
          </cell>
          <cell r="I799" t="str">
            <v>BG 6</v>
          </cell>
          <cell r="J799">
            <v>970129</v>
          </cell>
          <cell r="K799">
            <v>244188</v>
          </cell>
        </row>
        <row r="800">
          <cell r="A800">
            <v>441837</v>
          </cell>
          <cell r="B800" t="str">
            <v>Abdul Jaleel M.</v>
          </cell>
          <cell r="D800" t="str">
            <v>Active</v>
          </cell>
          <cell r="F800">
            <v>385791</v>
          </cell>
          <cell r="I800" t="str">
            <v>BG 7</v>
          </cell>
          <cell r="J800">
            <v>621660</v>
          </cell>
          <cell r="K800">
            <v>1123397</v>
          </cell>
        </row>
        <row r="801">
          <cell r="A801">
            <v>441839</v>
          </cell>
          <cell r="B801" t="str">
            <v>Abhishek Mishra</v>
          </cell>
          <cell r="D801" t="str">
            <v>Active</v>
          </cell>
          <cell r="F801">
            <v>399534</v>
          </cell>
          <cell r="I801" t="str">
            <v>BG 6</v>
          </cell>
          <cell r="J801">
            <v>902922</v>
          </cell>
          <cell r="K801">
            <v>761034</v>
          </cell>
        </row>
        <row r="802">
          <cell r="A802">
            <v>442106</v>
          </cell>
          <cell r="B802" t="str">
            <v>Badri Nrarayan Mishra</v>
          </cell>
          <cell r="D802" t="str">
            <v>Active</v>
          </cell>
          <cell r="F802">
            <v>381248</v>
          </cell>
          <cell r="I802" t="str">
            <v>BG 7</v>
          </cell>
          <cell r="J802">
            <v>586294</v>
          </cell>
          <cell r="K802">
            <v>766923</v>
          </cell>
        </row>
        <row r="803">
          <cell r="A803">
            <v>442111</v>
          </cell>
          <cell r="B803" t="str">
            <v>Debasish Nayak</v>
          </cell>
          <cell r="D803" t="str">
            <v>Active</v>
          </cell>
          <cell r="F803">
            <v>381248</v>
          </cell>
          <cell r="I803" t="str">
            <v>BG 6</v>
          </cell>
          <cell r="J803">
            <v>737951</v>
          </cell>
          <cell r="K803">
            <v>2006567</v>
          </cell>
        </row>
        <row r="804">
          <cell r="A804">
            <v>442115</v>
          </cell>
          <cell r="B804" t="str">
            <v>Lijo Antony</v>
          </cell>
          <cell r="D804" t="str">
            <v>Active</v>
          </cell>
          <cell r="F804">
            <v>419555</v>
          </cell>
          <cell r="I804" t="str">
            <v>BG 6</v>
          </cell>
          <cell r="J804">
            <v>721885</v>
          </cell>
          <cell r="K804">
            <v>1694328</v>
          </cell>
        </row>
        <row r="805">
          <cell r="A805">
            <v>442118</v>
          </cell>
          <cell r="B805" t="str">
            <v>Manas Ranjan Mishra</v>
          </cell>
          <cell r="D805" t="str">
            <v>Active</v>
          </cell>
          <cell r="F805">
            <v>460392</v>
          </cell>
          <cell r="I805" t="str">
            <v>BG 6</v>
          </cell>
          <cell r="J805">
            <v>710764</v>
          </cell>
          <cell r="K805">
            <v>675920</v>
          </cell>
        </row>
        <row r="806">
          <cell r="A806">
            <v>442425</v>
          </cell>
          <cell r="B806" t="str">
            <v>Bheem Raj Garg</v>
          </cell>
          <cell r="D806" t="str">
            <v>Active</v>
          </cell>
          <cell r="F806">
            <v>424426</v>
          </cell>
          <cell r="I806" t="str">
            <v>BG 7</v>
          </cell>
          <cell r="J806">
            <v>438554</v>
          </cell>
          <cell r="K806">
            <v>219085</v>
          </cell>
        </row>
        <row r="807">
          <cell r="A807">
            <v>442678</v>
          </cell>
          <cell r="B807" t="str">
            <v>Premnath G.</v>
          </cell>
          <cell r="D807" t="str">
            <v>Active</v>
          </cell>
          <cell r="F807">
            <v>471969</v>
          </cell>
          <cell r="I807" t="str">
            <v>BG 7</v>
          </cell>
          <cell r="J807">
            <v>505045</v>
          </cell>
          <cell r="K807">
            <v>454368</v>
          </cell>
        </row>
        <row r="808">
          <cell r="A808">
            <v>443474</v>
          </cell>
          <cell r="B808" t="str">
            <v>Venkateswara Rao Muvvala</v>
          </cell>
          <cell r="D808" t="str">
            <v>Active</v>
          </cell>
          <cell r="F808">
            <v>459093</v>
          </cell>
          <cell r="I808" t="str">
            <v>BG 7</v>
          </cell>
          <cell r="J808">
            <v>560916</v>
          </cell>
          <cell r="K808">
            <v>1654179</v>
          </cell>
        </row>
        <row r="809">
          <cell r="A809">
            <v>443477</v>
          </cell>
          <cell r="B809" t="str">
            <v>Yerramreddy M V Devi</v>
          </cell>
          <cell r="D809" t="str">
            <v>Active</v>
          </cell>
          <cell r="F809">
            <v>447935</v>
          </cell>
          <cell r="I809" t="str">
            <v>BG 7</v>
          </cell>
          <cell r="J809">
            <v>658527</v>
          </cell>
          <cell r="K809">
            <v>544971</v>
          </cell>
        </row>
        <row r="810">
          <cell r="A810">
            <v>443541</v>
          </cell>
          <cell r="B810" t="str">
            <v>Manoj Deshwal</v>
          </cell>
          <cell r="D810" t="str">
            <v>Active</v>
          </cell>
          <cell r="F810">
            <v>376098</v>
          </cell>
          <cell r="I810" t="str">
            <v>BG 6</v>
          </cell>
          <cell r="J810">
            <v>894327</v>
          </cell>
          <cell r="K810">
            <v>1293777</v>
          </cell>
        </row>
        <row r="811">
          <cell r="A811">
            <v>443543</v>
          </cell>
          <cell r="B811" t="str">
            <v>Rajiv Kumar Thakur</v>
          </cell>
          <cell r="D811" t="str">
            <v>Active</v>
          </cell>
          <cell r="F811">
            <v>398778</v>
          </cell>
          <cell r="I811" t="str">
            <v>BG 6</v>
          </cell>
          <cell r="J811">
            <v>707783</v>
          </cell>
          <cell r="K811">
            <v>1711138</v>
          </cell>
        </row>
        <row r="812">
          <cell r="A812">
            <v>443545</v>
          </cell>
          <cell r="B812" t="str">
            <v>Samim Akhtara Ali</v>
          </cell>
          <cell r="D812" t="str">
            <v>Active</v>
          </cell>
          <cell r="F812">
            <v>410827</v>
          </cell>
          <cell r="I812" t="str">
            <v>BG 4</v>
          </cell>
          <cell r="J812">
            <v>1546273</v>
          </cell>
          <cell r="K812">
            <v>1529189</v>
          </cell>
        </row>
        <row r="813">
          <cell r="A813">
            <v>443551</v>
          </cell>
          <cell r="B813" t="str">
            <v>Dipak Dattatraya More</v>
          </cell>
          <cell r="D813" t="str">
            <v>Active</v>
          </cell>
          <cell r="F813">
            <v>380148</v>
          </cell>
          <cell r="I813" t="str">
            <v>BG 6</v>
          </cell>
          <cell r="J813">
            <v>1048925</v>
          </cell>
          <cell r="K813">
            <v>553353</v>
          </cell>
        </row>
        <row r="814">
          <cell r="A814">
            <v>443607</v>
          </cell>
          <cell r="B814" t="str">
            <v>Sushil Shitlaprasad Pandey</v>
          </cell>
          <cell r="D814" t="str">
            <v>Active</v>
          </cell>
          <cell r="F814">
            <v>377076</v>
          </cell>
          <cell r="I814" t="str">
            <v>BG 7</v>
          </cell>
          <cell r="J814">
            <v>492427</v>
          </cell>
          <cell r="K814">
            <v>1551792</v>
          </cell>
        </row>
        <row r="815">
          <cell r="A815">
            <v>443675</v>
          </cell>
          <cell r="B815" t="str">
            <v>Sanchit Kapoor</v>
          </cell>
          <cell r="D815" t="str">
            <v>Active</v>
          </cell>
          <cell r="F815">
            <v>425654</v>
          </cell>
          <cell r="I815" t="str">
            <v>BG 6</v>
          </cell>
          <cell r="J815">
            <v>875018</v>
          </cell>
          <cell r="K815">
            <v>140401</v>
          </cell>
        </row>
        <row r="816">
          <cell r="A816">
            <v>443677</v>
          </cell>
          <cell r="B816" t="str">
            <v>Sushil Sudhakar Dhawandkar</v>
          </cell>
          <cell r="D816" t="str">
            <v>Active</v>
          </cell>
          <cell r="F816">
            <v>408446</v>
          </cell>
          <cell r="I816" t="str">
            <v>BG 7</v>
          </cell>
          <cell r="J816">
            <v>535167</v>
          </cell>
          <cell r="K816">
            <v>125497</v>
          </cell>
        </row>
        <row r="817">
          <cell r="A817">
            <v>443711</v>
          </cell>
          <cell r="B817" t="str">
            <v>Sachin Laxmanrao Ingole</v>
          </cell>
          <cell r="D817" t="str">
            <v>Active</v>
          </cell>
          <cell r="F817">
            <v>408446</v>
          </cell>
          <cell r="I817" t="str">
            <v>BG 7</v>
          </cell>
          <cell r="J817">
            <v>664502</v>
          </cell>
          <cell r="K817">
            <v>802320</v>
          </cell>
        </row>
        <row r="818">
          <cell r="A818">
            <v>443714</v>
          </cell>
          <cell r="B818" t="str">
            <v>Heena Ajmera</v>
          </cell>
          <cell r="D818" t="str">
            <v>Active</v>
          </cell>
          <cell r="F818">
            <v>448733</v>
          </cell>
          <cell r="I818" t="str">
            <v>BG 8</v>
          </cell>
          <cell r="J818">
            <v>350910</v>
          </cell>
          <cell r="K818">
            <v>611864</v>
          </cell>
        </row>
        <row r="819">
          <cell r="A819">
            <v>443716</v>
          </cell>
          <cell r="B819" t="str">
            <v>Sumit Kumar Chaturvedi</v>
          </cell>
          <cell r="D819" t="str">
            <v>Active</v>
          </cell>
          <cell r="F819">
            <v>473191</v>
          </cell>
          <cell r="I819" t="str">
            <v>BG 5</v>
          </cell>
          <cell r="J819">
            <v>1305252</v>
          </cell>
          <cell r="K819">
            <v>973953</v>
          </cell>
        </row>
        <row r="820">
          <cell r="A820">
            <v>443808</v>
          </cell>
          <cell r="B820" t="str">
            <v>Subrat Kumar Sahoo</v>
          </cell>
          <cell r="D820" t="str">
            <v>Active</v>
          </cell>
          <cell r="F820">
            <v>460392</v>
          </cell>
          <cell r="I820" t="str">
            <v>BG 7</v>
          </cell>
          <cell r="J820">
            <v>588183</v>
          </cell>
          <cell r="K820">
            <v>1031238</v>
          </cell>
        </row>
        <row r="821">
          <cell r="A821">
            <v>443809</v>
          </cell>
          <cell r="B821" t="str">
            <v>Rajesh Kumar Paswan</v>
          </cell>
          <cell r="D821" t="str">
            <v>Active</v>
          </cell>
          <cell r="F821">
            <v>448126</v>
          </cell>
          <cell r="I821" t="str">
            <v>BG 6</v>
          </cell>
          <cell r="J821">
            <v>744972</v>
          </cell>
          <cell r="K821">
            <v>622557</v>
          </cell>
        </row>
        <row r="822">
          <cell r="A822">
            <v>443920</v>
          </cell>
          <cell r="B822" t="str">
            <v>Vikrant Singh</v>
          </cell>
          <cell r="D822" t="str">
            <v>Active</v>
          </cell>
          <cell r="F822">
            <v>377329</v>
          </cell>
          <cell r="I822" t="str">
            <v>BG 6</v>
          </cell>
          <cell r="J822">
            <v>794932</v>
          </cell>
          <cell r="K822">
            <v>899370</v>
          </cell>
        </row>
        <row r="823">
          <cell r="A823">
            <v>444021</v>
          </cell>
          <cell r="B823" t="str">
            <v>Lalit Aggarwal</v>
          </cell>
          <cell r="D823" t="str">
            <v>Active</v>
          </cell>
          <cell r="F823">
            <v>464799</v>
          </cell>
          <cell r="I823" t="str">
            <v>BG 6</v>
          </cell>
          <cell r="J823">
            <v>1076204</v>
          </cell>
          <cell r="K823">
            <v>1396649</v>
          </cell>
        </row>
        <row r="824">
          <cell r="A824">
            <v>444206</v>
          </cell>
          <cell r="B824" t="str">
            <v>Rakesh Khanna</v>
          </cell>
          <cell r="D824" t="str">
            <v>Active</v>
          </cell>
          <cell r="F824">
            <v>412289</v>
          </cell>
          <cell r="I824" t="str">
            <v>BG 7</v>
          </cell>
          <cell r="J824">
            <v>457692</v>
          </cell>
          <cell r="K824">
            <v>735511</v>
          </cell>
        </row>
        <row r="825">
          <cell r="A825">
            <v>444215</v>
          </cell>
          <cell r="B825" t="str">
            <v>Naveen Rajshekhar Karhadkar</v>
          </cell>
          <cell r="D825" t="str">
            <v>Active</v>
          </cell>
          <cell r="F825">
            <v>382950</v>
          </cell>
          <cell r="I825" t="str">
            <v>BG 6</v>
          </cell>
          <cell r="J825">
            <v>745477</v>
          </cell>
          <cell r="K825">
            <v>1080756</v>
          </cell>
        </row>
        <row r="826">
          <cell r="A826">
            <v>444312</v>
          </cell>
          <cell r="B826" t="str">
            <v>Yogesh Shankar Baviskar</v>
          </cell>
          <cell r="D826" t="str">
            <v>Active</v>
          </cell>
          <cell r="F826">
            <v>408443</v>
          </cell>
          <cell r="I826" t="str">
            <v>BG 7</v>
          </cell>
          <cell r="J826">
            <v>625582</v>
          </cell>
          <cell r="K826">
            <v>895888</v>
          </cell>
        </row>
        <row r="827">
          <cell r="A827">
            <v>444377</v>
          </cell>
          <cell r="B827" t="str">
            <v>Somen Ghosh</v>
          </cell>
          <cell r="D827" t="str">
            <v>Active</v>
          </cell>
          <cell r="F827">
            <v>381325</v>
          </cell>
          <cell r="I827" t="str">
            <v>BG 8</v>
          </cell>
          <cell r="J827">
            <v>369885</v>
          </cell>
          <cell r="K827">
            <v>841955</v>
          </cell>
        </row>
        <row r="828">
          <cell r="A828">
            <v>444378</v>
          </cell>
          <cell r="B828" t="str">
            <v>Mithun Biswas</v>
          </cell>
          <cell r="D828" t="str">
            <v>Active</v>
          </cell>
          <cell r="F828">
            <v>379146</v>
          </cell>
          <cell r="I828" t="str">
            <v>BG 6</v>
          </cell>
          <cell r="J828">
            <v>1048831</v>
          </cell>
          <cell r="K828">
            <v>2418908</v>
          </cell>
        </row>
        <row r="829">
          <cell r="A829">
            <v>444465</v>
          </cell>
          <cell r="B829" t="str">
            <v>Karthikeyan K.</v>
          </cell>
          <cell r="D829" t="str">
            <v>Active</v>
          </cell>
          <cell r="F829">
            <v>420801</v>
          </cell>
          <cell r="I829" t="str">
            <v>BG 7</v>
          </cell>
          <cell r="J829">
            <v>497339</v>
          </cell>
          <cell r="K829">
            <v>1194245</v>
          </cell>
        </row>
        <row r="830">
          <cell r="A830">
            <v>444466</v>
          </cell>
          <cell r="B830" t="str">
            <v>Raja G.</v>
          </cell>
          <cell r="D830" t="str">
            <v>Active</v>
          </cell>
          <cell r="F830">
            <v>420801</v>
          </cell>
          <cell r="I830" t="str">
            <v>BG 6</v>
          </cell>
          <cell r="J830">
            <v>878760</v>
          </cell>
          <cell r="K830">
            <v>748433</v>
          </cell>
        </row>
        <row r="831">
          <cell r="A831">
            <v>444597</v>
          </cell>
          <cell r="B831" t="str">
            <v>Shikhar Sharma</v>
          </cell>
          <cell r="D831" t="str">
            <v>Active</v>
          </cell>
          <cell r="F831">
            <v>471701</v>
          </cell>
          <cell r="I831" t="str">
            <v>BG 6</v>
          </cell>
          <cell r="J831">
            <v>812826</v>
          </cell>
          <cell r="K831">
            <v>493851</v>
          </cell>
        </row>
        <row r="832">
          <cell r="A832">
            <v>444599</v>
          </cell>
          <cell r="B832" t="str">
            <v>Ashok Kumar RS</v>
          </cell>
          <cell r="D832" t="str">
            <v>Active</v>
          </cell>
          <cell r="F832">
            <v>420801</v>
          </cell>
          <cell r="I832" t="str">
            <v>BG 8</v>
          </cell>
          <cell r="J832">
            <v>321483</v>
          </cell>
          <cell r="K832">
            <v>235064</v>
          </cell>
        </row>
        <row r="833">
          <cell r="A833">
            <v>444684</v>
          </cell>
          <cell r="B833" t="str">
            <v>Manoj Kumar Sahu</v>
          </cell>
          <cell r="D833" t="str">
            <v>Active</v>
          </cell>
          <cell r="F833">
            <v>406698</v>
          </cell>
          <cell r="I833" t="str">
            <v>BG 8</v>
          </cell>
          <cell r="J833">
            <v>396451</v>
          </cell>
          <cell r="K833">
            <v>126665</v>
          </cell>
        </row>
        <row r="834">
          <cell r="A834">
            <v>444685</v>
          </cell>
          <cell r="B834" t="str">
            <v>Ketan Jayprakash Petare</v>
          </cell>
          <cell r="D834" t="str">
            <v>Active</v>
          </cell>
          <cell r="F834">
            <v>380148</v>
          </cell>
          <cell r="I834" t="str">
            <v>BG 7</v>
          </cell>
          <cell r="J834">
            <v>520051</v>
          </cell>
          <cell r="K834">
            <v>790086</v>
          </cell>
        </row>
        <row r="835">
          <cell r="A835">
            <v>444687</v>
          </cell>
          <cell r="B835" t="str">
            <v>Vishal Anantray Sanghvi</v>
          </cell>
          <cell r="D835" t="str">
            <v>Active</v>
          </cell>
          <cell r="F835">
            <v>462852</v>
          </cell>
          <cell r="I835" t="str">
            <v>BG 7</v>
          </cell>
          <cell r="J835">
            <v>639819</v>
          </cell>
          <cell r="K835">
            <v>445040</v>
          </cell>
        </row>
        <row r="836">
          <cell r="A836">
            <v>445425</v>
          </cell>
          <cell r="B836" t="str">
            <v>Humayun Sageer</v>
          </cell>
          <cell r="D836" t="str">
            <v>Active</v>
          </cell>
          <cell r="F836">
            <v>359519</v>
          </cell>
          <cell r="I836" t="str">
            <v>BG 7</v>
          </cell>
          <cell r="J836">
            <v>685158</v>
          </cell>
          <cell r="K836">
            <v>994780</v>
          </cell>
        </row>
        <row r="837">
          <cell r="A837">
            <v>446255</v>
          </cell>
          <cell r="B837" t="str">
            <v>Vijay Sarathi V.</v>
          </cell>
          <cell r="D837" t="str">
            <v>Active</v>
          </cell>
          <cell r="F837">
            <v>398449</v>
          </cell>
          <cell r="I837" t="str">
            <v>BG 7</v>
          </cell>
          <cell r="J837">
            <v>596038</v>
          </cell>
          <cell r="K837">
            <v>265601</v>
          </cell>
        </row>
        <row r="838">
          <cell r="A838">
            <v>446256</v>
          </cell>
          <cell r="B838" t="str">
            <v>Hardeep Singh Aujla</v>
          </cell>
          <cell r="D838" t="str">
            <v>Active</v>
          </cell>
          <cell r="F838">
            <v>472010</v>
          </cell>
          <cell r="I838" t="str">
            <v>BG 6</v>
          </cell>
          <cell r="J838">
            <v>704725</v>
          </cell>
          <cell r="K838">
            <v>656281</v>
          </cell>
        </row>
        <row r="839">
          <cell r="A839">
            <v>446320</v>
          </cell>
          <cell r="B839" t="str">
            <v>Ajeet Kumar Rai</v>
          </cell>
          <cell r="D839" t="str">
            <v>Active</v>
          </cell>
          <cell r="F839">
            <v>391321</v>
          </cell>
          <cell r="I839" t="str">
            <v>BG 7</v>
          </cell>
          <cell r="J839">
            <v>606861</v>
          </cell>
          <cell r="K839">
            <v>410409</v>
          </cell>
        </row>
        <row r="840">
          <cell r="A840">
            <v>446325</v>
          </cell>
          <cell r="B840" t="str">
            <v>Swatantra Tandon</v>
          </cell>
          <cell r="D840" t="str">
            <v>Active</v>
          </cell>
          <cell r="F840">
            <v>388373</v>
          </cell>
          <cell r="I840" t="str">
            <v>BG 7</v>
          </cell>
          <cell r="J840">
            <v>653699</v>
          </cell>
          <cell r="K840">
            <v>866649</v>
          </cell>
        </row>
        <row r="841">
          <cell r="A841">
            <v>446341</v>
          </cell>
          <cell r="B841" t="str">
            <v>Aparna Anant Pawar</v>
          </cell>
          <cell r="D841" t="str">
            <v>Active</v>
          </cell>
          <cell r="F841">
            <v>419863</v>
          </cell>
          <cell r="I841" t="str">
            <v>BG 8</v>
          </cell>
          <cell r="J841">
            <v>190015</v>
          </cell>
          <cell r="K841">
            <v>582311</v>
          </cell>
        </row>
        <row r="842">
          <cell r="A842">
            <v>446371</v>
          </cell>
          <cell r="B842" t="str">
            <v>Hemant Chandravadan Upadhyay</v>
          </cell>
          <cell r="D842" t="str">
            <v>Active</v>
          </cell>
          <cell r="F842">
            <v>462852</v>
          </cell>
          <cell r="I842" t="str">
            <v>BG 7</v>
          </cell>
          <cell r="J842">
            <v>553257</v>
          </cell>
          <cell r="K842">
            <v>715733</v>
          </cell>
        </row>
        <row r="843">
          <cell r="A843">
            <v>446372</v>
          </cell>
          <cell r="B843" t="str">
            <v>Anand Omprakash Pathak</v>
          </cell>
          <cell r="D843" t="str">
            <v>Active</v>
          </cell>
          <cell r="F843">
            <v>419863</v>
          </cell>
          <cell r="I843" t="str">
            <v>BG 7</v>
          </cell>
          <cell r="J843">
            <v>452839</v>
          </cell>
          <cell r="K843">
            <v>1084738</v>
          </cell>
        </row>
        <row r="844">
          <cell r="A844">
            <v>446374</v>
          </cell>
          <cell r="B844" t="str">
            <v>Sohil Kishorbhai Borkhatariya</v>
          </cell>
          <cell r="D844" t="str">
            <v>Active</v>
          </cell>
          <cell r="F844">
            <v>411975</v>
          </cell>
          <cell r="I844" t="str">
            <v>BG 5</v>
          </cell>
          <cell r="J844">
            <v>1377672</v>
          </cell>
          <cell r="K844">
            <v>1424934</v>
          </cell>
        </row>
        <row r="845">
          <cell r="A845">
            <v>446375</v>
          </cell>
          <cell r="B845" t="str">
            <v>Tarun Mukherjee</v>
          </cell>
          <cell r="D845" t="str">
            <v>Active</v>
          </cell>
          <cell r="F845">
            <v>381154</v>
          </cell>
          <cell r="I845" t="str">
            <v>BG 6</v>
          </cell>
          <cell r="J845">
            <v>758705</v>
          </cell>
          <cell r="K845">
            <v>918006</v>
          </cell>
        </row>
        <row r="846">
          <cell r="A846">
            <v>446376</v>
          </cell>
          <cell r="B846" t="str">
            <v>Shantanu Sinha</v>
          </cell>
          <cell r="D846" t="str">
            <v>Active</v>
          </cell>
          <cell r="F846">
            <v>381154</v>
          </cell>
          <cell r="I846" t="str">
            <v>BG 6</v>
          </cell>
          <cell r="J846">
            <v>855050</v>
          </cell>
          <cell r="K846">
            <v>1045882</v>
          </cell>
        </row>
        <row r="847">
          <cell r="A847">
            <v>446378</v>
          </cell>
          <cell r="B847" t="str">
            <v>Deepak Das</v>
          </cell>
          <cell r="D847" t="str">
            <v>Active</v>
          </cell>
          <cell r="F847">
            <v>378504</v>
          </cell>
          <cell r="I847" t="str">
            <v>BG 8</v>
          </cell>
          <cell r="J847">
            <v>53169</v>
          </cell>
          <cell r="K847">
            <v>80636</v>
          </cell>
        </row>
        <row r="848">
          <cell r="A848">
            <v>446411</v>
          </cell>
          <cell r="B848" t="str">
            <v>Atanu Basak</v>
          </cell>
          <cell r="D848" t="str">
            <v>Active</v>
          </cell>
          <cell r="F848">
            <v>406515</v>
          </cell>
          <cell r="I848" t="str">
            <v>BG 6</v>
          </cell>
          <cell r="J848">
            <v>776723</v>
          </cell>
          <cell r="K848">
            <v>1889387</v>
          </cell>
        </row>
        <row r="849">
          <cell r="A849">
            <v>446511</v>
          </cell>
          <cell r="B849" t="str">
            <v>Dipesh Azad</v>
          </cell>
          <cell r="D849" t="str">
            <v>Active</v>
          </cell>
          <cell r="F849">
            <v>377364</v>
          </cell>
          <cell r="I849" t="str">
            <v>BG 8</v>
          </cell>
          <cell r="J849">
            <v>246695</v>
          </cell>
          <cell r="K849">
            <v>168233</v>
          </cell>
        </row>
        <row r="850">
          <cell r="A850">
            <v>446531</v>
          </cell>
          <cell r="B850" t="str">
            <v>Amit Karar</v>
          </cell>
          <cell r="D850" t="str">
            <v>Active</v>
          </cell>
          <cell r="F850">
            <v>381132</v>
          </cell>
          <cell r="I850" t="str">
            <v>BG 4</v>
          </cell>
          <cell r="J850">
            <v>1998605</v>
          </cell>
          <cell r="K850">
            <v>3959495</v>
          </cell>
        </row>
        <row r="851">
          <cell r="A851">
            <v>446587</v>
          </cell>
          <cell r="B851" t="str">
            <v>Gautam Grover</v>
          </cell>
          <cell r="D851" t="str">
            <v>Active</v>
          </cell>
          <cell r="F851">
            <v>473035</v>
          </cell>
          <cell r="I851" t="str">
            <v>BG 7</v>
          </cell>
          <cell r="J851">
            <v>508620</v>
          </cell>
          <cell r="K851">
            <v>448953</v>
          </cell>
        </row>
        <row r="852">
          <cell r="A852">
            <v>446605</v>
          </cell>
          <cell r="B852" t="str">
            <v>Sukhpreet Singh</v>
          </cell>
          <cell r="D852" t="str">
            <v>Active</v>
          </cell>
          <cell r="F852">
            <v>473035</v>
          </cell>
          <cell r="I852" t="str">
            <v>BG 6</v>
          </cell>
          <cell r="J852">
            <v>779968</v>
          </cell>
          <cell r="K852">
            <v>1065118</v>
          </cell>
        </row>
        <row r="853">
          <cell r="A853">
            <v>446610</v>
          </cell>
          <cell r="B853" t="str">
            <v>Bhavesh Babubhai Chavda</v>
          </cell>
          <cell r="D853" t="str">
            <v>Active</v>
          </cell>
          <cell r="F853">
            <v>448841</v>
          </cell>
          <cell r="I853" t="str">
            <v>BG 6</v>
          </cell>
          <cell r="J853">
            <v>740367</v>
          </cell>
          <cell r="K853">
            <v>1082488</v>
          </cell>
        </row>
        <row r="854">
          <cell r="A854">
            <v>446675</v>
          </cell>
          <cell r="B854" t="str">
            <v>Raju Basumatary</v>
          </cell>
          <cell r="D854" t="str">
            <v>Active</v>
          </cell>
          <cell r="F854">
            <v>381549</v>
          </cell>
          <cell r="I854" t="str">
            <v>BG 8</v>
          </cell>
          <cell r="J854">
            <v>218408</v>
          </cell>
          <cell r="K854">
            <v>1297062</v>
          </cell>
        </row>
        <row r="855">
          <cell r="A855">
            <v>446722</v>
          </cell>
          <cell r="B855" t="str">
            <v>Pawan Kumar Keshri</v>
          </cell>
          <cell r="D855" t="str">
            <v>Active</v>
          </cell>
          <cell r="F855">
            <v>410452</v>
          </cell>
          <cell r="I855" t="str">
            <v>BG 6</v>
          </cell>
          <cell r="J855">
            <v>719402</v>
          </cell>
          <cell r="K855">
            <v>869901</v>
          </cell>
        </row>
        <row r="856">
          <cell r="A856">
            <v>446723</v>
          </cell>
          <cell r="B856" t="str">
            <v>Manoj Chakraborty</v>
          </cell>
          <cell r="D856" t="str">
            <v>Active</v>
          </cell>
          <cell r="F856">
            <v>378503</v>
          </cell>
          <cell r="I856" t="str">
            <v>BG 7</v>
          </cell>
          <cell r="J856">
            <v>546453</v>
          </cell>
          <cell r="K856">
            <v>1164674</v>
          </cell>
        </row>
        <row r="857">
          <cell r="A857">
            <v>446765</v>
          </cell>
          <cell r="B857" t="str">
            <v>Ravi Chandra Seeram</v>
          </cell>
          <cell r="D857" t="str">
            <v>Active</v>
          </cell>
          <cell r="F857">
            <v>459093</v>
          </cell>
          <cell r="I857" t="str">
            <v>BG 5</v>
          </cell>
          <cell r="J857">
            <v>1409306</v>
          </cell>
          <cell r="K857">
            <v>919097</v>
          </cell>
        </row>
        <row r="858">
          <cell r="A858">
            <v>446769</v>
          </cell>
          <cell r="B858" t="str">
            <v>Manish Gaur</v>
          </cell>
          <cell r="D858" t="str">
            <v>Active</v>
          </cell>
          <cell r="F858">
            <v>410733</v>
          </cell>
          <cell r="I858" t="str">
            <v>BG 7</v>
          </cell>
          <cell r="J858">
            <v>504452</v>
          </cell>
          <cell r="K858">
            <v>891288</v>
          </cell>
        </row>
        <row r="859">
          <cell r="A859">
            <v>446772</v>
          </cell>
          <cell r="B859" t="str">
            <v>Astha Saxena</v>
          </cell>
          <cell r="D859" t="str">
            <v>Active</v>
          </cell>
          <cell r="F859">
            <v>377963</v>
          </cell>
          <cell r="I859" t="str">
            <v>BG 7</v>
          </cell>
          <cell r="J859">
            <v>650275</v>
          </cell>
          <cell r="K859">
            <v>1627708</v>
          </cell>
        </row>
        <row r="860">
          <cell r="A860">
            <v>446836</v>
          </cell>
          <cell r="B860" t="str">
            <v>Krishan Kant Sharma</v>
          </cell>
          <cell r="D860" t="str">
            <v>Active</v>
          </cell>
          <cell r="F860">
            <v>434171</v>
          </cell>
          <cell r="I860" t="str">
            <v>BG 5</v>
          </cell>
          <cell r="J860">
            <v>1356838</v>
          </cell>
          <cell r="K860">
            <v>1173796</v>
          </cell>
        </row>
        <row r="861">
          <cell r="A861">
            <v>446893</v>
          </cell>
          <cell r="B861" t="str">
            <v>Jitendra Bhanushankar Trivedi</v>
          </cell>
          <cell r="D861" t="str">
            <v>Active</v>
          </cell>
          <cell r="F861">
            <v>382658</v>
          </cell>
          <cell r="I861" t="str">
            <v>BG 6</v>
          </cell>
          <cell r="J861">
            <v>1074915</v>
          </cell>
          <cell r="K861">
            <v>1422908</v>
          </cell>
        </row>
        <row r="862">
          <cell r="A862">
            <v>447084</v>
          </cell>
          <cell r="B862" t="str">
            <v>Bijaya Kumar Rath</v>
          </cell>
          <cell r="D862" t="str">
            <v>Active</v>
          </cell>
          <cell r="F862">
            <v>460392</v>
          </cell>
          <cell r="I862" t="str">
            <v>BG 8</v>
          </cell>
          <cell r="J862">
            <v>366781</v>
          </cell>
          <cell r="K862">
            <v>421402</v>
          </cell>
        </row>
        <row r="863">
          <cell r="A863">
            <v>447085</v>
          </cell>
          <cell r="B863" t="str">
            <v>Praveen Shriparkash Upadhyay</v>
          </cell>
          <cell r="D863" t="str">
            <v>Active</v>
          </cell>
          <cell r="F863">
            <v>380836</v>
          </cell>
          <cell r="I863" t="str">
            <v>BG 7</v>
          </cell>
          <cell r="J863">
            <v>649484</v>
          </cell>
          <cell r="K863">
            <v>1033865</v>
          </cell>
        </row>
        <row r="864">
          <cell r="A864">
            <v>447288</v>
          </cell>
          <cell r="B864" t="str">
            <v>Subhasis Biswas</v>
          </cell>
          <cell r="D864" t="str">
            <v>Active</v>
          </cell>
          <cell r="F864">
            <v>448126</v>
          </cell>
          <cell r="I864" t="str">
            <v>BG 8</v>
          </cell>
          <cell r="J864">
            <v>384558</v>
          </cell>
          <cell r="K864">
            <v>68161</v>
          </cell>
        </row>
        <row r="865">
          <cell r="A865">
            <v>447289</v>
          </cell>
          <cell r="B865" t="str">
            <v>MD Mohsin</v>
          </cell>
          <cell r="D865" t="str">
            <v>Active</v>
          </cell>
          <cell r="F865">
            <v>459093</v>
          </cell>
          <cell r="I865" t="str">
            <v>BG 7</v>
          </cell>
          <cell r="J865">
            <v>599410</v>
          </cell>
          <cell r="K865">
            <v>1078385</v>
          </cell>
        </row>
        <row r="866">
          <cell r="A866">
            <v>447290</v>
          </cell>
          <cell r="B866" t="str">
            <v>Girish Kumar Katupilla</v>
          </cell>
          <cell r="D866" t="str">
            <v>Active</v>
          </cell>
          <cell r="F866">
            <v>420498</v>
          </cell>
          <cell r="I866" t="str">
            <v>BG 6</v>
          </cell>
          <cell r="J866">
            <v>913802</v>
          </cell>
          <cell r="K866">
            <v>478711</v>
          </cell>
        </row>
        <row r="867">
          <cell r="A867">
            <v>447296</v>
          </cell>
          <cell r="B867" t="str">
            <v>Mohammad Azeemuddin</v>
          </cell>
          <cell r="D867" t="str">
            <v>Active</v>
          </cell>
          <cell r="F867">
            <v>377815</v>
          </cell>
          <cell r="I867" t="str">
            <v>BG 7</v>
          </cell>
          <cell r="J867">
            <v>404785</v>
          </cell>
          <cell r="K867">
            <v>323134</v>
          </cell>
        </row>
        <row r="868">
          <cell r="A868">
            <v>447986</v>
          </cell>
          <cell r="B868" t="str">
            <v>Mayuri Ashokkumar Sukhadiya</v>
          </cell>
          <cell r="D868" t="str">
            <v>Active</v>
          </cell>
          <cell r="F868">
            <v>411975</v>
          </cell>
          <cell r="I868" t="str">
            <v>BG 6</v>
          </cell>
          <cell r="J868">
            <v>803391</v>
          </cell>
          <cell r="K868">
            <v>560589</v>
          </cell>
        </row>
        <row r="869">
          <cell r="A869">
            <v>447994</v>
          </cell>
          <cell r="B869" t="str">
            <v>Ibraheem Muthalif M</v>
          </cell>
          <cell r="D869" t="str">
            <v>Active</v>
          </cell>
          <cell r="F869">
            <v>451002</v>
          </cell>
          <cell r="I869" t="str">
            <v>BG 6</v>
          </cell>
          <cell r="J869">
            <v>917820</v>
          </cell>
          <cell r="K869">
            <v>949367</v>
          </cell>
        </row>
        <row r="870">
          <cell r="A870">
            <v>448120</v>
          </cell>
          <cell r="B870" t="str">
            <v>Siddhartha Sankar Nayak</v>
          </cell>
          <cell r="D870" t="str">
            <v>Active</v>
          </cell>
          <cell r="F870">
            <v>381248</v>
          </cell>
          <cell r="I870" t="str">
            <v>BG 8</v>
          </cell>
          <cell r="J870">
            <v>252446</v>
          </cell>
          <cell r="K870">
            <v>19364</v>
          </cell>
        </row>
        <row r="871">
          <cell r="A871">
            <v>448121</v>
          </cell>
          <cell r="B871" t="str">
            <v>Sekar K.</v>
          </cell>
          <cell r="D871" t="str">
            <v>Active</v>
          </cell>
          <cell r="F871">
            <v>412833</v>
          </cell>
          <cell r="I871" t="str">
            <v>BG 7</v>
          </cell>
          <cell r="J871">
            <v>512908</v>
          </cell>
          <cell r="K871">
            <v>496437</v>
          </cell>
        </row>
        <row r="872">
          <cell r="A872">
            <v>448125</v>
          </cell>
          <cell r="B872" t="str">
            <v>Sumit Dubey</v>
          </cell>
          <cell r="D872" t="str">
            <v>Active</v>
          </cell>
          <cell r="F872">
            <v>464799</v>
          </cell>
          <cell r="I872" t="str">
            <v>BG 8</v>
          </cell>
          <cell r="J872">
            <v>301322</v>
          </cell>
          <cell r="K872">
            <v>506578</v>
          </cell>
        </row>
        <row r="873">
          <cell r="A873">
            <v>448127</v>
          </cell>
          <cell r="B873" t="str">
            <v>Sumit Hira</v>
          </cell>
          <cell r="D873" t="str">
            <v>Active</v>
          </cell>
          <cell r="F873">
            <v>460909</v>
          </cell>
          <cell r="I873" t="str">
            <v>BG 5</v>
          </cell>
          <cell r="J873">
            <v>1419050</v>
          </cell>
          <cell r="K873">
            <v>1705012</v>
          </cell>
        </row>
        <row r="874">
          <cell r="A874">
            <v>448128</v>
          </cell>
          <cell r="B874" t="str">
            <v>Sunil Sharma</v>
          </cell>
          <cell r="D874" t="str">
            <v>Active</v>
          </cell>
          <cell r="F874">
            <v>152562</v>
          </cell>
          <cell r="I874" t="str">
            <v>BG 7</v>
          </cell>
          <cell r="J874">
            <v>569399</v>
          </cell>
          <cell r="K874">
            <v>1143469</v>
          </cell>
        </row>
        <row r="875">
          <cell r="A875">
            <v>448130</v>
          </cell>
          <cell r="B875" t="str">
            <v>Uttam Jana</v>
          </cell>
          <cell r="D875" t="str">
            <v>Active</v>
          </cell>
          <cell r="F875">
            <v>379915</v>
          </cell>
          <cell r="I875" t="str">
            <v>BG 6</v>
          </cell>
          <cell r="J875">
            <v>949848</v>
          </cell>
          <cell r="K875">
            <v>413264</v>
          </cell>
        </row>
        <row r="876">
          <cell r="A876">
            <v>448257</v>
          </cell>
          <cell r="B876" t="str">
            <v>Kuwar Sahitya Chauhan</v>
          </cell>
          <cell r="D876" t="str">
            <v>Active</v>
          </cell>
          <cell r="F876">
            <v>464799</v>
          </cell>
          <cell r="I876" t="str">
            <v>BG 5</v>
          </cell>
          <cell r="J876">
            <v>1291159</v>
          </cell>
          <cell r="K876">
            <v>901742</v>
          </cell>
        </row>
        <row r="877">
          <cell r="A877">
            <v>448309</v>
          </cell>
          <cell r="B877" t="str">
            <v>Pareshkumar Dhirajlal Kachhadia</v>
          </cell>
          <cell r="D877" t="str">
            <v>Active</v>
          </cell>
          <cell r="F877">
            <v>417062</v>
          </cell>
          <cell r="I877" t="str">
            <v>BG 6</v>
          </cell>
          <cell r="J877">
            <v>852034</v>
          </cell>
          <cell r="K877">
            <v>807432</v>
          </cell>
        </row>
        <row r="878">
          <cell r="A878">
            <v>448317</v>
          </cell>
          <cell r="B878" t="str">
            <v>Pankil Atulkumar Sheth</v>
          </cell>
          <cell r="D878" t="str">
            <v>Active</v>
          </cell>
          <cell r="F878">
            <v>448791</v>
          </cell>
          <cell r="I878" t="str">
            <v>BG 5</v>
          </cell>
          <cell r="J878">
            <v>1242260</v>
          </cell>
          <cell r="K878">
            <v>1098618</v>
          </cell>
        </row>
        <row r="879">
          <cell r="A879">
            <v>448319</v>
          </cell>
          <cell r="B879" t="str">
            <v>Jyoti Brijbehari Sharma</v>
          </cell>
          <cell r="D879" t="str">
            <v>Active</v>
          </cell>
          <cell r="F879">
            <v>448791</v>
          </cell>
          <cell r="I879" t="str">
            <v>BG 5</v>
          </cell>
          <cell r="J879">
            <v>1132536</v>
          </cell>
          <cell r="K879">
            <v>2301870</v>
          </cell>
        </row>
        <row r="880">
          <cell r="A880">
            <v>448321</v>
          </cell>
          <cell r="B880" t="str">
            <v>Poonam Sharad Sahu</v>
          </cell>
          <cell r="D880" t="str">
            <v>Active</v>
          </cell>
          <cell r="F880">
            <v>380836</v>
          </cell>
          <cell r="I880" t="str">
            <v>BG 8</v>
          </cell>
          <cell r="J880">
            <v>235256</v>
          </cell>
          <cell r="K880">
            <v>369813</v>
          </cell>
        </row>
        <row r="881">
          <cell r="A881">
            <v>448324</v>
          </cell>
          <cell r="B881" t="str">
            <v>Ashwini Satish Shinde</v>
          </cell>
          <cell r="D881" t="str">
            <v>Active</v>
          </cell>
          <cell r="F881">
            <v>380836</v>
          </cell>
          <cell r="I881" t="str">
            <v>BG 7</v>
          </cell>
          <cell r="J881">
            <v>402039</v>
          </cell>
          <cell r="K881">
            <v>580367</v>
          </cell>
        </row>
        <row r="882">
          <cell r="A882">
            <v>448351</v>
          </cell>
          <cell r="B882" t="str">
            <v>Nandan Singh</v>
          </cell>
          <cell r="D882" t="str">
            <v>Active</v>
          </cell>
          <cell r="F882">
            <v>377963</v>
          </cell>
          <cell r="I882" t="str">
            <v>BG 6</v>
          </cell>
          <cell r="J882">
            <v>860647</v>
          </cell>
          <cell r="K882">
            <v>1593526</v>
          </cell>
        </row>
        <row r="883">
          <cell r="A883">
            <v>448436</v>
          </cell>
          <cell r="B883" t="str">
            <v>Roshan Chowdhury</v>
          </cell>
          <cell r="D883" t="str">
            <v>Active</v>
          </cell>
          <cell r="F883">
            <v>379915</v>
          </cell>
          <cell r="I883" t="str">
            <v>BG 7</v>
          </cell>
          <cell r="J883">
            <v>648239</v>
          </cell>
          <cell r="K883">
            <v>1687544</v>
          </cell>
        </row>
        <row r="884">
          <cell r="A884">
            <v>448441</v>
          </cell>
          <cell r="B884" t="str">
            <v>Amma Das Miriyala</v>
          </cell>
          <cell r="D884" t="str">
            <v>Active</v>
          </cell>
          <cell r="F884">
            <v>378859</v>
          </cell>
          <cell r="I884" t="str">
            <v>BG 7</v>
          </cell>
          <cell r="J884">
            <v>597473</v>
          </cell>
          <cell r="K884">
            <v>722893</v>
          </cell>
        </row>
        <row r="885">
          <cell r="A885">
            <v>448443</v>
          </cell>
          <cell r="B885" t="str">
            <v>Priya Das S V</v>
          </cell>
          <cell r="D885" t="str">
            <v>Active</v>
          </cell>
          <cell r="F885">
            <v>382514</v>
          </cell>
          <cell r="I885" t="str">
            <v>BG 8</v>
          </cell>
          <cell r="J885">
            <v>394412</v>
          </cell>
          <cell r="K885">
            <v>702264</v>
          </cell>
        </row>
        <row r="886">
          <cell r="A886">
            <v>448444</v>
          </cell>
          <cell r="B886" t="str">
            <v>Aditya Puran Lal Chauhan</v>
          </cell>
          <cell r="D886" t="str">
            <v>Active</v>
          </cell>
          <cell r="F886">
            <v>399532</v>
          </cell>
          <cell r="I886" t="str">
            <v>BG 8</v>
          </cell>
          <cell r="J886">
            <v>291312</v>
          </cell>
          <cell r="K886">
            <v>374379</v>
          </cell>
        </row>
        <row r="887">
          <cell r="A887">
            <v>448569</v>
          </cell>
          <cell r="B887" t="str">
            <v>Jigesh Virendrabhai Patel</v>
          </cell>
          <cell r="D887" t="str">
            <v>Active</v>
          </cell>
          <cell r="F887">
            <v>382658</v>
          </cell>
          <cell r="I887" t="str">
            <v>BG 7</v>
          </cell>
          <cell r="J887">
            <v>468016</v>
          </cell>
          <cell r="K887">
            <v>1341247</v>
          </cell>
        </row>
        <row r="888">
          <cell r="A888">
            <v>448784</v>
          </cell>
          <cell r="B888" t="str">
            <v>Dhiraj Kumar Singh</v>
          </cell>
          <cell r="D888" t="str">
            <v>Active</v>
          </cell>
          <cell r="F888">
            <v>381154</v>
          </cell>
          <cell r="I888" t="str">
            <v>BG 6</v>
          </cell>
          <cell r="J888">
            <v>1025092</v>
          </cell>
          <cell r="K888">
            <v>1227982</v>
          </cell>
        </row>
        <row r="889">
          <cell r="A889">
            <v>448795</v>
          </cell>
          <cell r="B889" t="str">
            <v>Maneesh Ranjan</v>
          </cell>
          <cell r="D889" t="str">
            <v>Active</v>
          </cell>
          <cell r="F889">
            <v>407302</v>
          </cell>
          <cell r="I889" t="str">
            <v>BG 5</v>
          </cell>
          <cell r="J889">
            <v>1196723</v>
          </cell>
          <cell r="K889">
            <v>1219833</v>
          </cell>
        </row>
        <row r="890">
          <cell r="A890">
            <v>448797</v>
          </cell>
          <cell r="B890" t="str">
            <v>Vishwajeet Kumar Singh</v>
          </cell>
          <cell r="D890" t="str">
            <v>Active</v>
          </cell>
          <cell r="F890">
            <v>407302</v>
          </cell>
          <cell r="I890" t="str">
            <v>BG 5</v>
          </cell>
          <cell r="J890">
            <v>1358264</v>
          </cell>
          <cell r="K890">
            <v>1690122</v>
          </cell>
        </row>
        <row r="891">
          <cell r="A891">
            <v>448798</v>
          </cell>
          <cell r="B891" t="str">
            <v>Rajesh Kantilal Adiwala</v>
          </cell>
          <cell r="D891" t="str">
            <v>Active</v>
          </cell>
          <cell r="F891">
            <v>411975</v>
          </cell>
          <cell r="I891" t="str">
            <v>BG 5</v>
          </cell>
          <cell r="J891">
            <v>1114322</v>
          </cell>
          <cell r="K891">
            <v>1528136</v>
          </cell>
        </row>
        <row r="892">
          <cell r="A892">
            <v>448844</v>
          </cell>
          <cell r="B892" t="str">
            <v>Biprajit Nath</v>
          </cell>
          <cell r="D892" t="str">
            <v>Active</v>
          </cell>
          <cell r="F892">
            <v>381721</v>
          </cell>
          <cell r="I892" t="str">
            <v>BG 6</v>
          </cell>
          <cell r="J892">
            <v>1012811</v>
          </cell>
          <cell r="K892">
            <v>2217650</v>
          </cell>
        </row>
        <row r="893">
          <cell r="A893">
            <v>448847</v>
          </cell>
          <cell r="B893" t="str">
            <v>Manmeet Singh</v>
          </cell>
          <cell r="D893" t="str">
            <v>Active</v>
          </cell>
          <cell r="F893">
            <v>412412</v>
          </cell>
          <cell r="I893" t="str">
            <v>BG 7</v>
          </cell>
          <cell r="J893">
            <v>585541</v>
          </cell>
          <cell r="K893">
            <v>647349</v>
          </cell>
        </row>
        <row r="894">
          <cell r="A894">
            <v>448859</v>
          </cell>
          <cell r="B894" t="str">
            <v>Shobhit Sharma</v>
          </cell>
          <cell r="D894" t="str">
            <v>Active</v>
          </cell>
          <cell r="F894">
            <v>448733</v>
          </cell>
          <cell r="I894" t="str">
            <v>BG 8</v>
          </cell>
          <cell r="J894">
            <v>385509</v>
          </cell>
          <cell r="K894">
            <v>788795</v>
          </cell>
        </row>
        <row r="895">
          <cell r="A895">
            <v>448902</v>
          </cell>
          <cell r="B895" t="str">
            <v>Ganesh B.</v>
          </cell>
          <cell r="D895" t="str">
            <v>Active</v>
          </cell>
          <cell r="F895">
            <v>387266</v>
          </cell>
          <cell r="I895" t="str">
            <v>BG 5</v>
          </cell>
          <cell r="J895">
            <v>1113126</v>
          </cell>
          <cell r="K895">
            <v>1175016</v>
          </cell>
        </row>
        <row r="896">
          <cell r="A896">
            <v>448916</v>
          </cell>
          <cell r="B896" t="str">
            <v>Vasanth Raj Kumaraswamy</v>
          </cell>
          <cell r="D896" t="str">
            <v>Active</v>
          </cell>
          <cell r="F896">
            <v>451002</v>
          </cell>
          <cell r="I896" t="str">
            <v>BG 7</v>
          </cell>
          <cell r="J896">
            <v>528307</v>
          </cell>
          <cell r="K896">
            <v>238807</v>
          </cell>
        </row>
        <row r="897">
          <cell r="A897">
            <v>449591</v>
          </cell>
          <cell r="B897" t="str">
            <v>Manish Arora</v>
          </cell>
          <cell r="D897" t="str">
            <v>Active</v>
          </cell>
          <cell r="F897">
            <v>412289</v>
          </cell>
          <cell r="I897" t="str">
            <v>BG 7</v>
          </cell>
          <cell r="J897">
            <v>464252</v>
          </cell>
          <cell r="K897">
            <v>630342</v>
          </cell>
        </row>
        <row r="898">
          <cell r="A898">
            <v>449966</v>
          </cell>
          <cell r="B898" t="str">
            <v>Sangram Singh Yadav</v>
          </cell>
          <cell r="D898" t="str">
            <v>Active</v>
          </cell>
          <cell r="F898">
            <v>152562</v>
          </cell>
          <cell r="I898" t="str">
            <v>BG 5</v>
          </cell>
          <cell r="J898">
            <v>1228426</v>
          </cell>
          <cell r="K898">
            <v>2112001</v>
          </cell>
        </row>
        <row r="899">
          <cell r="A899">
            <v>450032</v>
          </cell>
          <cell r="B899" t="str">
            <v>Kajal Dey</v>
          </cell>
          <cell r="D899" t="str">
            <v>Active</v>
          </cell>
          <cell r="F899">
            <v>403187</v>
          </cell>
          <cell r="I899" t="str">
            <v>BG 4</v>
          </cell>
          <cell r="J899">
            <v>2293982</v>
          </cell>
          <cell r="K899">
            <v>2272044</v>
          </cell>
        </row>
        <row r="900">
          <cell r="A900">
            <v>450122</v>
          </cell>
          <cell r="B900" t="str">
            <v>Pranab Bose</v>
          </cell>
          <cell r="D900" t="str">
            <v>Active</v>
          </cell>
          <cell r="F900">
            <v>378503</v>
          </cell>
          <cell r="I900" t="str">
            <v>BG 5</v>
          </cell>
          <cell r="J900">
            <v>1403479</v>
          </cell>
          <cell r="K900">
            <v>1886587</v>
          </cell>
        </row>
        <row r="901">
          <cell r="A901">
            <v>450123</v>
          </cell>
          <cell r="B901" t="str">
            <v>Biswajit Dutta</v>
          </cell>
          <cell r="D901" t="str">
            <v>Active</v>
          </cell>
          <cell r="F901">
            <v>379915</v>
          </cell>
          <cell r="I901" t="str">
            <v>BG 6</v>
          </cell>
          <cell r="J901">
            <v>759100</v>
          </cell>
          <cell r="K901">
            <v>1355858</v>
          </cell>
        </row>
        <row r="902">
          <cell r="A902">
            <v>450196</v>
          </cell>
          <cell r="B902" t="str">
            <v>Pushpendra Singh Rajawat</v>
          </cell>
          <cell r="D902" t="str">
            <v>Active</v>
          </cell>
          <cell r="F902">
            <v>471701</v>
          </cell>
          <cell r="I902" t="str">
            <v>BG 8</v>
          </cell>
          <cell r="J902">
            <v>258553</v>
          </cell>
          <cell r="K902">
            <v>117042</v>
          </cell>
        </row>
        <row r="903">
          <cell r="A903">
            <v>450198</v>
          </cell>
          <cell r="B903" t="str">
            <v>Harshvardhan Jaiswal</v>
          </cell>
          <cell r="D903" t="str">
            <v>Active</v>
          </cell>
          <cell r="F903">
            <v>424950</v>
          </cell>
          <cell r="I903" t="str">
            <v>BG 7</v>
          </cell>
          <cell r="J903">
            <v>627272</v>
          </cell>
          <cell r="K903">
            <v>642482</v>
          </cell>
        </row>
        <row r="904">
          <cell r="A904">
            <v>450236</v>
          </cell>
          <cell r="B904" t="str">
            <v>Vivek N S</v>
          </cell>
          <cell r="D904" t="str">
            <v>Active</v>
          </cell>
          <cell r="F904">
            <v>382514</v>
          </cell>
          <cell r="I904" t="str">
            <v>BG 8</v>
          </cell>
          <cell r="J904">
            <v>384958</v>
          </cell>
          <cell r="K904">
            <v>638244</v>
          </cell>
        </row>
        <row r="905">
          <cell r="A905">
            <v>450262</v>
          </cell>
          <cell r="B905" t="str">
            <v>Kanhaiya Lal Sharma</v>
          </cell>
          <cell r="D905" t="str">
            <v>Active</v>
          </cell>
          <cell r="F905">
            <v>452815</v>
          </cell>
          <cell r="I905" t="str">
            <v>BG 7</v>
          </cell>
          <cell r="J905">
            <v>594331</v>
          </cell>
          <cell r="K905">
            <v>1996649</v>
          </cell>
        </row>
        <row r="906">
          <cell r="A906">
            <v>450343</v>
          </cell>
          <cell r="B906" t="str">
            <v>Hemlata Rawat</v>
          </cell>
          <cell r="D906" t="str">
            <v>Active</v>
          </cell>
          <cell r="F906">
            <v>391321</v>
          </cell>
          <cell r="I906" t="str">
            <v>BG 6</v>
          </cell>
          <cell r="J906">
            <v>968306</v>
          </cell>
          <cell r="K906">
            <v>599705</v>
          </cell>
        </row>
        <row r="907">
          <cell r="A907">
            <v>450349</v>
          </cell>
          <cell r="B907" t="str">
            <v>Sagar Jeevan Takle</v>
          </cell>
          <cell r="D907" t="str">
            <v>Active</v>
          </cell>
          <cell r="F907">
            <v>377076</v>
          </cell>
          <cell r="I907" t="str">
            <v>BG 8</v>
          </cell>
          <cell r="J907">
            <v>329825</v>
          </cell>
          <cell r="K907">
            <v>881554</v>
          </cell>
        </row>
        <row r="908">
          <cell r="A908">
            <v>450362</v>
          </cell>
          <cell r="B908" t="str">
            <v>Ankita Sanghvi</v>
          </cell>
          <cell r="D908" t="str">
            <v>Active</v>
          </cell>
          <cell r="F908">
            <v>406698</v>
          </cell>
          <cell r="I908" t="str">
            <v>BG 8</v>
          </cell>
          <cell r="J908">
            <v>270769</v>
          </cell>
          <cell r="K908">
            <v>595719</v>
          </cell>
        </row>
        <row r="909">
          <cell r="A909">
            <v>450363</v>
          </cell>
          <cell r="B909" t="str">
            <v>Pritesh Kacchawaha</v>
          </cell>
          <cell r="D909" t="str">
            <v>Active</v>
          </cell>
          <cell r="F909">
            <v>473191</v>
          </cell>
          <cell r="I909" t="str">
            <v>BG 7</v>
          </cell>
          <cell r="J909">
            <v>545863</v>
          </cell>
          <cell r="K909">
            <v>579451</v>
          </cell>
        </row>
        <row r="910">
          <cell r="A910">
            <v>450440</v>
          </cell>
          <cell r="B910" t="str">
            <v>Saket Shrivastava</v>
          </cell>
          <cell r="D910" t="str">
            <v>Active</v>
          </cell>
          <cell r="F910">
            <v>406698</v>
          </cell>
          <cell r="I910" t="str">
            <v>BG 7</v>
          </cell>
          <cell r="J910">
            <v>584528</v>
          </cell>
          <cell r="K910">
            <v>931309</v>
          </cell>
        </row>
        <row r="911">
          <cell r="A911">
            <v>450441</v>
          </cell>
          <cell r="B911" t="str">
            <v>Dhananjay Rai</v>
          </cell>
          <cell r="D911" t="str">
            <v>Active</v>
          </cell>
          <cell r="F911">
            <v>410450</v>
          </cell>
          <cell r="I911" t="str">
            <v>BG 7</v>
          </cell>
          <cell r="J911">
            <v>578951</v>
          </cell>
          <cell r="K911">
            <v>907840</v>
          </cell>
        </row>
        <row r="912">
          <cell r="A912">
            <v>450443</v>
          </cell>
          <cell r="B912" t="str">
            <v>Ganesh Balaso Kadam</v>
          </cell>
          <cell r="D912" t="str">
            <v>Active</v>
          </cell>
          <cell r="F912">
            <v>380148</v>
          </cell>
          <cell r="I912" t="str">
            <v>BG 7</v>
          </cell>
          <cell r="J912">
            <v>404899</v>
          </cell>
          <cell r="K912">
            <v>744921</v>
          </cell>
        </row>
        <row r="913">
          <cell r="A913">
            <v>450444</v>
          </cell>
          <cell r="B913" t="str">
            <v>Vaibhav Vinod Chandgadkar</v>
          </cell>
          <cell r="D913" t="str">
            <v>Active</v>
          </cell>
          <cell r="F913">
            <v>377076</v>
          </cell>
          <cell r="I913" t="str">
            <v>BG 8</v>
          </cell>
          <cell r="J913">
            <v>277320</v>
          </cell>
          <cell r="K913">
            <v>921437</v>
          </cell>
        </row>
        <row r="914">
          <cell r="A914">
            <v>450512</v>
          </cell>
          <cell r="B914" t="str">
            <v>Bharti .</v>
          </cell>
          <cell r="D914" t="str">
            <v>Active</v>
          </cell>
          <cell r="F914">
            <v>376098</v>
          </cell>
          <cell r="I914" t="str">
            <v>BG 6</v>
          </cell>
          <cell r="J914">
            <v>872252</v>
          </cell>
          <cell r="K914">
            <v>828450</v>
          </cell>
        </row>
        <row r="915">
          <cell r="A915">
            <v>450592</v>
          </cell>
          <cell r="B915" t="str">
            <v>SUNIL G</v>
          </cell>
          <cell r="D915" t="str">
            <v>Active</v>
          </cell>
          <cell r="F915">
            <v>471969</v>
          </cell>
          <cell r="I915" t="str">
            <v>BG 8</v>
          </cell>
          <cell r="J915">
            <v>249845</v>
          </cell>
          <cell r="K915">
            <v>34467</v>
          </cell>
        </row>
        <row r="916">
          <cell r="A916">
            <v>450680</v>
          </cell>
          <cell r="B916" t="str">
            <v>Kewat Tushar Bhai Thacker</v>
          </cell>
          <cell r="D916" t="str">
            <v>Active</v>
          </cell>
          <cell r="F916">
            <v>411975</v>
          </cell>
          <cell r="I916" t="str">
            <v>BG 7</v>
          </cell>
          <cell r="J916">
            <v>656511</v>
          </cell>
          <cell r="K916">
            <v>1164310</v>
          </cell>
        </row>
        <row r="917">
          <cell r="A917">
            <v>450689</v>
          </cell>
          <cell r="B917" t="str">
            <v>Tushar Shashikant Sonje</v>
          </cell>
          <cell r="D917" t="str">
            <v>Active</v>
          </cell>
          <cell r="F917">
            <v>408443</v>
          </cell>
          <cell r="I917" t="str">
            <v>BG 7</v>
          </cell>
          <cell r="J917">
            <v>592975</v>
          </cell>
          <cell r="K917">
            <v>417510</v>
          </cell>
        </row>
        <row r="918">
          <cell r="A918">
            <v>450791</v>
          </cell>
          <cell r="B918" t="str">
            <v>Naveen Kumar B.</v>
          </cell>
          <cell r="D918" t="str">
            <v>Active</v>
          </cell>
          <cell r="F918">
            <v>450554</v>
          </cell>
          <cell r="I918" t="str">
            <v>BG 6</v>
          </cell>
          <cell r="J918">
            <v>776792</v>
          </cell>
          <cell r="K918">
            <v>464551</v>
          </cell>
        </row>
        <row r="919">
          <cell r="A919">
            <v>450796</v>
          </cell>
          <cell r="B919" t="str">
            <v>Mohd. Tarik Ansari</v>
          </cell>
          <cell r="D919" t="str">
            <v>Active</v>
          </cell>
          <cell r="F919">
            <v>454565</v>
          </cell>
          <cell r="I919" t="str">
            <v>BG 5</v>
          </cell>
          <cell r="J919">
            <v>1205243</v>
          </cell>
          <cell r="K919">
            <v>759483</v>
          </cell>
        </row>
        <row r="920">
          <cell r="A920">
            <v>450799</v>
          </cell>
          <cell r="B920" t="str">
            <v>Pancham Kaushal</v>
          </cell>
          <cell r="D920" t="str">
            <v>Active</v>
          </cell>
          <cell r="F920">
            <v>377364</v>
          </cell>
          <cell r="I920" t="str">
            <v>BG 8</v>
          </cell>
          <cell r="J920">
            <v>384397</v>
          </cell>
          <cell r="K920">
            <v>500570</v>
          </cell>
        </row>
        <row r="921">
          <cell r="A921">
            <v>450853</v>
          </cell>
          <cell r="B921" t="str">
            <v>Nishi Gupta</v>
          </cell>
          <cell r="D921" t="str">
            <v>Active</v>
          </cell>
          <cell r="F921">
            <v>377963</v>
          </cell>
          <cell r="I921" t="str">
            <v>BG 6</v>
          </cell>
          <cell r="J921">
            <v>919187</v>
          </cell>
          <cell r="K921">
            <v>1247258</v>
          </cell>
        </row>
        <row r="922">
          <cell r="A922">
            <v>450864</v>
          </cell>
          <cell r="B922" t="str">
            <v>Vatsal Raj</v>
          </cell>
          <cell r="D922" t="str">
            <v>Active</v>
          </cell>
          <cell r="F922">
            <v>377364</v>
          </cell>
          <cell r="I922" t="str">
            <v>BG 6</v>
          </cell>
          <cell r="J922">
            <v>1012280</v>
          </cell>
          <cell r="K922">
            <v>640092</v>
          </cell>
        </row>
        <row r="923">
          <cell r="A923">
            <v>451050</v>
          </cell>
          <cell r="B923" t="str">
            <v>Monika Rani</v>
          </cell>
          <cell r="D923" t="str">
            <v>Active</v>
          </cell>
          <cell r="F923">
            <v>473035</v>
          </cell>
          <cell r="I923" t="str">
            <v>BG 7</v>
          </cell>
          <cell r="J923">
            <v>550367</v>
          </cell>
          <cell r="K923">
            <v>605079</v>
          </cell>
        </row>
        <row r="924">
          <cell r="A924">
            <v>451059</v>
          </cell>
          <cell r="B924" t="str">
            <v>Krishan Kumar</v>
          </cell>
          <cell r="D924" t="str">
            <v>Active</v>
          </cell>
          <cell r="F924">
            <v>388373</v>
          </cell>
          <cell r="I924" t="str">
            <v>BG 7</v>
          </cell>
          <cell r="J924">
            <v>518914</v>
          </cell>
          <cell r="K924">
            <v>781425</v>
          </cell>
        </row>
        <row r="925">
          <cell r="A925">
            <v>451060</v>
          </cell>
          <cell r="B925" t="str">
            <v>Megha Verma</v>
          </cell>
          <cell r="D925" t="str">
            <v>Active</v>
          </cell>
          <cell r="F925">
            <v>448733</v>
          </cell>
          <cell r="I925" t="str">
            <v>BG 8</v>
          </cell>
          <cell r="J925">
            <v>240248</v>
          </cell>
          <cell r="K925">
            <v>1019748</v>
          </cell>
        </row>
        <row r="926">
          <cell r="A926">
            <v>451241</v>
          </cell>
          <cell r="B926" t="str">
            <v>Shaheed Ahmad</v>
          </cell>
          <cell r="D926" t="str">
            <v>Active</v>
          </cell>
          <cell r="F926">
            <v>388373</v>
          </cell>
          <cell r="I926" t="str">
            <v>BG 6</v>
          </cell>
          <cell r="J926">
            <v>821945</v>
          </cell>
          <cell r="K926">
            <v>720967</v>
          </cell>
        </row>
        <row r="927">
          <cell r="A927">
            <v>451243</v>
          </cell>
          <cell r="B927" t="str">
            <v>Sujit Kumar</v>
          </cell>
          <cell r="D927" t="str">
            <v>Active</v>
          </cell>
          <cell r="F927">
            <v>398778</v>
          </cell>
          <cell r="I927" t="str">
            <v>BG 7</v>
          </cell>
          <cell r="J927">
            <v>634298</v>
          </cell>
          <cell r="K927">
            <v>1174609</v>
          </cell>
        </row>
        <row r="928">
          <cell r="A928">
            <v>451245</v>
          </cell>
          <cell r="B928" t="str">
            <v>Sudama Kumar Sharma</v>
          </cell>
          <cell r="D928" t="str">
            <v>Active</v>
          </cell>
          <cell r="F928">
            <v>398778</v>
          </cell>
          <cell r="I928" t="str">
            <v>BG 7</v>
          </cell>
          <cell r="J928">
            <v>505354</v>
          </cell>
          <cell r="K928">
            <v>817339</v>
          </cell>
        </row>
        <row r="929">
          <cell r="A929">
            <v>451246</v>
          </cell>
          <cell r="B929" t="str">
            <v>Tapas Kumar Nayak</v>
          </cell>
          <cell r="D929" t="str">
            <v>Active</v>
          </cell>
          <cell r="F929">
            <v>460392</v>
          </cell>
          <cell r="I929" t="str">
            <v>BG 8</v>
          </cell>
          <cell r="J929">
            <v>239208</v>
          </cell>
          <cell r="K929">
            <v>320029</v>
          </cell>
        </row>
        <row r="930">
          <cell r="A930">
            <v>451265</v>
          </cell>
          <cell r="B930" t="str">
            <v>Bharat Singh Badgujar</v>
          </cell>
          <cell r="D930" t="str">
            <v>Active</v>
          </cell>
          <cell r="F930">
            <v>424426</v>
          </cell>
          <cell r="I930" t="str">
            <v>BG 7</v>
          </cell>
          <cell r="J930">
            <v>408213</v>
          </cell>
          <cell r="K930">
            <v>540586</v>
          </cell>
        </row>
        <row r="931">
          <cell r="A931">
            <v>451267</v>
          </cell>
          <cell r="B931" t="str">
            <v>Nagendra Dave</v>
          </cell>
          <cell r="D931" t="str">
            <v>Active</v>
          </cell>
          <cell r="F931">
            <v>373036</v>
          </cell>
          <cell r="I931" t="str">
            <v>BG 5</v>
          </cell>
          <cell r="J931">
            <v>1394593</v>
          </cell>
          <cell r="K931">
            <v>1199218</v>
          </cell>
        </row>
        <row r="932">
          <cell r="A932">
            <v>451275</v>
          </cell>
          <cell r="B932" t="str">
            <v>Jugal Kumar</v>
          </cell>
          <cell r="D932" t="str">
            <v>Active</v>
          </cell>
          <cell r="F932">
            <v>388373</v>
          </cell>
          <cell r="I932" t="str">
            <v>BG 8</v>
          </cell>
          <cell r="J932">
            <v>246801</v>
          </cell>
          <cell r="K932">
            <v>489729</v>
          </cell>
        </row>
        <row r="933">
          <cell r="A933">
            <v>451292</v>
          </cell>
          <cell r="B933" t="str">
            <v>Puneet Agarwal</v>
          </cell>
          <cell r="D933" t="str">
            <v>Active</v>
          </cell>
          <cell r="F933">
            <v>388373</v>
          </cell>
          <cell r="I933" t="str">
            <v>BG 6</v>
          </cell>
          <cell r="J933">
            <v>871667</v>
          </cell>
          <cell r="K933">
            <v>686463</v>
          </cell>
        </row>
        <row r="934">
          <cell r="A934">
            <v>451293</v>
          </cell>
          <cell r="B934" t="str">
            <v>Sachin Sudan</v>
          </cell>
          <cell r="D934" t="str">
            <v>Active</v>
          </cell>
          <cell r="F934">
            <v>416871</v>
          </cell>
          <cell r="I934" t="str">
            <v>BG 8</v>
          </cell>
          <cell r="J934">
            <v>245187</v>
          </cell>
          <cell r="K934">
            <v>276785</v>
          </cell>
        </row>
        <row r="935">
          <cell r="A935">
            <v>451295</v>
          </cell>
          <cell r="B935" t="str">
            <v>Omeet Kour</v>
          </cell>
          <cell r="D935" t="str">
            <v>Active</v>
          </cell>
          <cell r="F935">
            <v>416871</v>
          </cell>
          <cell r="I935" t="str">
            <v>BG 8</v>
          </cell>
          <cell r="J935">
            <v>218408</v>
          </cell>
          <cell r="K935">
            <v>641666</v>
          </cell>
        </row>
        <row r="936">
          <cell r="A936">
            <v>451298</v>
          </cell>
          <cell r="B936" t="str">
            <v>Shyam Sundar Patra</v>
          </cell>
          <cell r="D936" t="str">
            <v>Active</v>
          </cell>
          <cell r="F936">
            <v>473191</v>
          </cell>
          <cell r="I936" t="str">
            <v>BG 8</v>
          </cell>
          <cell r="J936">
            <v>172593</v>
          </cell>
          <cell r="K936">
            <v>705835</v>
          </cell>
        </row>
        <row r="937">
          <cell r="A937">
            <v>451300</v>
          </cell>
          <cell r="B937" t="str">
            <v>Sumaya Nazir Shah</v>
          </cell>
          <cell r="D937" t="str">
            <v>Active</v>
          </cell>
          <cell r="F937">
            <v>416871</v>
          </cell>
          <cell r="I937" t="str">
            <v>BG 6</v>
          </cell>
          <cell r="J937">
            <v>784957</v>
          </cell>
          <cell r="K937">
            <v>2011042</v>
          </cell>
        </row>
        <row r="938">
          <cell r="A938">
            <v>451379</v>
          </cell>
          <cell r="B938" t="str">
            <v>Dipak Kumar</v>
          </cell>
          <cell r="D938" t="str">
            <v>Active</v>
          </cell>
          <cell r="F938">
            <v>376098</v>
          </cell>
          <cell r="I938" t="str">
            <v>BG 7</v>
          </cell>
          <cell r="J938">
            <v>531237</v>
          </cell>
          <cell r="K938">
            <v>727116</v>
          </cell>
        </row>
        <row r="939">
          <cell r="A939">
            <v>451383</v>
          </cell>
          <cell r="B939" t="str">
            <v>Ujjwal Kumar Ghosh</v>
          </cell>
          <cell r="D939" t="str">
            <v>Active</v>
          </cell>
          <cell r="F939">
            <v>381154</v>
          </cell>
          <cell r="I939" t="str">
            <v>BG 8</v>
          </cell>
          <cell r="J939">
            <v>164715</v>
          </cell>
          <cell r="K939">
            <v>460757</v>
          </cell>
        </row>
        <row r="940">
          <cell r="A940">
            <v>451388</v>
          </cell>
          <cell r="B940" t="str">
            <v>Deepankar Panchori</v>
          </cell>
          <cell r="D940" t="str">
            <v>Active</v>
          </cell>
          <cell r="F940">
            <v>471701</v>
          </cell>
          <cell r="I940" t="str">
            <v>BG 7</v>
          </cell>
          <cell r="J940">
            <v>613264</v>
          </cell>
          <cell r="K940">
            <v>275316</v>
          </cell>
        </row>
        <row r="941">
          <cell r="A941">
            <v>451400</v>
          </cell>
          <cell r="B941" t="str">
            <v>Parvinder Singh</v>
          </cell>
          <cell r="D941" t="str">
            <v>Active</v>
          </cell>
          <cell r="F941">
            <v>425654</v>
          </cell>
          <cell r="I941" t="str">
            <v>BG 7</v>
          </cell>
          <cell r="J941">
            <v>502199</v>
          </cell>
          <cell r="K941">
            <v>717153</v>
          </cell>
        </row>
        <row r="942">
          <cell r="A942">
            <v>451406</v>
          </cell>
          <cell r="B942" t="str">
            <v>Desh Raj</v>
          </cell>
          <cell r="D942" t="str">
            <v>Active</v>
          </cell>
          <cell r="F942">
            <v>425654</v>
          </cell>
          <cell r="I942" t="str">
            <v>BG 8</v>
          </cell>
          <cell r="J942">
            <v>218408</v>
          </cell>
          <cell r="K942">
            <v>159740</v>
          </cell>
        </row>
        <row r="943">
          <cell r="A943">
            <v>451413</v>
          </cell>
          <cell r="B943" t="str">
            <v>Siva Charan Sourav</v>
          </cell>
          <cell r="D943" t="str">
            <v>Active</v>
          </cell>
          <cell r="F943">
            <v>381248</v>
          </cell>
          <cell r="I943" t="str">
            <v>BG 8</v>
          </cell>
          <cell r="J943">
            <v>239825</v>
          </cell>
          <cell r="K943">
            <v>833736</v>
          </cell>
        </row>
        <row r="944">
          <cell r="A944">
            <v>451414</v>
          </cell>
          <cell r="B944" t="str">
            <v>Alok Ranjan Dash</v>
          </cell>
          <cell r="D944" t="str">
            <v>Active</v>
          </cell>
          <cell r="F944">
            <v>176466</v>
          </cell>
          <cell r="I944" t="str">
            <v>BG 8</v>
          </cell>
          <cell r="J944">
            <v>228808</v>
          </cell>
          <cell r="K944">
            <v>578747</v>
          </cell>
        </row>
        <row r="945">
          <cell r="A945">
            <v>451417</v>
          </cell>
          <cell r="B945" t="str">
            <v>Debasish Mohhapatra</v>
          </cell>
          <cell r="D945" t="str">
            <v>Active</v>
          </cell>
          <cell r="F945">
            <v>381248</v>
          </cell>
          <cell r="I945" t="str">
            <v>BG 8</v>
          </cell>
          <cell r="J945">
            <v>345979</v>
          </cell>
          <cell r="K945">
            <v>712020</v>
          </cell>
        </row>
        <row r="946">
          <cell r="A946">
            <v>451421</v>
          </cell>
          <cell r="B946" t="str">
            <v>Kirti Kantilal Sangani</v>
          </cell>
          <cell r="D946" t="str">
            <v>Active</v>
          </cell>
          <cell r="F946">
            <v>417062</v>
          </cell>
          <cell r="I946" t="str">
            <v>BG 7</v>
          </cell>
          <cell r="J946">
            <v>551219</v>
          </cell>
          <cell r="K946">
            <v>542668</v>
          </cell>
        </row>
        <row r="947">
          <cell r="A947">
            <v>451750</v>
          </cell>
          <cell r="B947" t="str">
            <v>Gurpreet Singh</v>
          </cell>
          <cell r="D947" t="str">
            <v>Active</v>
          </cell>
          <cell r="F947">
            <v>412412</v>
          </cell>
          <cell r="I947" t="str">
            <v>BG 7</v>
          </cell>
          <cell r="J947">
            <v>538877</v>
          </cell>
          <cell r="K947">
            <v>274516</v>
          </cell>
        </row>
        <row r="948">
          <cell r="A948">
            <v>451755</v>
          </cell>
          <cell r="B948" t="str">
            <v>Anna Saheb Sitaram Abhale</v>
          </cell>
          <cell r="D948" t="str">
            <v>Active</v>
          </cell>
          <cell r="F948">
            <v>399532</v>
          </cell>
          <cell r="I948" t="str">
            <v>BG 8</v>
          </cell>
          <cell r="J948">
            <v>199063</v>
          </cell>
          <cell r="K948">
            <v>224413</v>
          </cell>
        </row>
        <row r="949">
          <cell r="A949">
            <v>451762</v>
          </cell>
          <cell r="B949" t="str">
            <v>Pallavi Muley Amrute</v>
          </cell>
          <cell r="D949" t="str">
            <v>Active</v>
          </cell>
          <cell r="F949">
            <v>458160</v>
          </cell>
          <cell r="I949" t="str">
            <v>BG 8</v>
          </cell>
          <cell r="J949">
            <v>398126</v>
          </cell>
          <cell r="K949">
            <v>1070832</v>
          </cell>
        </row>
        <row r="950">
          <cell r="A950">
            <v>451776</v>
          </cell>
          <cell r="B950" t="str">
            <v>Devendra Singh</v>
          </cell>
          <cell r="D950" t="str">
            <v>Active</v>
          </cell>
          <cell r="F950">
            <v>407302</v>
          </cell>
          <cell r="I950" t="str">
            <v>BG 8</v>
          </cell>
          <cell r="J950">
            <v>246801</v>
          </cell>
          <cell r="K950">
            <v>546303</v>
          </cell>
        </row>
        <row r="951">
          <cell r="A951">
            <v>451781</v>
          </cell>
          <cell r="B951" t="str">
            <v>Sudhansu Sekhar Pradhan</v>
          </cell>
          <cell r="D951" t="str">
            <v>Active</v>
          </cell>
          <cell r="F951">
            <v>176466</v>
          </cell>
          <cell r="I951" t="str">
            <v>BG 5</v>
          </cell>
          <cell r="J951">
            <v>1258986</v>
          </cell>
          <cell r="K951">
            <v>1829504</v>
          </cell>
        </row>
        <row r="952">
          <cell r="A952">
            <v>451800</v>
          </cell>
          <cell r="B952" t="str">
            <v>Rohit Sharma</v>
          </cell>
          <cell r="D952" t="str">
            <v>Active</v>
          </cell>
          <cell r="F952">
            <v>376098</v>
          </cell>
          <cell r="I952" t="str">
            <v>BG 7</v>
          </cell>
          <cell r="J952">
            <v>537421</v>
          </cell>
          <cell r="K952">
            <v>163843</v>
          </cell>
        </row>
        <row r="953">
          <cell r="A953">
            <v>451829</v>
          </cell>
          <cell r="B953" t="str">
            <v>Abhijit Das</v>
          </cell>
          <cell r="D953" t="str">
            <v>Active</v>
          </cell>
          <cell r="F953">
            <v>410449</v>
          </cell>
          <cell r="I953" t="str">
            <v>BG 8</v>
          </cell>
          <cell r="J953">
            <v>220839</v>
          </cell>
          <cell r="K953">
            <v>1840557</v>
          </cell>
        </row>
        <row r="954">
          <cell r="A954">
            <v>452058</v>
          </cell>
          <cell r="B954" t="str">
            <v>Amit Samanta</v>
          </cell>
          <cell r="D954" t="str">
            <v>Active</v>
          </cell>
          <cell r="F954">
            <v>378503</v>
          </cell>
          <cell r="I954" t="str">
            <v>BG 7</v>
          </cell>
          <cell r="J954">
            <v>469886</v>
          </cell>
          <cell r="K954">
            <v>744983</v>
          </cell>
        </row>
        <row r="955">
          <cell r="A955">
            <v>452066</v>
          </cell>
          <cell r="B955" t="str">
            <v>Ritika .</v>
          </cell>
          <cell r="D955" t="str">
            <v>Active</v>
          </cell>
          <cell r="F955">
            <v>473035</v>
          </cell>
          <cell r="I955" t="str">
            <v>BG 8</v>
          </cell>
          <cell r="J955">
            <v>218408</v>
          </cell>
          <cell r="K955">
            <v>261031</v>
          </cell>
        </row>
        <row r="956">
          <cell r="A956">
            <v>452073</v>
          </cell>
          <cell r="B956" t="str">
            <v>Manish Kumar Bajpai</v>
          </cell>
          <cell r="D956" t="str">
            <v>Active</v>
          </cell>
          <cell r="F956">
            <v>414224</v>
          </cell>
          <cell r="I956" t="str">
            <v>BG 7</v>
          </cell>
          <cell r="J956">
            <v>437368</v>
          </cell>
          <cell r="K956">
            <v>791037</v>
          </cell>
        </row>
        <row r="957">
          <cell r="A957">
            <v>452081</v>
          </cell>
          <cell r="B957" t="str">
            <v>Vinod Pandurang Bonde</v>
          </cell>
          <cell r="D957" t="str">
            <v>Active</v>
          </cell>
          <cell r="F957">
            <v>377076</v>
          </cell>
          <cell r="I957" t="str">
            <v>BG 8</v>
          </cell>
          <cell r="J957">
            <v>284193</v>
          </cell>
          <cell r="K957">
            <v>404660</v>
          </cell>
        </row>
        <row r="958">
          <cell r="A958">
            <v>452086</v>
          </cell>
          <cell r="B958" t="str">
            <v>Karthikeyan D.</v>
          </cell>
          <cell r="D958" t="str">
            <v>Active</v>
          </cell>
          <cell r="F958">
            <v>412833</v>
          </cell>
          <cell r="I958" t="str">
            <v>BG 7</v>
          </cell>
          <cell r="J958">
            <v>481843</v>
          </cell>
          <cell r="K958">
            <v>239078</v>
          </cell>
        </row>
        <row r="959">
          <cell r="A959">
            <v>452090</v>
          </cell>
          <cell r="B959" t="str">
            <v>Gourish S. Pattan</v>
          </cell>
          <cell r="D959" t="str">
            <v>Active</v>
          </cell>
          <cell r="F959">
            <v>450554</v>
          </cell>
          <cell r="I959" t="str">
            <v>BG 5</v>
          </cell>
          <cell r="J959">
            <v>1127835</v>
          </cell>
          <cell r="K959">
            <v>1603453</v>
          </cell>
        </row>
        <row r="960">
          <cell r="A960">
            <v>452306</v>
          </cell>
          <cell r="B960" t="str">
            <v>Rakesh Sarkar</v>
          </cell>
          <cell r="D960" t="str">
            <v>Active</v>
          </cell>
          <cell r="F960">
            <v>379915</v>
          </cell>
          <cell r="I960" t="str">
            <v>BG 8</v>
          </cell>
          <cell r="J960">
            <v>218408</v>
          </cell>
          <cell r="K960">
            <v>839326</v>
          </cell>
        </row>
        <row r="961">
          <cell r="A961">
            <v>452389</v>
          </cell>
          <cell r="B961" t="str">
            <v>Firoj Ranjan Kumar</v>
          </cell>
          <cell r="D961" t="str">
            <v>Active</v>
          </cell>
          <cell r="F961">
            <v>381248</v>
          </cell>
          <cell r="I961" t="str">
            <v>BG 8</v>
          </cell>
          <cell r="J961">
            <v>283226</v>
          </cell>
          <cell r="K961">
            <v>319925</v>
          </cell>
        </row>
        <row r="962">
          <cell r="A962">
            <v>452391</v>
          </cell>
          <cell r="B962" t="str">
            <v>Manas Kumar Nayak</v>
          </cell>
          <cell r="D962" t="str">
            <v>Active</v>
          </cell>
          <cell r="F962">
            <v>460392</v>
          </cell>
          <cell r="I962" t="str">
            <v>BG 5</v>
          </cell>
          <cell r="J962">
            <v>1137184</v>
          </cell>
          <cell r="K962">
            <v>973418</v>
          </cell>
        </row>
        <row r="963">
          <cell r="A963">
            <v>452395</v>
          </cell>
          <cell r="B963" t="str">
            <v>Badal Nayak</v>
          </cell>
          <cell r="D963" t="str">
            <v>Active</v>
          </cell>
          <cell r="F963">
            <v>381248</v>
          </cell>
          <cell r="I963" t="str">
            <v>BG 8</v>
          </cell>
          <cell r="J963">
            <v>228808</v>
          </cell>
          <cell r="K963">
            <v>408682</v>
          </cell>
        </row>
        <row r="964">
          <cell r="A964">
            <v>452763</v>
          </cell>
          <cell r="B964" t="str">
            <v>Jignesh Navinbhai Rathod</v>
          </cell>
          <cell r="D964" t="str">
            <v>Active</v>
          </cell>
          <cell r="F964">
            <v>448791</v>
          </cell>
          <cell r="I964" t="str">
            <v>BG 6</v>
          </cell>
          <cell r="J964">
            <v>758098</v>
          </cell>
          <cell r="K964">
            <v>1119363</v>
          </cell>
        </row>
        <row r="965">
          <cell r="A965">
            <v>452769</v>
          </cell>
          <cell r="B965" t="str">
            <v>Naisarg Kaushikchandra Vyas</v>
          </cell>
          <cell r="D965" t="str">
            <v>Active</v>
          </cell>
          <cell r="F965">
            <v>448791</v>
          </cell>
          <cell r="I965" t="str">
            <v>BG 4</v>
          </cell>
          <cell r="J965">
            <v>1959822</v>
          </cell>
          <cell r="K965">
            <v>2060566</v>
          </cell>
        </row>
        <row r="966">
          <cell r="A966">
            <v>452786</v>
          </cell>
          <cell r="B966" t="str">
            <v>Mohammed Hedayatullah</v>
          </cell>
          <cell r="D966" t="str">
            <v>Active</v>
          </cell>
          <cell r="F966">
            <v>406515</v>
          </cell>
          <cell r="I966" t="str">
            <v>BG 7</v>
          </cell>
          <cell r="J966">
            <v>568044</v>
          </cell>
          <cell r="K966">
            <v>683427</v>
          </cell>
        </row>
        <row r="967">
          <cell r="A967">
            <v>452788</v>
          </cell>
          <cell r="B967" t="str">
            <v>Ruma Das</v>
          </cell>
          <cell r="D967" t="str">
            <v>Active</v>
          </cell>
          <cell r="F967">
            <v>406515</v>
          </cell>
          <cell r="I967" t="str">
            <v>BG 7</v>
          </cell>
          <cell r="J967">
            <v>569066</v>
          </cell>
          <cell r="K967">
            <v>505000</v>
          </cell>
        </row>
        <row r="968">
          <cell r="A968">
            <v>452790</v>
          </cell>
          <cell r="B968" t="str">
            <v>Debashree Mitra</v>
          </cell>
          <cell r="D968" t="str">
            <v>Active</v>
          </cell>
          <cell r="F968">
            <v>378504</v>
          </cell>
          <cell r="I968" t="str">
            <v>BG 7</v>
          </cell>
          <cell r="J968">
            <v>453829</v>
          </cell>
          <cell r="K968">
            <v>178715</v>
          </cell>
        </row>
        <row r="969">
          <cell r="A969">
            <v>452811</v>
          </cell>
          <cell r="B969" t="str">
            <v>Anil Kumar</v>
          </cell>
          <cell r="D969" t="str">
            <v>Active</v>
          </cell>
          <cell r="F969">
            <v>379658</v>
          </cell>
          <cell r="I969" t="str">
            <v>BG 7</v>
          </cell>
          <cell r="J969">
            <v>445283</v>
          </cell>
          <cell r="K969">
            <v>655640</v>
          </cell>
        </row>
        <row r="970">
          <cell r="A970">
            <v>452813</v>
          </cell>
          <cell r="B970" t="str">
            <v>Rupesh Kumar Tiwari</v>
          </cell>
          <cell r="D970" t="str">
            <v>Active</v>
          </cell>
          <cell r="F970">
            <v>379658</v>
          </cell>
          <cell r="I970" t="str">
            <v>BG 7</v>
          </cell>
          <cell r="J970">
            <v>486933</v>
          </cell>
          <cell r="K970">
            <v>1204073</v>
          </cell>
        </row>
        <row r="971">
          <cell r="A971">
            <v>452908</v>
          </cell>
          <cell r="B971" t="str">
            <v>Alokesh Das</v>
          </cell>
          <cell r="D971" t="str">
            <v>Active</v>
          </cell>
          <cell r="F971">
            <v>378504</v>
          </cell>
          <cell r="I971" t="str">
            <v>BG 8</v>
          </cell>
          <cell r="J971">
            <v>307045</v>
          </cell>
          <cell r="K971">
            <v>259530</v>
          </cell>
        </row>
        <row r="972">
          <cell r="A972">
            <v>452916</v>
          </cell>
          <cell r="B972" t="str">
            <v>Sourav Ghosh</v>
          </cell>
          <cell r="D972" t="str">
            <v>Active</v>
          </cell>
          <cell r="F972">
            <v>378504</v>
          </cell>
          <cell r="I972" t="str">
            <v>BG 8</v>
          </cell>
          <cell r="J972">
            <v>244538</v>
          </cell>
          <cell r="K972">
            <v>1044951</v>
          </cell>
        </row>
        <row r="973">
          <cell r="A973">
            <v>452921</v>
          </cell>
          <cell r="B973" t="str">
            <v>Krishna Prabhu J.</v>
          </cell>
          <cell r="D973" t="str">
            <v>Active</v>
          </cell>
          <cell r="F973">
            <v>377332</v>
          </cell>
          <cell r="I973" t="str">
            <v>BG 8</v>
          </cell>
          <cell r="J973">
            <v>296380</v>
          </cell>
          <cell r="K973">
            <v>250594</v>
          </cell>
        </row>
        <row r="974">
          <cell r="A974">
            <v>452922</v>
          </cell>
          <cell r="B974" t="str">
            <v>Yathish Gowda</v>
          </cell>
          <cell r="D974" t="str">
            <v>Active</v>
          </cell>
          <cell r="F974">
            <v>462388</v>
          </cell>
          <cell r="I974" t="str">
            <v>BG 6</v>
          </cell>
          <cell r="J974">
            <v>1032722</v>
          </cell>
          <cell r="K974">
            <v>1219387</v>
          </cell>
        </row>
        <row r="975">
          <cell r="A975">
            <v>452923</v>
          </cell>
          <cell r="B975" t="str">
            <v>Srinivasan Jayaram</v>
          </cell>
          <cell r="D975" t="str">
            <v>Active</v>
          </cell>
          <cell r="F975">
            <v>451002</v>
          </cell>
          <cell r="I975" t="str">
            <v>BG 4</v>
          </cell>
          <cell r="J975">
            <v>1899026</v>
          </cell>
          <cell r="K975">
            <v>514948</v>
          </cell>
        </row>
        <row r="976">
          <cell r="A976">
            <v>452925</v>
          </cell>
          <cell r="B976" t="str">
            <v>Asha Nirmala J.</v>
          </cell>
          <cell r="D976" t="str">
            <v>Active</v>
          </cell>
          <cell r="F976">
            <v>398449</v>
          </cell>
          <cell r="I976" t="str">
            <v>BG 8</v>
          </cell>
          <cell r="J976">
            <v>228808</v>
          </cell>
          <cell r="K976">
            <v>604712</v>
          </cell>
        </row>
        <row r="977">
          <cell r="A977">
            <v>452930</v>
          </cell>
          <cell r="B977" t="str">
            <v>Jaipal Reddy Enkatala</v>
          </cell>
          <cell r="D977" t="str">
            <v>Active</v>
          </cell>
          <cell r="F977">
            <v>447935</v>
          </cell>
          <cell r="I977" t="str">
            <v>BG 7</v>
          </cell>
          <cell r="J977">
            <v>562399</v>
          </cell>
          <cell r="K977">
            <v>540474</v>
          </cell>
        </row>
        <row r="978">
          <cell r="A978">
            <v>452940</v>
          </cell>
          <cell r="B978" t="str">
            <v>Vijay Soni</v>
          </cell>
          <cell r="D978" t="str">
            <v>Active</v>
          </cell>
          <cell r="F978">
            <v>152562</v>
          </cell>
          <cell r="I978" t="str">
            <v>BG 6</v>
          </cell>
          <cell r="J978">
            <v>762986</v>
          </cell>
          <cell r="K978">
            <v>1187867</v>
          </cell>
        </row>
        <row r="979">
          <cell r="A979">
            <v>452946</v>
          </cell>
          <cell r="B979" t="str">
            <v>Sukanya Sudhir Sakpal</v>
          </cell>
          <cell r="D979" t="str">
            <v>Active</v>
          </cell>
          <cell r="F979">
            <v>458160</v>
          </cell>
          <cell r="I979" t="str">
            <v>BG 7</v>
          </cell>
          <cell r="J979">
            <v>522611</v>
          </cell>
          <cell r="K979">
            <v>662671</v>
          </cell>
        </row>
        <row r="980">
          <cell r="A980">
            <v>452948</v>
          </cell>
          <cell r="B980" t="str">
            <v>Amrut Dinkar Mahale</v>
          </cell>
          <cell r="D980" t="str">
            <v>Active</v>
          </cell>
          <cell r="F980">
            <v>408443</v>
          </cell>
          <cell r="I980" t="str">
            <v>BG 8</v>
          </cell>
          <cell r="J980">
            <v>382845</v>
          </cell>
          <cell r="K980">
            <v>585401</v>
          </cell>
        </row>
        <row r="981">
          <cell r="A981">
            <v>452955</v>
          </cell>
          <cell r="B981" t="str">
            <v>Braj Kishor</v>
          </cell>
          <cell r="D981" t="str">
            <v>Active</v>
          </cell>
          <cell r="F981">
            <v>434171</v>
          </cell>
          <cell r="I981" t="str">
            <v>BG 7</v>
          </cell>
          <cell r="J981">
            <v>608395</v>
          </cell>
          <cell r="K981">
            <v>1301571</v>
          </cell>
        </row>
        <row r="982">
          <cell r="A982">
            <v>452973</v>
          </cell>
          <cell r="B982" t="str">
            <v>Keshav Kumar</v>
          </cell>
          <cell r="D982" t="str">
            <v>Active</v>
          </cell>
          <cell r="F982">
            <v>416871</v>
          </cell>
          <cell r="I982" t="str">
            <v>BG 6</v>
          </cell>
          <cell r="J982">
            <v>725166</v>
          </cell>
          <cell r="K982">
            <v>539279</v>
          </cell>
        </row>
        <row r="983">
          <cell r="A983">
            <v>452975</v>
          </cell>
          <cell r="B983" t="str">
            <v>Supriya Prahalad Choudhary</v>
          </cell>
          <cell r="D983" t="str">
            <v>Active</v>
          </cell>
          <cell r="F983">
            <v>419863</v>
          </cell>
          <cell r="I983" t="str">
            <v>BG 7</v>
          </cell>
          <cell r="J983">
            <v>629598</v>
          </cell>
          <cell r="K983">
            <v>1118143</v>
          </cell>
        </row>
        <row r="984">
          <cell r="A984">
            <v>452977</v>
          </cell>
          <cell r="B984" t="str">
            <v>Jigar Vijay Gala</v>
          </cell>
          <cell r="D984" t="str">
            <v>Active</v>
          </cell>
          <cell r="F984">
            <v>419863</v>
          </cell>
          <cell r="I984" t="str">
            <v>BG 6</v>
          </cell>
          <cell r="J984">
            <v>1026912</v>
          </cell>
          <cell r="K984">
            <v>488326</v>
          </cell>
        </row>
        <row r="985">
          <cell r="A985">
            <v>452979</v>
          </cell>
          <cell r="B985" t="str">
            <v>Rahul Shantilal Rai</v>
          </cell>
          <cell r="D985" t="str">
            <v>Active</v>
          </cell>
          <cell r="F985">
            <v>381123</v>
          </cell>
          <cell r="I985" t="str">
            <v>BG 3</v>
          </cell>
          <cell r="J985">
            <v>2651186</v>
          </cell>
          <cell r="K985">
            <v>3903640</v>
          </cell>
        </row>
        <row r="986">
          <cell r="A986">
            <v>452981</v>
          </cell>
          <cell r="B986" t="str">
            <v>Rajesh Noharlal Yede</v>
          </cell>
          <cell r="D986" t="str">
            <v>Active</v>
          </cell>
          <cell r="F986">
            <v>381123</v>
          </cell>
          <cell r="I986" t="str">
            <v>BG 8</v>
          </cell>
          <cell r="J986">
            <v>318056</v>
          </cell>
          <cell r="K986">
            <v>346941</v>
          </cell>
        </row>
        <row r="987">
          <cell r="A987">
            <v>452983</v>
          </cell>
          <cell r="B987" t="str">
            <v>Rajeshkumar Kanaiyalal Nayi</v>
          </cell>
          <cell r="D987" t="str">
            <v>Active</v>
          </cell>
          <cell r="F987">
            <v>411975</v>
          </cell>
          <cell r="I987" t="str">
            <v>BG 7</v>
          </cell>
          <cell r="J987">
            <v>425618</v>
          </cell>
          <cell r="K987">
            <v>172782</v>
          </cell>
        </row>
        <row r="988">
          <cell r="A988">
            <v>453011</v>
          </cell>
          <cell r="B988" t="str">
            <v>Sachin Kumar Thakur</v>
          </cell>
          <cell r="D988" t="str">
            <v>Active</v>
          </cell>
          <cell r="F988">
            <v>410452</v>
          </cell>
          <cell r="I988" t="str">
            <v>BG 7</v>
          </cell>
          <cell r="J988">
            <v>685144</v>
          </cell>
          <cell r="K988">
            <v>991680</v>
          </cell>
        </row>
        <row r="989">
          <cell r="A989">
            <v>453015</v>
          </cell>
          <cell r="B989" t="str">
            <v>Sunil Kumar Choudhary</v>
          </cell>
          <cell r="D989" t="str">
            <v>Active</v>
          </cell>
          <cell r="F989">
            <v>410452</v>
          </cell>
          <cell r="I989" t="str">
            <v>BG 8</v>
          </cell>
          <cell r="J989">
            <v>258553</v>
          </cell>
          <cell r="K989">
            <v>1124054</v>
          </cell>
        </row>
        <row r="990">
          <cell r="A990">
            <v>453019</v>
          </cell>
          <cell r="B990" t="str">
            <v>Raghwendra Pratap Singh</v>
          </cell>
          <cell r="D990" t="str">
            <v>Active</v>
          </cell>
          <cell r="F990">
            <v>410452</v>
          </cell>
          <cell r="I990" t="str">
            <v>BG 8</v>
          </cell>
          <cell r="J990">
            <v>337872</v>
          </cell>
          <cell r="K990">
            <v>1157963</v>
          </cell>
        </row>
        <row r="991">
          <cell r="A991">
            <v>453022</v>
          </cell>
          <cell r="B991" t="str">
            <v>Biswajit Das</v>
          </cell>
          <cell r="D991" t="str">
            <v>Active</v>
          </cell>
          <cell r="F991">
            <v>379146</v>
          </cell>
          <cell r="I991" t="str">
            <v>BG 7</v>
          </cell>
          <cell r="J991">
            <v>508961</v>
          </cell>
          <cell r="K991">
            <v>1103172</v>
          </cell>
        </row>
        <row r="992">
          <cell r="A992">
            <v>453038</v>
          </cell>
          <cell r="B992" t="str">
            <v>Anand Pal</v>
          </cell>
          <cell r="D992" t="str">
            <v>Active</v>
          </cell>
          <cell r="F992">
            <v>434171</v>
          </cell>
          <cell r="I992" t="str">
            <v>BG 8</v>
          </cell>
          <cell r="J992">
            <v>272260</v>
          </cell>
          <cell r="K992">
            <v>547309</v>
          </cell>
        </row>
        <row r="993">
          <cell r="A993">
            <v>453056</v>
          </cell>
          <cell r="B993" t="str">
            <v>Ajay Kumar</v>
          </cell>
          <cell r="D993" t="str">
            <v>Active</v>
          </cell>
          <cell r="F993">
            <v>416871</v>
          </cell>
          <cell r="I993" t="str">
            <v>BG 6</v>
          </cell>
          <cell r="J993">
            <v>710380</v>
          </cell>
          <cell r="K993">
            <v>857383</v>
          </cell>
        </row>
        <row r="994">
          <cell r="A994">
            <v>453057</v>
          </cell>
          <cell r="B994" t="str">
            <v>Tulsi Dinesh Unadkat</v>
          </cell>
          <cell r="D994" t="str">
            <v>Active</v>
          </cell>
          <cell r="F994">
            <v>399534</v>
          </cell>
          <cell r="I994" t="str">
            <v>BG 8</v>
          </cell>
          <cell r="J994">
            <v>190015</v>
          </cell>
          <cell r="K994">
            <v>391030</v>
          </cell>
        </row>
        <row r="995">
          <cell r="A995">
            <v>453060</v>
          </cell>
          <cell r="B995" t="str">
            <v>Nilesh Suryakant Vakhariya</v>
          </cell>
          <cell r="D995" t="str">
            <v>Active</v>
          </cell>
          <cell r="F995">
            <v>417062</v>
          </cell>
          <cell r="I995" t="str">
            <v>BG 7</v>
          </cell>
          <cell r="J995">
            <v>623191</v>
          </cell>
          <cell r="K995">
            <v>925428</v>
          </cell>
        </row>
        <row r="996">
          <cell r="A996">
            <v>453095</v>
          </cell>
          <cell r="B996" t="str">
            <v>Prasanta Kumar Mohanty</v>
          </cell>
          <cell r="D996" t="str">
            <v>Active</v>
          </cell>
          <cell r="F996">
            <v>460392</v>
          </cell>
          <cell r="I996" t="str">
            <v>BG 7</v>
          </cell>
          <cell r="J996">
            <v>566643</v>
          </cell>
          <cell r="K996">
            <v>35000</v>
          </cell>
        </row>
        <row r="997">
          <cell r="A997">
            <v>453103</v>
          </cell>
          <cell r="B997" t="str">
            <v>Yagnesh Gordhanbhai Mehta</v>
          </cell>
          <cell r="D997" t="str">
            <v>Active</v>
          </cell>
          <cell r="F997">
            <v>417062</v>
          </cell>
          <cell r="I997" t="str">
            <v>BG 6</v>
          </cell>
          <cell r="J997">
            <v>720190</v>
          </cell>
          <cell r="K997">
            <v>243182</v>
          </cell>
        </row>
        <row r="998">
          <cell r="A998">
            <v>453104</v>
          </cell>
          <cell r="B998" t="str">
            <v>Tek Chand Yadav</v>
          </cell>
          <cell r="D998" t="str">
            <v>Active</v>
          </cell>
          <cell r="F998">
            <v>452815</v>
          </cell>
          <cell r="I998" t="str">
            <v>BG 8</v>
          </cell>
          <cell r="J998">
            <v>261328</v>
          </cell>
          <cell r="K998">
            <v>638065</v>
          </cell>
        </row>
        <row r="999">
          <cell r="A999">
            <v>453107</v>
          </cell>
          <cell r="B999" t="str">
            <v>Rohitash Singh Chouhan</v>
          </cell>
          <cell r="D999" t="str">
            <v>Active</v>
          </cell>
          <cell r="F999">
            <v>452815</v>
          </cell>
          <cell r="I999" t="str">
            <v>BG 6</v>
          </cell>
          <cell r="J999">
            <v>769980</v>
          </cell>
          <cell r="K999">
            <v>562112</v>
          </cell>
        </row>
        <row r="1000">
          <cell r="A1000">
            <v>453111</v>
          </cell>
          <cell r="B1000" t="str">
            <v>Kapil Tomar</v>
          </cell>
          <cell r="D1000" t="str">
            <v>Active</v>
          </cell>
          <cell r="F1000">
            <v>377329</v>
          </cell>
          <cell r="I1000" t="str">
            <v>BG 6</v>
          </cell>
          <cell r="J1000">
            <v>785592</v>
          </cell>
          <cell r="K1000">
            <v>1715801</v>
          </cell>
        </row>
        <row r="1001">
          <cell r="A1001">
            <v>453128</v>
          </cell>
          <cell r="B1001" t="str">
            <v>Arvind Kumar</v>
          </cell>
          <cell r="D1001" t="str">
            <v>Active</v>
          </cell>
          <cell r="F1001">
            <v>434171</v>
          </cell>
          <cell r="I1001" t="str">
            <v>BG 8</v>
          </cell>
          <cell r="J1001">
            <v>246801</v>
          </cell>
          <cell r="K1001">
            <v>677544</v>
          </cell>
        </row>
        <row r="1002">
          <cell r="A1002">
            <v>453131</v>
          </cell>
          <cell r="B1002" t="str">
            <v>Ajay Pandey</v>
          </cell>
          <cell r="D1002" t="str">
            <v>Active</v>
          </cell>
          <cell r="F1002">
            <v>434171</v>
          </cell>
          <cell r="I1002" t="str">
            <v>BG 7</v>
          </cell>
          <cell r="J1002">
            <v>480302</v>
          </cell>
          <cell r="K1002">
            <v>849058</v>
          </cell>
        </row>
        <row r="1003">
          <cell r="A1003">
            <v>453135</v>
          </cell>
          <cell r="B1003" t="str">
            <v>Shivendra Singh</v>
          </cell>
          <cell r="D1003" t="str">
            <v>Active</v>
          </cell>
          <cell r="F1003">
            <v>434171</v>
          </cell>
          <cell r="I1003" t="str">
            <v>BG 6</v>
          </cell>
          <cell r="J1003">
            <v>1007081</v>
          </cell>
          <cell r="K1003">
            <v>763208</v>
          </cell>
        </row>
        <row r="1004">
          <cell r="A1004">
            <v>453142</v>
          </cell>
          <cell r="B1004" t="str">
            <v>Hardeep Singh</v>
          </cell>
          <cell r="D1004" t="str">
            <v>Active</v>
          </cell>
          <cell r="F1004">
            <v>378015</v>
          </cell>
          <cell r="I1004" t="str">
            <v>BG 6</v>
          </cell>
          <cell r="J1004">
            <v>738426</v>
          </cell>
          <cell r="K1004">
            <v>608623</v>
          </cell>
        </row>
        <row r="1005">
          <cell r="A1005">
            <v>453144</v>
          </cell>
          <cell r="B1005" t="str">
            <v>Ravi Sharma</v>
          </cell>
          <cell r="D1005" t="str">
            <v>Active</v>
          </cell>
          <cell r="F1005">
            <v>378015</v>
          </cell>
          <cell r="I1005" t="str">
            <v>BG 7</v>
          </cell>
          <cell r="J1005">
            <v>665623</v>
          </cell>
          <cell r="K1005">
            <v>596103</v>
          </cell>
        </row>
        <row r="1006">
          <cell r="A1006">
            <v>453145</v>
          </cell>
          <cell r="B1006" t="str">
            <v>Yogita Ajit Pandey</v>
          </cell>
          <cell r="D1006" t="str">
            <v>Active</v>
          </cell>
          <cell r="F1006">
            <v>377076</v>
          </cell>
          <cell r="I1006" t="str">
            <v>BG 8</v>
          </cell>
          <cell r="J1006">
            <v>312587</v>
          </cell>
          <cell r="K1006">
            <v>473719</v>
          </cell>
        </row>
        <row r="1007">
          <cell r="A1007">
            <v>453164</v>
          </cell>
          <cell r="B1007" t="str">
            <v>Praful Dilip Hambarde</v>
          </cell>
          <cell r="D1007" t="str">
            <v>Active</v>
          </cell>
          <cell r="F1007">
            <v>419863</v>
          </cell>
          <cell r="I1007" t="str">
            <v>BG 8</v>
          </cell>
          <cell r="J1007">
            <v>349286</v>
          </cell>
          <cell r="K1007">
            <v>331320</v>
          </cell>
        </row>
        <row r="1008">
          <cell r="A1008">
            <v>453166</v>
          </cell>
          <cell r="B1008" t="str">
            <v>Devesh Prakash Pandey</v>
          </cell>
          <cell r="D1008" t="str">
            <v>Active</v>
          </cell>
          <cell r="F1008">
            <v>379975</v>
          </cell>
          <cell r="I1008" t="str">
            <v>BG 6</v>
          </cell>
          <cell r="J1008">
            <v>956262</v>
          </cell>
          <cell r="K1008">
            <v>1069928</v>
          </cell>
        </row>
        <row r="1009">
          <cell r="A1009">
            <v>453168</v>
          </cell>
          <cell r="B1009" t="str">
            <v>Rajnikant Ramavtar Jangid</v>
          </cell>
          <cell r="D1009" t="str">
            <v>Active</v>
          </cell>
          <cell r="F1009">
            <v>399534</v>
          </cell>
          <cell r="I1009" t="str">
            <v>BG 8</v>
          </cell>
          <cell r="J1009">
            <v>203063</v>
          </cell>
          <cell r="K1009">
            <v>800932</v>
          </cell>
        </row>
        <row r="1010">
          <cell r="A1010">
            <v>453170</v>
          </cell>
          <cell r="B1010" t="str">
            <v>Krunal Jitendra Soni</v>
          </cell>
          <cell r="D1010" t="str">
            <v>Active</v>
          </cell>
          <cell r="F1010">
            <v>448841</v>
          </cell>
          <cell r="I1010" t="str">
            <v>BG 6</v>
          </cell>
          <cell r="J1010">
            <v>712761</v>
          </cell>
          <cell r="K1010">
            <v>1115981</v>
          </cell>
        </row>
        <row r="1011">
          <cell r="A1011">
            <v>453183</v>
          </cell>
          <cell r="B1011" t="str">
            <v>Avinish Pramod Tripathi</v>
          </cell>
          <cell r="D1011" t="str">
            <v>Active</v>
          </cell>
          <cell r="F1011">
            <v>399532</v>
          </cell>
          <cell r="I1011" t="str">
            <v>BG 8</v>
          </cell>
          <cell r="J1011">
            <v>380029</v>
          </cell>
          <cell r="K1011">
            <v>559536</v>
          </cell>
        </row>
        <row r="1012">
          <cell r="A1012">
            <v>453195</v>
          </cell>
          <cell r="B1012" t="str">
            <v>Sadik Khan</v>
          </cell>
          <cell r="D1012" t="str">
            <v>Active</v>
          </cell>
          <cell r="F1012">
            <v>436955</v>
          </cell>
          <cell r="I1012" t="str">
            <v>BG 8</v>
          </cell>
          <cell r="J1012">
            <v>393057</v>
          </cell>
          <cell r="K1012">
            <v>733475</v>
          </cell>
        </row>
        <row r="1013">
          <cell r="A1013">
            <v>453197</v>
          </cell>
          <cell r="B1013" t="str">
            <v>Sumit Shaw</v>
          </cell>
          <cell r="D1013" t="str">
            <v>Active</v>
          </cell>
          <cell r="F1013">
            <v>381325</v>
          </cell>
          <cell r="I1013" t="str">
            <v>BG 8</v>
          </cell>
          <cell r="J1013">
            <v>53169</v>
          </cell>
          <cell r="K1013">
            <v>138965</v>
          </cell>
        </row>
        <row r="1014">
          <cell r="A1014">
            <v>453199</v>
          </cell>
          <cell r="B1014" t="str">
            <v>Shivkumar Digambarappa Paratkar</v>
          </cell>
          <cell r="D1014" t="str">
            <v>Active</v>
          </cell>
          <cell r="F1014">
            <v>408446</v>
          </cell>
          <cell r="I1014" t="str">
            <v>BG 8</v>
          </cell>
          <cell r="J1014">
            <v>375669</v>
          </cell>
          <cell r="K1014">
            <v>304313</v>
          </cell>
        </row>
        <row r="1015">
          <cell r="A1015">
            <v>453203</v>
          </cell>
          <cell r="B1015" t="str">
            <v>Jayesh K. Joshi</v>
          </cell>
          <cell r="D1015" t="str">
            <v>Active</v>
          </cell>
          <cell r="F1015">
            <v>419863</v>
          </cell>
          <cell r="I1015" t="str">
            <v>BG 7</v>
          </cell>
          <cell r="J1015">
            <v>562755</v>
          </cell>
          <cell r="K1015">
            <v>793382</v>
          </cell>
        </row>
        <row r="1016">
          <cell r="A1016">
            <v>453205</v>
          </cell>
          <cell r="B1016" t="str">
            <v>Abhijit Mandal</v>
          </cell>
          <cell r="D1016" t="str">
            <v>Active</v>
          </cell>
          <cell r="F1016">
            <v>448126</v>
          </cell>
          <cell r="I1016" t="str">
            <v>BG 7</v>
          </cell>
          <cell r="J1016">
            <v>665368</v>
          </cell>
          <cell r="K1016">
            <v>890263</v>
          </cell>
        </row>
        <row r="1017">
          <cell r="A1017">
            <v>453206</v>
          </cell>
          <cell r="B1017" t="str">
            <v>Pawan Kumar</v>
          </cell>
          <cell r="D1017" t="str">
            <v>Active</v>
          </cell>
          <cell r="F1017">
            <v>425654</v>
          </cell>
          <cell r="I1017" t="str">
            <v>BG 5</v>
          </cell>
          <cell r="J1017">
            <v>1334018</v>
          </cell>
          <cell r="K1017">
            <v>312919</v>
          </cell>
        </row>
        <row r="1018">
          <cell r="A1018">
            <v>453208</v>
          </cell>
          <cell r="B1018" t="str">
            <v>Prashant Sinha</v>
          </cell>
          <cell r="D1018" t="str">
            <v>Active</v>
          </cell>
          <cell r="F1018">
            <v>377963</v>
          </cell>
          <cell r="I1018" t="str">
            <v>BG 8</v>
          </cell>
          <cell r="J1018">
            <v>284845</v>
          </cell>
          <cell r="K1018">
            <v>332257</v>
          </cell>
        </row>
        <row r="1019">
          <cell r="A1019">
            <v>453209</v>
          </cell>
          <cell r="B1019" t="str">
            <v>Prashanth C.</v>
          </cell>
          <cell r="D1019" t="str">
            <v>Active</v>
          </cell>
          <cell r="F1019">
            <v>387266</v>
          </cell>
          <cell r="I1019" t="str">
            <v>BG 8</v>
          </cell>
          <cell r="J1019">
            <v>326632</v>
          </cell>
          <cell r="K1019">
            <v>275188</v>
          </cell>
        </row>
        <row r="1020">
          <cell r="A1020">
            <v>453213</v>
          </cell>
          <cell r="B1020" t="str">
            <v>Ramesh Kumaar J.</v>
          </cell>
          <cell r="D1020" t="str">
            <v>Active</v>
          </cell>
          <cell r="F1020">
            <v>420801</v>
          </cell>
          <cell r="I1020" t="str">
            <v>BG 8</v>
          </cell>
          <cell r="J1020">
            <v>314768</v>
          </cell>
          <cell r="K1020">
            <v>201752</v>
          </cell>
        </row>
        <row r="1021">
          <cell r="A1021">
            <v>453214</v>
          </cell>
          <cell r="B1021" t="str">
            <v>Iyappan M.</v>
          </cell>
          <cell r="D1021" t="str">
            <v>Active</v>
          </cell>
          <cell r="F1021">
            <v>387266</v>
          </cell>
          <cell r="I1021" t="str">
            <v>BG 7</v>
          </cell>
          <cell r="J1021">
            <v>512046</v>
          </cell>
          <cell r="K1021">
            <v>946422</v>
          </cell>
        </row>
        <row r="1022">
          <cell r="A1022">
            <v>453215</v>
          </cell>
          <cell r="B1022" t="str">
            <v>Kirubanadam P.</v>
          </cell>
          <cell r="D1022" t="str">
            <v>Active</v>
          </cell>
          <cell r="F1022">
            <v>387266</v>
          </cell>
          <cell r="I1022" t="str">
            <v>BG 7</v>
          </cell>
          <cell r="J1022">
            <v>412612</v>
          </cell>
          <cell r="K1022">
            <v>268226</v>
          </cell>
        </row>
        <row r="1023">
          <cell r="A1023">
            <v>453216</v>
          </cell>
          <cell r="B1023" t="str">
            <v>Vijayasundaram M.</v>
          </cell>
          <cell r="D1023" t="str">
            <v>Active</v>
          </cell>
          <cell r="F1023">
            <v>420801</v>
          </cell>
          <cell r="I1023" t="str">
            <v>BG 7</v>
          </cell>
          <cell r="J1023">
            <v>663371</v>
          </cell>
          <cell r="K1023">
            <v>544553</v>
          </cell>
        </row>
        <row r="1024">
          <cell r="A1024">
            <v>453224</v>
          </cell>
          <cell r="B1024" t="str">
            <v>Gugan S</v>
          </cell>
          <cell r="D1024" t="str">
            <v>Active</v>
          </cell>
          <cell r="F1024">
            <v>451002</v>
          </cell>
          <cell r="I1024" t="str">
            <v>BG 8</v>
          </cell>
          <cell r="J1024">
            <v>199098</v>
          </cell>
          <cell r="K1024">
            <v>44231</v>
          </cell>
        </row>
        <row r="1025">
          <cell r="A1025">
            <v>453228</v>
          </cell>
          <cell r="B1025" t="str">
            <v>Nagamalleswara Reddy Bhupathi</v>
          </cell>
          <cell r="D1025" t="str">
            <v>Active</v>
          </cell>
          <cell r="F1025">
            <v>423329</v>
          </cell>
          <cell r="I1025" t="str">
            <v>BG 7</v>
          </cell>
          <cell r="J1025">
            <v>461313</v>
          </cell>
          <cell r="K1025">
            <v>635248</v>
          </cell>
        </row>
        <row r="1026">
          <cell r="A1026">
            <v>453230</v>
          </cell>
          <cell r="B1026" t="str">
            <v>Venkateshwarlu Nelamarri</v>
          </cell>
          <cell r="D1026" t="str">
            <v>Active</v>
          </cell>
          <cell r="F1026">
            <v>423329</v>
          </cell>
          <cell r="I1026" t="str">
            <v>BG 7</v>
          </cell>
          <cell r="J1026">
            <v>676101</v>
          </cell>
          <cell r="K1026">
            <v>221970</v>
          </cell>
        </row>
        <row r="1027">
          <cell r="A1027">
            <v>453232</v>
          </cell>
          <cell r="B1027" t="str">
            <v>Hameer Singh</v>
          </cell>
          <cell r="D1027" t="str">
            <v>Active</v>
          </cell>
          <cell r="F1027">
            <v>447935</v>
          </cell>
          <cell r="I1027" t="str">
            <v>BG 8</v>
          </cell>
          <cell r="J1027">
            <v>324595</v>
          </cell>
          <cell r="K1027">
            <v>1575470</v>
          </cell>
        </row>
        <row r="1028">
          <cell r="A1028">
            <v>453233</v>
          </cell>
          <cell r="B1028" t="str">
            <v>Manpreet Singh</v>
          </cell>
          <cell r="D1028" t="str">
            <v>Active</v>
          </cell>
          <cell r="F1028">
            <v>447935</v>
          </cell>
          <cell r="I1028" t="str">
            <v>BG 6</v>
          </cell>
          <cell r="J1028">
            <v>725991</v>
          </cell>
          <cell r="K1028">
            <v>773405</v>
          </cell>
        </row>
        <row r="1029">
          <cell r="A1029">
            <v>453235</v>
          </cell>
          <cell r="B1029" t="str">
            <v>Irfan Ali Asif Madar Patel</v>
          </cell>
          <cell r="D1029" t="str">
            <v>Active</v>
          </cell>
          <cell r="F1029">
            <v>416178</v>
          </cell>
          <cell r="I1029" t="str">
            <v>BG 7</v>
          </cell>
          <cell r="J1029">
            <v>656508</v>
          </cell>
          <cell r="K1029">
            <v>452184</v>
          </cell>
        </row>
        <row r="1030">
          <cell r="A1030">
            <v>453236</v>
          </cell>
          <cell r="B1030" t="str">
            <v>Banashankara Goud Gattana Gouda Malipatil</v>
          </cell>
          <cell r="D1030" t="str">
            <v>Active</v>
          </cell>
          <cell r="F1030">
            <v>416178</v>
          </cell>
          <cell r="I1030" t="str">
            <v>BG 8</v>
          </cell>
          <cell r="J1030">
            <v>324420</v>
          </cell>
          <cell r="K1030">
            <v>25000</v>
          </cell>
        </row>
        <row r="1031">
          <cell r="A1031">
            <v>453238</v>
          </cell>
          <cell r="B1031" t="str">
            <v>Ravichandra Basavaraj</v>
          </cell>
          <cell r="D1031" t="str">
            <v>Active</v>
          </cell>
          <cell r="F1031">
            <v>416178</v>
          </cell>
          <cell r="I1031" t="str">
            <v>BG 7</v>
          </cell>
          <cell r="J1031">
            <v>655934</v>
          </cell>
          <cell r="K1031">
            <v>579969</v>
          </cell>
        </row>
        <row r="1032">
          <cell r="A1032">
            <v>453239</v>
          </cell>
          <cell r="B1032" t="str">
            <v>Bhargava B R</v>
          </cell>
          <cell r="D1032" t="str">
            <v>Active</v>
          </cell>
          <cell r="F1032">
            <v>471969</v>
          </cell>
          <cell r="I1032" t="str">
            <v>BG 6</v>
          </cell>
          <cell r="J1032">
            <v>903584</v>
          </cell>
          <cell r="K1032">
            <v>1237000</v>
          </cell>
        </row>
        <row r="1033">
          <cell r="A1033">
            <v>453240</v>
          </cell>
          <cell r="B1033" t="str">
            <v>Sundara Pandian B</v>
          </cell>
          <cell r="D1033" t="str">
            <v>Active</v>
          </cell>
          <cell r="F1033">
            <v>385698</v>
          </cell>
          <cell r="I1033" t="str">
            <v>BG 7</v>
          </cell>
          <cell r="J1033">
            <v>401521</v>
          </cell>
          <cell r="K1033">
            <v>491866</v>
          </cell>
        </row>
        <row r="1034">
          <cell r="A1034">
            <v>453241</v>
          </cell>
          <cell r="B1034" t="str">
            <v>Tirukovela Diwakar Swamy</v>
          </cell>
          <cell r="D1034" t="str">
            <v>Active</v>
          </cell>
          <cell r="F1034">
            <v>420498</v>
          </cell>
          <cell r="I1034" t="str">
            <v>BG 8</v>
          </cell>
          <cell r="J1034">
            <v>205227</v>
          </cell>
          <cell r="K1034">
            <v>60000</v>
          </cell>
        </row>
        <row r="1035">
          <cell r="A1035">
            <v>453242</v>
          </cell>
          <cell r="B1035" t="str">
            <v>Faiz Ahmad</v>
          </cell>
          <cell r="D1035" t="str">
            <v>Active</v>
          </cell>
          <cell r="F1035">
            <v>414224</v>
          </cell>
          <cell r="I1035" t="str">
            <v>BG 5</v>
          </cell>
          <cell r="J1035">
            <v>1122818</v>
          </cell>
          <cell r="K1035">
            <v>628690</v>
          </cell>
        </row>
        <row r="1036">
          <cell r="A1036">
            <v>453243</v>
          </cell>
          <cell r="B1036" t="str">
            <v>Rajiv Kumar</v>
          </cell>
          <cell r="D1036" t="str">
            <v>Active</v>
          </cell>
          <cell r="F1036">
            <v>377143</v>
          </cell>
          <cell r="I1036" t="str">
            <v>BG 6</v>
          </cell>
          <cell r="J1036">
            <v>806346</v>
          </cell>
          <cell r="K1036">
            <v>840007</v>
          </cell>
        </row>
        <row r="1037">
          <cell r="A1037">
            <v>453244</v>
          </cell>
          <cell r="B1037" t="str">
            <v>Vijay Garg</v>
          </cell>
          <cell r="D1037" t="str">
            <v>Active</v>
          </cell>
          <cell r="F1037">
            <v>424950</v>
          </cell>
          <cell r="I1037" t="str">
            <v>BG 8</v>
          </cell>
          <cell r="J1037">
            <v>309650</v>
          </cell>
          <cell r="K1037">
            <v>751391</v>
          </cell>
        </row>
        <row r="1038">
          <cell r="A1038">
            <v>453245</v>
          </cell>
          <cell r="B1038" t="str">
            <v>Roopesh Aggarwal</v>
          </cell>
          <cell r="D1038" t="str">
            <v>Active</v>
          </cell>
          <cell r="F1038">
            <v>424950</v>
          </cell>
          <cell r="I1038" t="str">
            <v>BG 7</v>
          </cell>
          <cell r="J1038">
            <v>573425</v>
          </cell>
          <cell r="K1038">
            <v>933384</v>
          </cell>
        </row>
        <row r="1039">
          <cell r="A1039">
            <v>453246</v>
          </cell>
          <cell r="B1039" t="str">
            <v>Vikas Birawat</v>
          </cell>
          <cell r="D1039" t="str">
            <v>Active</v>
          </cell>
          <cell r="F1039">
            <v>471701</v>
          </cell>
          <cell r="I1039" t="str">
            <v>BG 8</v>
          </cell>
          <cell r="J1039">
            <v>349922</v>
          </cell>
          <cell r="K1039">
            <v>484530</v>
          </cell>
        </row>
        <row r="1040">
          <cell r="A1040">
            <v>453247</v>
          </cell>
          <cell r="B1040" t="str">
            <v>Mohit Chaturvedi</v>
          </cell>
          <cell r="D1040" t="str">
            <v>Active</v>
          </cell>
          <cell r="F1040">
            <v>414224</v>
          </cell>
          <cell r="I1040" t="str">
            <v>BG 5</v>
          </cell>
          <cell r="J1040">
            <v>1116004</v>
          </cell>
          <cell r="K1040">
            <v>1157704</v>
          </cell>
        </row>
        <row r="1041">
          <cell r="A1041">
            <v>453348</v>
          </cell>
          <cell r="B1041" t="str">
            <v>Amit Kumar</v>
          </cell>
          <cell r="D1041" t="str">
            <v>Active</v>
          </cell>
          <cell r="F1041">
            <v>377143</v>
          </cell>
          <cell r="I1041" t="str">
            <v>BG 7</v>
          </cell>
          <cell r="J1041">
            <v>672537</v>
          </cell>
          <cell r="K1041">
            <v>341294</v>
          </cell>
        </row>
        <row r="1042">
          <cell r="A1042">
            <v>453361</v>
          </cell>
          <cell r="B1042" t="str">
            <v>Aman Atul</v>
          </cell>
          <cell r="D1042" t="str">
            <v>Active</v>
          </cell>
          <cell r="F1042">
            <v>419863</v>
          </cell>
          <cell r="I1042" t="str">
            <v>BG 7</v>
          </cell>
          <cell r="J1042">
            <v>480229</v>
          </cell>
          <cell r="K1042">
            <v>731602</v>
          </cell>
        </row>
        <row r="1043">
          <cell r="A1043">
            <v>453422</v>
          </cell>
          <cell r="B1043" t="str">
            <v>Santosh Rammanohar Teli</v>
          </cell>
          <cell r="D1043" t="str">
            <v>Active</v>
          </cell>
          <cell r="F1043">
            <v>380836</v>
          </cell>
          <cell r="I1043" t="str">
            <v>BG 7</v>
          </cell>
          <cell r="J1043">
            <v>469886</v>
          </cell>
          <cell r="K1043">
            <v>316203</v>
          </cell>
        </row>
        <row r="1044">
          <cell r="A1044">
            <v>453423</v>
          </cell>
          <cell r="B1044" t="str">
            <v>Jim Pravindoss C.</v>
          </cell>
          <cell r="D1044" t="str">
            <v>Active</v>
          </cell>
          <cell r="F1044">
            <v>385698</v>
          </cell>
          <cell r="I1044" t="str">
            <v>BG 7</v>
          </cell>
          <cell r="J1044">
            <v>405815</v>
          </cell>
          <cell r="K1044">
            <v>423780</v>
          </cell>
        </row>
        <row r="1045">
          <cell r="A1045">
            <v>453425</v>
          </cell>
          <cell r="B1045" t="str">
            <v>Mukesh E</v>
          </cell>
          <cell r="D1045" t="str">
            <v>Active</v>
          </cell>
          <cell r="F1045">
            <v>385791</v>
          </cell>
          <cell r="I1045" t="str">
            <v>BG 8</v>
          </cell>
          <cell r="J1045">
            <v>362561</v>
          </cell>
          <cell r="K1045">
            <v>1581111</v>
          </cell>
        </row>
        <row r="1046">
          <cell r="A1046">
            <v>453426</v>
          </cell>
          <cell r="B1046" t="str">
            <v>Gowthaman V.</v>
          </cell>
          <cell r="D1046" t="str">
            <v>Active</v>
          </cell>
          <cell r="F1046">
            <v>387266</v>
          </cell>
          <cell r="I1046" t="str">
            <v>BG 6</v>
          </cell>
          <cell r="J1046">
            <v>1057926</v>
          </cell>
          <cell r="K1046">
            <v>1800670</v>
          </cell>
        </row>
        <row r="1047">
          <cell r="A1047">
            <v>453431</v>
          </cell>
          <cell r="B1047" t="str">
            <v>Devang Yogesh Joshi</v>
          </cell>
          <cell r="D1047" t="str">
            <v>Active</v>
          </cell>
          <cell r="F1047">
            <v>380836</v>
          </cell>
          <cell r="I1047" t="str">
            <v>BG 8</v>
          </cell>
          <cell r="J1047">
            <v>369117</v>
          </cell>
          <cell r="K1047">
            <v>508877</v>
          </cell>
        </row>
        <row r="1048">
          <cell r="A1048">
            <v>453481</v>
          </cell>
          <cell r="B1048" t="str">
            <v>Kumar Harshvardhan</v>
          </cell>
          <cell r="D1048" t="str">
            <v>Active</v>
          </cell>
          <cell r="F1048">
            <v>398778</v>
          </cell>
          <cell r="I1048" t="str">
            <v>BG 8</v>
          </cell>
          <cell r="J1048">
            <v>390249</v>
          </cell>
          <cell r="K1048">
            <v>542716</v>
          </cell>
        </row>
        <row r="1049">
          <cell r="A1049">
            <v>453483</v>
          </cell>
          <cell r="B1049" t="str">
            <v>Raman Kumar</v>
          </cell>
          <cell r="D1049" t="str">
            <v>Active</v>
          </cell>
          <cell r="F1049">
            <v>377364</v>
          </cell>
          <cell r="I1049" t="str">
            <v>BG 5</v>
          </cell>
          <cell r="J1049">
            <v>1203686</v>
          </cell>
          <cell r="K1049">
            <v>593312</v>
          </cell>
        </row>
        <row r="1050">
          <cell r="A1050">
            <v>453488</v>
          </cell>
          <cell r="B1050" t="str">
            <v>Syed Pasha Zaidi</v>
          </cell>
          <cell r="D1050" t="str">
            <v>Active</v>
          </cell>
          <cell r="F1050">
            <v>454526</v>
          </cell>
          <cell r="I1050" t="str">
            <v>BG 8</v>
          </cell>
          <cell r="J1050">
            <v>326754</v>
          </cell>
          <cell r="K1050">
            <v>828061</v>
          </cell>
        </row>
        <row r="1051">
          <cell r="A1051">
            <v>453489</v>
          </cell>
          <cell r="B1051" t="str">
            <v>Akhilesh Kumar</v>
          </cell>
          <cell r="D1051" t="str">
            <v>Active</v>
          </cell>
          <cell r="F1051">
            <v>407302</v>
          </cell>
          <cell r="I1051" t="str">
            <v>BG 6</v>
          </cell>
          <cell r="J1051">
            <v>1023709</v>
          </cell>
          <cell r="K1051">
            <v>1041240</v>
          </cell>
        </row>
        <row r="1052">
          <cell r="A1052">
            <v>453529</v>
          </cell>
          <cell r="B1052" t="str">
            <v>Prasath R</v>
          </cell>
          <cell r="D1052" t="str">
            <v>Active</v>
          </cell>
          <cell r="F1052">
            <v>380150</v>
          </cell>
          <cell r="I1052" t="str">
            <v>BG 7</v>
          </cell>
          <cell r="J1052">
            <v>570889</v>
          </cell>
          <cell r="K1052">
            <v>359944</v>
          </cell>
        </row>
        <row r="1053">
          <cell r="A1053">
            <v>453540</v>
          </cell>
          <cell r="B1053" t="str">
            <v>Rajesh P. K.</v>
          </cell>
          <cell r="D1053" t="str">
            <v>Active</v>
          </cell>
          <cell r="F1053">
            <v>419555</v>
          </cell>
          <cell r="I1053" t="str">
            <v>BG 8</v>
          </cell>
          <cell r="J1053">
            <v>339444</v>
          </cell>
          <cell r="K1053">
            <v>756631</v>
          </cell>
        </row>
        <row r="1054">
          <cell r="A1054">
            <v>453542</v>
          </cell>
          <cell r="B1054" t="str">
            <v>Jagath Kiran</v>
          </cell>
          <cell r="D1054" t="str">
            <v>Active</v>
          </cell>
          <cell r="F1054">
            <v>423329</v>
          </cell>
          <cell r="I1054" t="str">
            <v>BG 8</v>
          </cell>
          <cell r="J1054">
            <v>135205</v>
          </cell>
          <cell r="K1054">
            <v>179372</v>
          </cell>
        </row>
        <row r="1055">
          <cell r="A1055">
            <v>453567</v>
          </cell>
          <cell r="B1055" t="str">
            <v>Rama Krishna Panda</v>
          </cell>
          <cell r="D1055" t="str">
            <v>Active</v>
          </cell>
          <cell r="F1055">
            <v>381248</v>
          </cell>
          <cell r="I1055" t="str">
            <v>BG 8</v>
          </cell>
          <cell r="J1055">
            <v>252446</v>
          </cell>
          <cell r="K1055">
            <v>711437</v>
          </cell>
        </row>
        <row r="1056">
          <cell r="A1056">
            <v>453594</v>
          </cell>
          <cell r="B1056" t="str">
            <v>Sanjiv Kumar Navin Chandra Vagheshvari</v>
          </cell>
          <cell r="D1056" t="str">
            <v>Active</v>
          </cell>
          <cell r="F1056">
            <v>462852</v>
          </cell>
          <cell r="I1056" t="str">
            <v>BG 5</v>
          </cell>
          <cell r="J1056">
            <v>1174275</v>
          </cell>
          <cell r="K1056">
            <v>1722760</v>
          </cell>
        </row>
        <row r="1057">
          <cell r="A1057">
            <v>453684</v>
          </cell>
          <cell r="B1057" t="str">
            <v>Gagan Sohal</v>
          </cell>
          <cell r="D1057" t="str">
            <v>Active</v>
          </cell>
          <cell r="F1057">
            <v>472010</v>
          </cell>
          <cell r="I1057" t="str">
            <v>BG 7</v>
          </cell>
          <cell r="J1057">
            <v>499217</v>
          </cell>
          <cell r="K1057">
            <v>470034</v>
          </cell>
        </row>
        <row r="1058">
          <cell r="A1058">
            <v>453687</v>
          </cell>
          <cell r="B1058" t="str">
            <v>Balwinder Singh</v>
          </cell>
          <cell r="D1058" t="str">
            <v>Active</v>
          </cell>
          <cell r="F1058">
            <v>377143</v>
          </cell>
          <cell r="I1058" t="str">
            <v>BG 7</v>
          </cell>
          <cell r="J1058">
            <v>505622</v>
          </cell>
          <cell r="K1058">
            <v>404325</v>
          </cell>
        </row>
        <row r="1059">
          <cell r="A1059">
            <v>453756</v>
          </cell>
          <cell r="B1059" t="str">
            <v>Hari Shankar Singh</v>
          </cell>
          <cell r="D1059" t="str">
            <v>Active</v>
          </cell>
          <cell r="F1059">
            <v>414224</v>
          </cell>
          <cell r="I1059" t="str">
            <v>BG 7</v>
          </cell>
          <cell r="J1059">
            <v>417648</v>
          </cell>
          <cell r="K1059">
            <v>653500</v>
          </cell>
        </row>
        <row r="1060">
          <cell r="A1060">
            <v>453757</v>
          </cell>
          <cell r="B1060" t="str">
            <v>Kanchan Ashok Bhatade</v>
          </cell>
          <cell r="D1060" t="str">
            <v>Active</v>
          </cell>
          <cell r="F1060">
            <v>376834</v>
          </cell>
          <cell r="I1060" t="str">
            <v>BG 6</v>
          </cell>
          <cell r="J1060">
            <v>822393</v>
          </cell>
          <cell r="K1060">
            <v>1351469</v>
          </cell>
        </row>
        <row r="1061">
          <cell r="A1061">
            <v>453758</v>
          </cell>
          <cell r="B1061" t="str">
            <v>Jignesh Dineshbhai Gondaliya</v>
          </cell>
          <cell r="D1061" t="str">
            <v>Active</v>
          </cell>
          <cell r="F1061">
            <v>448841</v>
          </cell>
          <cell r="I1061" t="str">
            <v>BG 8</v>
          </cell>
          <cell r="J1061">
            <v>232585</v>
          </cell>
          <cell r="K1061">
            <v>824453</v>
          </cell>
        </row>
        <row r="1062">
          <cell r="A1062">
            <v>453759</v>
          </cell>
          <cell r="B1062" t="str">
            <v>Deepak Sharma</v>
          </cell>
          <cell r="D1062" t="str">
            <v>Active</v>
          </cell>
          <cell r="F1062">
            <v>152562</v>
          </cell>
          <cell r="I1062" t="str">
            <v>BG 7</v>
          </cell>
          <cell r="J1062">
            <v>546019</v>
          </cell>
          <cell r="K1062">
            <v>1225000</v>
          </cell>
        </row>
        <row r="1063">
          <cell r="A1063">
            <v>453842</v>
          </cell>
          <cell r="B1063" t="str">
            <v>Avil Jesan Rodrigues</v>
          </cell>
          <cell r="D1063" t="str">
            <v>Active</v>
          </cell>
          <cell r="F1063">
            <v>382950</v>
          </cell>
          <cell r="I1063" t="str">
            <v>BG 8</v>
          </cell>
          <cell r="J1063">
            <v>394769</v>
          </cell>
          <cell r="K1063">
            <v>845915</v>
          </cell>
        </row>
        <row r="1064">
          <cell r="A1064">
            <v>453888</v>
          </cell>
          <cell r="B1064" t="str">
            <v>Vishnu Pramoth B</v>
          </cell>
          <cell r="D1064" t="str">
            <v>Active</v>
          </cell>
          <cell r="F1064">
            <v>474340</v>
          </cell>
          <cell r="I1064" t="str">
            <v>BG 6</v>
          </cell>
          <cell r="J1064">
            <v>759113</v>
          </cell>
          <cell r="K1064">
            <v>723490</v>
          </cell>
        </row>
        <row r="1065">
          <cell r="A1065">
            <v>453891</v>
          </cell>
          <cell r="B1065" t="str">
            <v>Alagappan S.</v>
          </cell>
          <cell r="D1065" t="str">
            <v>Active</v>
          </cell>
          <cell r="F1065">
            <v>474340</v>
          </cell>
          <cell r="I1065" t="str">
            <v>BG 7</v>
          </cell>
          <cell r="J1065">
            <v>540819</v>
          </cell>
          <cell r="K1065">
            <v>306376</v>
          </cell>
        </row>
        <row r="1066">
          <cell r="A1066">
            <v>453983</v>
          </cell>
          <cell r="B1066" t="str">
            <v>Naresh Gundapaneni</v>
          </cell>
          <cell r="D1066" t="str">
            <v>Active</v>
          </cell>
          <cell r="F1066">
            <v>459093</v>
          </cell>
          <cell r="I1066" t="str">
            <v>BG 5</v>
          </cell>
          <cell r="J1066">
            <v>1231688</v>
          </cell>
          <cell r="K1066">
            <v>1424410</v>
          </cell>
        </row>
        <row r="1067">
          <cell r="A1067">
            <v>454452</v>
          </cell>
          <cell r="B1067" t="str">
            <v>Kunal Ratanprakash Sanwal</v>
          </cell>
          <cell r="D1067" t="str">
            <v>Active</v>
          </cell>
          <cell r="F1067">
            <v>160376</v>
          </cell>
          <cell r="I1067" t="str">
            <v>BG 7</v>
          </cell>
          <cell r="J1067">
            <v>697901</v>
          </cell>
          <cell r="K1067">
            <v>1176747</v>
          </cell>
        </row>
        <row r="1068">
          <cell r="A1068">
            <v>454464</v>
          </cell>
          <cell r="B1068" t="str">
            <v>Damandeep Singh</v>
          </cell>
          <cell r="D1068" t="str">
            <v>Active</v>
          </cell>
          <cell r="F1068">
            <v>412289</v>
          </cell>
          <cell r="I1068" t="str">
            <v>BG 6</v>
          </cell>
          <cell r="J1068">
            <v>886730</v>
          </cell>
          <cell r="K1068">
            <v>1072697</v>
          </cell>
        </row>
        <row r="1069">
          <cell r="A1069">
            <v>454466</v>
          </cell>
          <cell r="B1069" t="str">
            <v>Mahesh Chandra</v>
          </cell>
          <cell r="D1069" t="str">
            <v>Active</v>
          </cell>
          <cell r="F1069">
            <v>410827</v>
          </cell>
          <cell r="I1069" t="str">
            <v>BG 7</v>
          </cell>
          <cell r="J1069">
            <v>427485</v>
          </cell>
          <cell r="K1069">
            <v>439890</v>
          </cell>
        </row>
        <row r="1070">
          <cell r="A1070">
            <v>454470</v>
          </cell>
          <cell r="B1070" t="str">
            <v>Jhutan Debnath</v>
          </cell>
          <cell r="D1070" t="str">
            <v>Active</v>
          </cell>
          <cell r="F1070">
            <v>410827</v>
          </cell>
          <cell r="I1070" t="str">
            <v>BG 7</v>
          </cell>
          <cell r="J1070">
            <v>567713</v>
          </cell>
          <cell r="K1070">
            <v>673029</v>
          </cell>
        </row>
        <row r="1071">
          <cell r="A1071">
            <v>454854</v>
          </cell>
          <cell r="B1071" t="str">
            <v>Chinmay Mohapatra</v>
          </cell>
          <cell r="D1071" t="str">
            <v>Active</v>
          </cell>
          <cell r="F1071">
            <v>381248</v>
          </cell>
          <cell r="I1071" t="str">
            <v>BG 8</v>
          </cell>
          <cell r="J1071">
            <v>292707</v>
          </cell>
          <cell r="K1071">
            <v>834662</v>
          </cell>
        </row>
        <row r="1072">
          <cell r="A1072">
            <v>454856</v>
          </cell>
          <cell r="B1072" t="str">
            <v>Nadir Khan</v>
          </cell>
          <cell r="D1072" t="str">
            <v>Active</v>
          </cell>
          <cell r="F1072">
            <v>436955</v>
          </cell>
          <cell r="I1072" t="str">
            <v>BG 7</v>
          </cell>
          <cell r="J1072">
            <v>480497</v>
          </cell>
          <cell r="K1072">
            <v>1298504</v>
          </cell>
        </row>
        <row r="1073">
          <cell r="A1073">
            <v>454858</v>
          </cell>
          <cell r="B1073" t="str">
            <v>Haridas Kapila</v>
          </cell>
          <cell r="D1073" t="str">
            <v>Active</v>
          </cell>
          <cell r="F1073">
            <v>473035</v>
          </cell>
          <cell r="I1073" t="str">
            <v>BG 6</v>
          </cell>
          <cell r="J1073">
            <v>734327</v>
          </cell>
          <cell r="K1073">
            <v>1461166</v>
          </cell>
        </row>
        <row r="1074">
          <cell r="A1074">
            <v>454870</v>
          </cell>
          <cell r="B1074" t="str">
            <v>Lopamudra Jena</v>
          </cell>
          <cell r="D1074" t="str">
            <v>Active</v>
          </cell>
          <cell r="F1074">
            <v>460392</v>
          </cell>
          <cell r="I1074" t="str">
            <v>BG 7</v>
          </cell>
          <cell r="J1074">
            <v>482901</v>
          </cell>
          <cell r="K1074">
            <v>407046</v>
          </cell>
        </row>
        <row r="1075">
          <cell r="A1075">
            <v>454941</v>
          </cell>
          <cell r="B1075" t="str">
            <v>Chetan Digamber Usapkar</v>
          </cell>
          <cell r="D1075" t="str">
            <v>Active</v>
          </cell>
          <cell r="F1075">
            <v>376834</v>
          </cell>
          <cell r="I1075" t="str">
            <v>BG 8</v>
          </cell>
          <cell r="J1075">
            <v>294882</v>
          </cell>
          <cell r="K1075">
            <v>464405</v>
          </cell>
        </row>
        <row r="1076">
          <cell r="A1076">
            <v>454946</v>
          </cell>
          <cell r="B1076" t="str">
            <v>Kimberly Libby Rodrigues</v>
          </cell>
          <cell r="D1076" t="str">
            <v>Active</v>
          </cell>
          <cell r="F1076">
            <v>376834</v>
          </cell>
          <cell r="I1076" t="str">
            <v>BG 6</v>
          </cell>
          <cell r="J1076">
            <v>876741</v>
          </cell>
          <cell r="K1076">
            <v>1172204</v>
          </cell>
        </row>
        <row r="1077">
          <cell r="A1077">
            <v>454947</v>
          </cell>
          <cell r="B1077" t="str">
            <v>Ankur Singh</v>
          </cell>
          <cell r="D1077" t="str">
            <v>Active</v>
          </cell>
          <cell r="F1077">
            <v>414224</v>
          </cell>
          <cell r="I1077" t="str">
            <v>BG 6</v>
          </cell>
          <cell r="J1077">
            <v>869179</v>
          </cell>
          <cell r="K1077">
            <v>726246</v>
          </cell>
        </row>
        <row r="1078">
          <cell r="A1078">
            <v>454950</v>
          </cell>
          <cell r="B1078" t="str">
            <v>Ambrish Singh</v>
          </cell>
          <cell r="D1078" t="str">
            <v>Active</v>
          </cell>
          <cell r="F1078">
            <v>414224</v>
          </cell>
          <cell r="I1078" t="str">
            <v>BG 7</v>
          </cell>
          <cell r="J1078">
            <v>447421</v>
          </cell>
          <cell r="K1078">
            <v>265116</v>
          </cell>
        </row>
        <row r="1079">
          <cell r="A1079">
            <v>454951</v>
          </cell>
          <cell r="B1079" t="str">
            <v>Anil Motilal Gupta</v>
          </cell>
          <cell r="D1079" t="str">
            <v>Active</v>
          </cell>
          <cell r="F1079">
            <v>380836</v>
          </cell>
          <cell r="I1079" t="str">
            <v>BG 8</v>
          </cell>
          <cell r="J1079">
            <v>235256</v>
          </cell>
          <cell r="K1079">
            <v>56259</v>
          </cell>
        </row>
        <row r="1080">
          <cell r="A1080">
            <v>454952</v>
          </cell>
          <cell r="B1080" t="str">
            <v>Indrajeet Nawal Singh Yadav</v>
          </cell>
          <cell r="D1080" t="str">
            <v>Active</v>
          </cell>
          <cell r="F1080">
            <v>376339</v>
          </cell>
          <cell r="I1080" t="str">
            <v>BG 4</v>
          </cell>
          <cell r="J1080">
            <v>1618512</v>
          </cell>
          <cell r="K1080">
            <v>2995741</v>
          </cell>
        </row>
        <row r="1081">
          <cell r="A1081">
            <v>454953</v>
          </cell>
          <cell r="B1081" t="str">
            <v>Nishang SunilKumar Sukhadia</v>
          </cell>
          <cell r="D1081" t="str">
            <v>Active</v>
          </cell>
          <cell r="F1081">
            <v>399532</v>
          </cell>
          <cell r="I1081" t="str">
            <v>BG 8</v>
          </cell>
          <cell r="J1081">
            <v>368382</v>
          </cell>
          <cell r="K1081">
            <v>463443</v>
          </cell>
        </row>
        <row r="1082">
          <cell r="A1082">
            <v>454995</v>
          </cell>
          <cell r="B1082" t="str">
            <v>Satish T</v>
          </cell>
          <cell r="D1082" t="str">
            <v>Active</v>
          </cell>
          <cell r="F1082">
            <v>386578</v>
          </cell>
          <cell r="I1082" t="str">
            <v>BG 6</v>
          </cell>
          <cell r="J1082">
            <v>826527</v>
          </cell>
          <cell r="K1082">
            <v>679378</v>
          </cell>
        </row>
        <row r="1083">
          <cell r="A1083">
            <v>455048</v>
          </cell>
          <cell r="B1083" t="str">
            <v>Jyoti Sharma</v>
          </cell>
          <cell r="D1083" t="str">
            <v>Active</v>
          </cell>
          <cell r="F1083">
            <v>473035</v>
          </cell>
          <cell r="I1083" t="str">
            <v>BG 7</v>
          </cell>
          <cell r="J1083">
            <v>663572</v>
          </cell>
          <cell r="K1083">
            <v>768299</v>
          </cell>
        </row>
        <row r="1084">
          <cell r="A1084">
            <v>455110</v>
          </cell>
          <cell r="B1084" t="str">
            <v>Rajendra Kumar Jangir</v>
          </cell>
          <cell r="D1084" t="str">
            <v>Active</v>
          </cell>
          <cell r="F1084">
            <v>424426</v>
          </cell>
          <cell r="I1084" t="str">
            <v>BG 7</v>
          </cell>
          <cell r="J1084">
            <v>632243</v>
          </cell>
          <cell r="K1084">
            <v>640036</v>
          </cell>
        </row>
        <row r="1085">
          <cell r="A1085">
            <v>455112</v>
          </cell>
          <cell r="B1085" t="str">
            <v>Gurpreet Singh</v>
          </cell>
          <cell r="D1085" t="str">
            <v>Active</v>
          </cell>
          <cell r="F1085">
            <v>472696</v>
          </cell>
          <cell r="I1085" t="str">
            <v>BG 7</v>
          </cell>
          <cell r="J1085">
            <v>522573</v>
          </cell>
          <cell r="K1085">
            <v>500449</v>
          </cell>
        </row>
        <row r="1086">
          <cell r="A1086">
            <v>455290</v>
          </cell>
          <cell r="B1086" t="str">
            <v>Subavardhanaa D.V.R</v>
          </cell>
          <cell r="D1086" t="str">
            <v>Active</v>
          </cell>
          <cell r="F1086">
            <v>474340</v>
          </cell>
          <cell r="I1086" t="str">
            <v>BG 6</v>
          </cell>
          <cell r="J1086">
            <v>803347</v>
          </cell>
          <cell r="K1086">
            <v>1196003</v>
          </cell>
        </row>
        <row r="1087">
          <cell r="A1087">
            <v>455292</v>
          </cell>
          <cell r="B1087" t="str">
            <v>Sonali Vinod Sakpal</v>
          </cell>
          <cell r="D1087" t="str">
            <v>Active</v>
          </cell>
          <cell r="F1087">
            <v>449173</v>
          </cell>
          <cell r="I1087" t="str">
            <v>BG 6</v>
          </cell>
          <cell r="J1087">
            <v>1087530</v>
          </cell>
          <cell r="K1087">
            <v>1125058</v>
          </cell>
        </row>
        <row r="1088">
          <cell r="A1088">
            <v>455295</v>
          </cell>
          <cell r="B1088" t="str">
            <v>Deepak Chandrakant Mistry</v>
          </cell>
          <cell r="D1088" t="str">
            <v>Active</v>
          </cell>
          <cell r="F1088">
            <v>380836</v>
          </cell>
          <cell r="I1088" t="str">
            <v>BG 6</v>
          </cell>
          <cell r="J1088">
            <v>784925</v>
          </cell>
          <cell r="K1088">
            <v>834346</v>
          </cell>
        </row>
        <row r="1089">
          <cell r="A1089">
            <v>455341</v>
          </cell>
          <cell r="B1089" t="str">
            <v>Tejpartap .</v>
          </cell>
          <cell r="D1089" t="str">
            <v>Active</v>
          </cell>
          <cell r="F1089">
            <v>378015</v>
          </cell>
          <cell r="I1089" t="str">
            <v>BG 6</v>
          </cell>
          <cell r="J1089">
            <v>810160</v>
          </cell>
          <cell r="K1089">
            <v>1293915</v>
          </cell>
        </row>
        <row r="1090">
          <cell r="A1090">
            <v>455455</v>
          </cell>
          <cell r="B1090" t="str">
            <v>Alpeshkumar Govindbhai Prajapati</v>
          </cell>
          <cell r="D1090" t="str">
            <v>Active</v>
          </cell>
          <cell r="F1090">
            <v>411975</v>
          </cell>
          <cell r="I1090" t="str">
            <v>BG 7</v>
          </cell>
          <cell r="J1090">
            <v>540981</v>
          </cell>
          <cell r="K1090">
            <v>1685916</v>
          </cell>
        </row>
        <row r="1091">
          <cell r="A1091">
            <v>455552</v>
          </cell>
          <cell r="B1091" t="str">
            <v>Udayan Mukherjee</v>
          </cell>
          <cell r="D1091" t="str">
            <v>Active</v>
          </cell>
          <cell r="F1091">
            <v>448126</v>
          </cell>
          <cell r="I1091" t="str">
            <v>BG 4</v>
          </cell>
          <cell r="J1091">
            <v>1693027</v>
          </cell>
          <cell r="K1091">
            <v>2303057</v>
          </cell>
        </row>
        <row r="1092">
          <cell r="A1092">
            <v>455556</v>
          </cell>
          <cell r="B1092" t="str">
            <v>Pradeep C M</v>
          </cell>
          <cell r="D1092" t="str">
            <v>Active</v>
          </cell>
          <cell r="F1092">
            <v>460862</v>
          </cell>
          <cell r="I1092" t="str">
            <v>BG 5</v>
          </cell>
          <cell r="J1092">
            <v>1338459</v>
          </cell>
          <cell r="K1092">
            <v>1211344</v>
          </cell>
        </row>
        <row r="1093">
          <cell r="A1093">
            <v>455692</v>
          </cell>
          <cell r="B1093" t="str">
            <v>Dhananjay Trimbakrao Joshi</v>
          </cell>
          <cell r="D1093" t="str">
            <v>Active</v>
          </cell>
          <cell r="F1093">
            <v>408446</v>
          </cell>
          <cell r="I1093" t="str">
            <v>BG 5</v>
          </cell>
          <cell r="J1093">
            <v>1181832</v>
          </cell>
          <cell r="K1093">
            <v>847127</v>
          </cell>
        </row>
        <row r="1094">
          <cell r="A1094">
            <v>455797</v>
          </cell>
          <cell r="B1094" t="str">
            <v>Vishal Ravindra Mali</v>
          </cell>
          <cell r="D1094" t="str">
            <v>Active</v>
          </cell>
          <cell r="F1094">
            <v>376834</v>
          </cell>
          <cell r="I1094" t="str">
            <v>BG 7</v>
          </cell>
          <cell r="J1094">
            <v>627050</v>
          </cell>
          <cell r="K1094">
            <v>940764</v>
          </cell>
        </row>
        <row r="1095">
          <cell r="A1095">
            <v>455800</v>
          </cell>
          <cell r="B1095" t="str">
            <v>Philipson Frank Fernandes</v>
          </cell>
          <cell r="D1095" t="str">
            <v>Active</v>
          </cell>
          <cell r="F1095">
            <v>376834</v>
          </cell>
          <cell r="I1095" t="str">
            <v>BG 5</v>
          </cell>
          <cell r="J1095">
            <v>1432619</v>
          </cell>
          <cell r="K1095">
            <v>3341599</v>
          </cell>
        </row>
        <row r="1096">
          <cell r="A1096">
            <v>455945</v>
          </cell>
          <cell r="B1096" t="str">
            <v>Shailender Bhati</v>
          </cell>
          <cell r="D1096" t="str">
            <v>Active</v>
          </cell>
          <cell r="F1096">
            <v>373036</v>
          </cell>
          <cell r="I1096" t="str">
            <v>BG 7</v>
          </cell>
          <cell r="J1096">
            <v>528061</v>
          </cell>
          <cell r="K1096">
            <v>760148</v>
          </cell>
        </row>
        <row r="1097">
          <cell r="A1097">
            <v>456182</v>
          </cell>
          <cell r="B1097" t="str">
            <v>Savita Rai</v>
          </cell>
          <cell r="D1097" t="str">
            <v>Active</v>
          </cell>
          <cell r="F1097">
            <v>391321</v>
          </cell>
          <cell r="I1097" t="str">
            <v>BG 7</v>
          </cell>
          <cell r="J1097">
            <v>570231</v>
          </cell>
          <cell r="K1097">
            <v>804571</v>
          </cell>
        </row>
        <row r="1098">
          <cell r="A1098">
            <v>456186</v>
          </cell>
          <cell r="B1098" t="str">
            <v>Kalaiyarasan K.</v>
          </cell>
          <cell r="D1098" t="str">
            <v>Active</v>
          </cell>
          <cell r="F1098">
            <v>398449</v>
          </cell>
          <cell r="I1098" t="str">
            <v>BG 7</v>
          </cell>
          <cell r="J1098">
            <v>572020</v>
          </cell>
          <cell r="K1098">
            <v>300185</v>
          </cell>
        </row>
        <row r="1099">
          <cell r="A1099">
            <v>456342</v>
          </cell>
          <cell r="B1099" t="str">
            <v>Ashesh Atul Kumar Bhatt</v>
          </cell>
          <cell r="D1099" t="str">
            <v>Active</v>
          </cell>
          <cell r="F1099">
            <v>462852</v>
          </cell>
          <cell r="I1099" t="str">
            <v>BG 4</v>
          </cell>
          <cell r="J1099">
            <v>1710566</v>
          </cell>
          <cell r="K1099">
            <v>1247410</v>
          </cell>
        </row>
        <row r="1100">
          <cell r="A1100">
            <v>456697</v>
          </cell>
          <cell r="B1100" t="str">
            <v>Pooja Bharti</v>
          </cell>
          <cell r="D1100" t="str">
            <v>Active</v>
          </cell>
          <cell r="F1100">
            <v>377364</v>
          </cell>
          <cell r="I1100" t="str">
            <v>BG 6</v>
          </cell>
          <cell r="J1100">
            <v>870791</v>
          </cell>
          <cell r="K1100">
            <v>742822</v>
          </cell>
        </row>
        <row r="1101">
          <cell r="A1101">
            <v>456924</v>
          </cell>
          <cell r="B1101" t="str">
            <v>Ravinder Kumar</v>
          </cell>
          <cell r="D1101" t="str">
            <v>Active</v>
          </cell>
          <cell r="F1101">
            <v>382987</v>
          </cell>
          <cell r="I1101" t="str">
            <v>BG 6</v>
          </cell>
          <cell r="J1101">
            <v>873780</v>
          </cell>
          <cell r="K1101">
            <v>875444</v>
          </cell>
        </row>
        <row r="1102">
          <cell r="A1102">
            <v>457175</v>
          </cell>
          <cell r="B1102" t="str">
            <v>Anusha Jyesta</v>
          </cell>
          <cell r="D1102" t="str">
            <v>Active</v>
          </cell>
          <cell r="F1102">
            <v>421959</v>
          </cell>
          <cell r="I1102" t="str">
            <v>BG 7</v>
          </cell>
          <cell r="J1102">
            <v>660316</v>
          </cell>
          <cell r="K1102">
            <v>197623</v>
          </cell>
        </row>
        <row r="1103">
          <cell r="A1103">
            <v>457236</v>
          </cell>
          <cell r="B1103" t="str">
            <v>Saswat Sambit</v>
          </cell>
          <cell r="D1103" t="str">
            <v>Active</v>
          </cell>
          <cell r="F1103">
            <v>176466</v>
          </cell>
          <cell r="I1103" t="str">
            <v>BG 8</v>
          </cell>
          <cell r="J1103">
            <v>247227</v>
          </cell>
          <cell r="K1103">
            <v>261988</v>
          </cell>
        </row>
        <row r="1104">
          <cell r="A1104">
            <v>457238</v>
          </cell>
          <cell r="B1104" t="str">
            <v>Sanatan Sahu</v>
          </cell>
          <cell r="D1104" t="str">
            <v>Active</v>
          </cell>
          <cell r="F1104">
            <v>381248</v>
          </cell>
          <cell r="I1104" t="str">
            <v>BG 7</v>
          </cell>
          <cell r="J1104">
            <v>489820</v>
          </cell>
          <cell r="K1104">
            <v>640381</v>
          </cell>
        </row>
        <row r="1105">
          <cell r="A1105">
            <v>457246</v>
          </cell>
          <cell r="B1105" t="str">
            <v>Manavwaar Ali</v>
          </cell>
          <cell r="D1105" t="str">
            <v>Active</v>
          </cell>
          <cell r="F1105">
            <v>391321</v>
          </cell>
          <cell r="I1105" t="str">
            <v>BG 4</v>
          </cell>
          <cell r="J1105">
            <v>1606166</v>
          </cell>
          <cell r="K1105">
            <v>2950639</v>
          </cell>
        </row>
        <row r="1106">
          <cell r="A1106">
            <v>457247</v>
          </cell>
          <cell r="B1106" t="str">
            <v>Saurav Kumar Panday</v>
          </cell>
          <cell r="D1106" t="str">
            <v>Active</v>
          </cell>
          <cell r="F1106">
            <v>382987</v>
          </cell>
          <cell r="I1106" t="str">
            <v>BG 5</v>
          </cell>
          <cell r="J1106">
            <v>1102075</v>
          </cell>
          <cell r="K1106">
            <v>783994</v>
          </cell>
        </row>
        <row r="1107">
          <cell r="A1107">
            <v>457248</v>
          </cell>
          <cell r="B1107" t="str">
            <v>Ravi Shankar Ojha</v>
          </cell>
          <cell r="D1107" t="str">
            <v>Active</v>
          </cell>
          <cell r="F1107">
            <v>460909</v>
          </cell>
          <cell r="I1107" t="str">
            <v>BG 4</v>
          </cell>
          <cell r="J1107">
            <v>1623688</v>
          </cell>
          <cell r="K1107">
            <v>1476951</v>
          </cell>
        </row>
        <row r="1108">
          <cell r="A1108">
            <v>457249</v>
          </cell>
          <cell r="B1108" t="str">
            <v>Arindam Majie</v>
          </cell>
          <cell r="D1108" t="str">
            <v>Active</v>
          </cell>
          <cell r="F1108">
            <v>410449</v>
          </cell>
          <cell r="I1108" t="str">
            <v>BG 6</v>
          </cell>
          <cell r="J1108">
            <v>1031661</v>
          </cell>
          <cell r="K1108">
            <v>1019607</v>
          </cell>
        </row>
        <row r="1109">
          <cell r="A1109">
            <v>457312</v>
          </cell>
          <cell r="B1109" t="str">
            <v>Shanmughavelu C.M</v>
          </cell>
          <cell r="D1109" t="str">
            <v>Active</v>
          </cell>
          <cell r="F1109">
            <v>474340</v>
          </cell>
          <cell r="I1109" t="str">
            <v>BG 6</v>
          </cell>
          <cell r="J1109">
            <v>898315</v>
          </cell>
          <cell r="K1109">
            <v>98317</v>
          </cell>
        </row>
        <row r="1110">
          <cell r="A1110">
            <v>457314</v>
          </cell>
          <cell r="B1110" t="str">
            <v>Deepesh Pande</v>
          </cell>
          <cell r="D1110" t="str">
            <v>Active</v>
          </cell>
          <cell r="F1110">
            <v>407302</v>
          </cell>
          <cell r="I1110" t="str">
            <v>BG 6</v>
          </cell>
          <cell r="J1110">
            <v>875487</v>
          </cell>
          <cell r="K1110">
            <v>899166</v>
          </cell>
        </row>
        <row r="1111">
          <cell r="A1111">
            <v>457792</v>
          </cell>
          <cell r="B1111" t="str">
            <v>Mohan Kumar Gupta</v>
          </cell>
          <cell r="D1111" t="str">
            <v>Active</v>
          </cell>
          <cell r="F1111">
            <v>381721</v>
          </cell>
          <cell r="I1111" t="str">
            <v>BG 8</v>
          </cell>
          <cell r="J1111">
            <v>337087</v>
          </cell>
          <cell r="K1111">
            <v>823588</v>
          </cell>
        </row>
        <row r="1112">
          <cell r="A1112">
            <v>457861</v>
          </cell>
          <cell r="B1112" t="str">
            <v>Awesh Rameshchand Tated</v>
          </cell>
          <cell r="D1112" t="str">
            <v>Active</v>
          </cell>
          <cell r="F1112">
            <v>379975</v>
          </cell>
          <cell r="I1112" t="str">
            <v>BG 4</v>
          </cell>
          <cell r="J1112">
            <v>1677248</v>
          </cell>
          <cell r="K1112">
            <v>1714490</v>
          </cell>
        </row>
        <row r="1113">
          <cell r="A1113">
            <v>457869</v>
          </cell>
          <cell r="B1113" t="str">
            <v>Ravi Kumar</v>
          </cell>
          <cell r="D1113" t="str">
            <v>Active</v>
          </cell>
          <cell r="F1113">
            <v>359519</v>
          </cell>
          <cell r="I1113" t="str">
            <v>BG 2</v>
          </cell>
          <cell r="J1113">
            <v>3497419</v>
          </cell>
          <cell r="K1113">
            <v>216125</v>
          </cell>
        </row>
        <row r="1114">
          <cell r="A1114">
            <v>457944</v>
          </cell>
          <cell r="B1114" t="str">
            <v>Priyanka Jangir</v>
          </cell>
          <cell r="D1114" t="str">
            <v>Active</v>
          </cell>
          <cell r="F1114">
            <v>452815</v>
          </cell>
          <cell r="I1114" t="str">
            <v>BG 7</v>
          </cell>
          <cell r="J1114">
            <v>400262</v>
          </cell>
          <cell r="K1114">
            <v>520242</v>
          </cell>
        </row>
        <row r="1115">
          <cell r="A1115">
            <v>458144</v>
          </cell>
          <cell r="B1115" t="str">
            <v>Kawaljeet Singh</v>
          </cell>
          <cell r="D1115" t="str">
            <v>Active</v>
          </cell>
          <cell r="F1115">
            <v>416871</v>
          </cell>
          <cell r="I1115" t="str">
            <v>BG 8</v>
          </cell>
          <cell r="J1115">
            <v>246558</v>
          </cell>
          <cell r="K1115">
            <v>281880</v>
          </cell>
        </row>
        <row r="1116">
          <cell r="A1116">
            <v>458632</v>
          </cell>
          <cell r="B1116" t="str">
            <v>Faizan Khan</v>
          </cell>
          <cell r="D1116" t="str">
            <v>Active</v>
          </cell>
          <cell r="F1116">
            <v>454526</v>
          </cell>
          <cell r="I1116" t="str">
            <v>BG 6</v>
          </cell>
          <cell r="J1116">
            <v>786376</v>
          </cell>
          <cell r="K1116">
            <v>867124</v>
          </cell>
        </row>
        <row r="1117">
          <cell r="A1117">
            <v>459058</v>
          </cell>
          <cell r="B1117" t="str">
            <v>Soumitra Chatterjee</v>
          </cell>
          <cell r="D1117" t="str">
            <v>Active</v>
          </cell>
          <cell r="F1117">
            <v>460862</v>
          </cell>
          <cell r="I1117" t="str">
            <v>BG 6</v>
          </cell>
          <cell r="J1117">
            <v>1020346</v>
          </cell>
          <cell r="K1117">
            <v>1382509</v>
          </cell>
        </row>
        <row r="1118">
          <cell r="A1118">
            <v>460214</v>
          </cell>
          <cell r="B1118" t="str">
            <v>Ashish Kumar Sakhuja</v>
          </cell>
          <cell r="D1118" t="str">
            <v>Active</v>
          </cell>
          <cell r="F1118">
            <v>472010</v>
          </cell>
          <cell r="I1118" t="str">
            <v>BG 7</v>
          </cell>
          <cell r="J1118">
            <v>667952</v>
          </cell>
          <cell r="K1118">
            <v>854719</v>
          </cell>
        </row>
        <row r="1119">
          <cell r="A1119">
            <v>460215</v>
          </cell>
          <cell r="B1119" t="str">
            <v>Ketan Devendrabhai Modi</v>
          </cell>
          <cell r="D1119" t="str">
            <v>Active</v>
          </cell>
          <cell r="F1119">
            <v>417062</v>
          </cell>
          <cell r="I1119" t="str">
            <v>BG 7</v>
          </cell>
          <cell r="J1119">
            <v>607991</v>
          </cell>
          <cell r="K1119">
            <v>892612</v>
          </cell>
        </row>
        <row r="1120">
          <cell r="A1120">
            <v>460293</v>
          </cell>
          <cell r="B1120" t="str">
            <v>Sangeeta Sable</v>
          </cell>
          <cell r="D1120" t="str">
            <v>Active</v>
          </cell>
          <cell r="F1120">
            <v>458160</v>
          </cell>
          <cell r="I1120" t="str">
            <v>BG 6</v>
          </cell>
          <cell r="J1120">
            <v>733275</v>
          </cell>
          <cell r="K1120">
            <v>586609</v>
          </cell>
        </row>
        <row r="1121">
          <cell r="A1121">
            <v>460294</v>
          </cell>
          <cell r="B1121" t="str">
            <v>Vishal Kumar</v>
          </cell>
          <cell r="D1121" t="str">
            <v>Active</v>
          </cell>
          <cell r="F1121">
            <v>462852</v>
          </cell>
          <cell r="I1121" t="str">
            <v>BG 6</v>
          </cell>
          <cell r="J1121">
            <v>708180</v>
          </cell>
          <cell r="K1121">
            <v>1222353</v>
          </cell>
        </row>
        <row r="1122">
          <cell r="A1122">
            <v>460295</v>
          </cell>
          <cell r="B1122" t="str">
            <v>Amandeep Singh</v>
          </cell>
          <cell r="D1122" t="str">
            <v>Active</v>
          </cell>
          <cell r="F1122">
            <v>412289</v>
          </cell>
          <cell r="I1122" t="str">
            <v>BG 6</v>
          </cell>
          <cell r="J1122">
            <v>995439</v>
          </cell>
          <cell r="K1122">
            <v>923036</v>
          </cell>
        </row>
        <row r="1123">
          <cell r="A1123">
            <v>460308</v>
          </cell>
          <cell r="B1123" t="str">
            <v>Prashant Harshadbhai Vyas</v>
          </cell>
          <cell r="D1123" t="str">
            <v>Active</v>
          </cell>
          <cell r="F1123">
            <v>382658</v>
          </cell>
          <cell r="I1123" t="str">
            <v>BG 6</v>
          </cell>
          <cell r="J1123">
            <v>708027</v>
          </cell>
          <cell r="K1123">
            <v>966610</v>
          </cell>
        </row>
        <row r="1124">
          <cell r="A1124">
            <v>460337</v>
          </cell>
          <cell r="B1124" t="str">
            <v>Laljee Singh</v>
          </cell>
          <cell r="D1124" t="str">
            <v>Active</v>
          </cell>
          <cell r="F1124">
            <v>473191</v>
          </cell>
          <cell r="I1124" t="str">
            <v>BG 7</v>
          </cell>
          <cell r="J1124">
            <v>470210</v>
          </cell>
          <cell r="K1124">
            <v>1151516</v>
          </cell>
        </row>
        <row r="1125">
          <cell r="A1125">
            <v>460339</v>
          </cell>
          <cell r="B1125" t="str">
            <v>Anuj Singh Nandan Singh Kathayat</v>
          </cell>
          <cell r="D1125" t="str">
            <v>Active</v>
          </cell>
          <cell r="F1125">
            <v>160376</v>
          </cell>
          <cell r="I1125" t="str">
            <v>BG 5</v>
          </cell>
          <cell r="J1125">
            <v>1138029</v>
          </cell>
          <cell r="K1125">
            <v>1619254</v>
          </cell>
        </row>
        <row r="1126">
          <cell r="A1126">
            <v>460345</v>
          </cell>
          <cell r="B1126" t="str">
            <v>Brijesh Jayesh Bhai Dave</v>
          </cell>
          <cell r="D1126" t="str">
            <v>Active</v>
          </cell>
          <cell r="F1126">
            <v>382658</v>
          </cell>
          <cell r="I1126" t="str">
            <v>BG 4</v>
          </cell>
          <cell r="J1126">
            <v>1947219</v>
          </cell>
          <cell r="K1126">
            <v>427539</v>
          </cell>
        </row>
        <row r="1127">
          <cell r="A1127">
            <v>460390</v>
          </cell>
          <cell r="B1127" t="str">
            <v>Amit Indrajit Bodkhe</v>
          </cell>
          <cell r="D1127" t="str">
            <v>Active</v>
          </cell>
          <cell r="F1127">
            <v>381123</v>
          </cell>
          <cell r="I1127" t="str">
            <v>BG 7</v>
          </cell>
          <cell r="J1127">
            <v>482383</v>
          </cell>
          <cell r="K1127">
            <v>581040</v>
          </cell>
        </row>
        <row r="1128">
          <cell r="A1128">
            <v>460394</v>
          </cell>
          <cell r="B1128" t="str">
            <v>Bhuwan Singh</v>
          </cell>
          <cell r="D1128" t="str">
            <v>Active</v>
          </cell>
          <cell r="F1128">
            <v>460909</v>
          </cell>
          <cell r="I1128" t="str">
            <v>BG 8</v>
          </cell>
          <cell r="J1128">
            <v>240254</v>
          </cell>
          <cell r="K1128">
            <v>755944</v>
          </cell>
        </row>
        <row r="1129">
          <cell r="A1129">
            <v>460395</v>
          </cell>
          <cell r="B1129" t="str">
            <v>Ganeswar Mishra</v>
          </cell>
          <cell r="D1129" t="str">
            <v>Active</v>
          </cell>
          <cell r="F1129">
            <v>460392</v>
          </cell>
          <cell r="I1129" t="str">
            <v>BG 5</v>
          </cell>
          <cell r="J1129">
            <v>1126652</v>
          </cell>
          <cell r="K1129">
            <v>988115</v>
          </cell>
        </row>
        <row r="1130">
          <cell r="A1130">
            <v>460445</v>
          </cell>
          <cell r="B1130" t="str">
            <v>Ritika Sharma</v>
          </cell>
          <cell r="D1130" t="str">
            <v>Active</v>
          </cell>
          <cell r="F1130">
            <v>386562</v>
          </cell>
          <cell r="I1130" t="str">
            <v>BG 8</v>
          </cell>
          <cell r="J1130">
            <v>339278</v>
          </cell>
          <cell r="K1130">
            <v>612949</v>
          </cell>
        </row>
        <row r="1131">
          <cell r="A1131">
            <v>460490</v>
          </cell>
          <cell r="B1131" t="str">
            <v>Rahul Raheja</v>
          </cell>
          <cell r="D1131" t="str">
            <v>Active</v>
          </cell>
          <cell r="F1131">
            <v>434171</v>
          </cell>
          <cell r="I1131" t="str">
            <v>BG 7</v>
          </cell>
          <cell r="J1131">
            <v>521652</v>
          </cell>
          <cell r="K1131">
            <v>222694</v>
          </cell>
        </row>
        <row r="1132">
          <cell r="A1132">
            <v>460501</v>
          </cell>
          <cell r="B1132" t="str">
            <v>Sumit Naraian Srivastava</v>
          </cell>
          <cell r="D1132" t="str">
            <v>Active</v>
          </cell>
          <cell r="F1132">
            <v>377602</v>
          </cell>
          <cell r="I1132" t="str">
            <v>BG 6</v>
          </cell>
          <cell r="J1132">
            <v>822012</v>
          </cell>
          <cell r="K1132">
            <v>786355</v>
          </cell>
        </row>
        <row r="1133">
          <cell r="A1133">
            <v>460519</v>
          </cell>
          <cell r="B1133" t="str">
            <v>Prakash Sahoo</v>
          </cell>
          <cell r="D1133" t="str">
            <v>Active</v>
          </cell>
          <cell r="F1133">
            <v>381248</v>
          </cell>
          <cell r="I1133" t="str">
            <v>BG 8</v>
          </cell>
          <cell r="J1133">
            <v>211147</v>
          </cell>
          <cell r="K1133">
            <v>955415</v>
          </cell>
        </row>
        <row r="1134">
          <cell r="A1134">
            <v>460525</v>
          </cell>
          <cell r="B1134" t="str">
            <v>Deepak Kumar</v>
          </cell>
          <cell r="D1134" t="str">
            <v>Active</v>
          </cell>
          <cell r="F1134">
            <v>410733</v>
          </cell>
          <cell r="I1134" t="str">
            <v>BG 6</v>
          </cell>
          <cell r="J1134">
            <v>790724</v>
          </cell>
          <cell r="K1134">
            <v>805496</v>
          </cell>
        </row>
        <row r="1135">
          <cell r="A1135">
            <v>460527</v>
          </cell>
          <cell r="B1135" t="str">
            <v>Saurav Sakhuja</v>
          </cell>
          <cell r="D1135" t="str">
            <v>Active</v>
          </cell>
          <cell r="F1135">
            <v>410733</v>
          </cell>
          <cell r="I1135" t="str">
            <v>BG 7</v>
          </cell>
          <cell r="J1135">
            <v>589457</v>
          </cell>
          <cell r="K1135">
            <v>1749409</v>
          </cell>
        </row>
        <row r="1136">
          <cell r="A1136">
            <v>460529</v>
          </cell>
          <cell r="B1136" t="str">
            <v>Rajender Pal</v>
          </cell>
          <cell r="D1136" t="str">
            <v>Active</v>
          </cell>
          <cell r="F1136">
            <v>411082</v>
          </cell>
          <cell r="I1136" t="str">
            <v>BG 7</v>
          </cell>
          <cell r="J1136">
            <v>525581</v>
          </cell>
          <cell r="K1136">
            <v>612527</v>
          </cell>
        </row>
        <row r="1137">
          <cell r="A1137">
            <v>460551</v>
          </cell>
          <cell r="B1137" t="str">
            <v>Gautam Gurumukhdas Totwani</v>
          </cell>
          <cell r="D1137" t="str">
            <v>Active</v>
          </cell>
          <cell r="F1137">
            <v>448791</v>
          </cell>
          <cell r="I1137" t="str">
            <v>BG 4</v>
          </cell>
          <cell r="J1137">
            <v>1959822</v>
          </cell>
          <cell r="K1137">
            <v>1245533</v>
          </cell>
        </row>
        <row r="1138">
          <cell r="A1138">
            <v>460552</v>
          </cell>
          <cell r="B1138" t="str">
            <v>Mahendra Lariya</v>
          </cell>
          <cell r="D1138" t="str">
            <v>Active</v>
          </cell>
          <cell r="F1138">
            <v>436955</v>
          </cell>
          <cell r="I1138" t="str">
            <v>BG 6</v>
          </cell>
          <cell r="J1138">
            <v>823511</v>
          </cell>
          <cell r="K1138">
            <v>642908</v>
          </cell>
        </row>
        <row r="1139">
          <cell r="A1139">
            <v>460556</v>
          </cell>
          <cell r="B1139" t="str">
            <v>Laxmikant Ramrao Mohrir</v>
          </cell>
          <cell r="D1139" t="str">
            <v>Active</v>
          </cell>
          <cell r="F1139">
            <v>408446</v>
          </cell>
          <cell r="I1139" t="str">
            <v>BG 8</v>
          </cell>
          <cell r="J1139">
            <v>236157</v>
          </cell>
          <cell r="K1139">
            <v>341268</v>
          </cell>
        </row>
        <row r="1140">
          <cell r="A1140">
            <v>460612</v>
          </cell>
          <cell r="B1140" t="str">
            <v>Naveen Kumar Singh</v>
          </cell>
          <cell r="D1140" t="str">
            <v>Active</v>
          </cell>
          <cell r="F1140">
            <v>410452</v>
          </cell>
          <cell r="I1140" t="str">
            <v>BG 8</v>
          </cell>
          <cell r="J1140">
            <v>384720</v>
          </cell>
          <cell r="K1140">
            <v>670705</v>
          </cell>
        </row>
        <row r="1141">
          <cell r="A1141">
            <v>460613</v>
          </cell>
          <cell r="B1141" t="str">
            <v>Ranu Rahaman</v>
          </cell>
          <cell r="D1141" t="str">
            <v>Active</v>
          </cell>
          <cell r="F1141">
            <v>381154</v>
          </cell>
          <cell r="I1141" t="str">
            <v>BG 5</v>
          </cell>
          <cell r="J1141">
            <v>1382590</v>
          </cell>
          <cell r="K1141">
            <v>1752679</v>
          </cell>
        </row>
        <row r="1142">
          <cell r="A1142">
            <v>460656</v>
          </cell>
          <cell r="B1142" t="str">
            <v>Devajit Saikia</v>
          </cell>
          <cell r="D1142" t="str">
            <v>Active</v>
          </cell>
          <cell r="F1142">
            <v>381549</v>
          </cell>
          <cell r="I1142" t="str">
            <v>BG 6</v>
          </cell>
          <cell r="J1142">
            <v>906425</v>
          </cell>
          <cell r="K1142">
            <v>48400</v>
          </cell>
        </row>
        <row r="1143">
          <cell r="A1143">
            <v>460659</v>
          </cell>
          <cell r="B1143" t="str">
            <v>Sayantan Chakraborty</v>
          </cell>
          <cell r="D1143" t="str">
            <v>Active</v>
          </cell>
          <cell r="F1143">
            <v>378504</v>
          </cell>
          <cell r="I1143" t="str">
            <v>BG 8</v>
          </cell>
          <cell r="J1143">
            <v>109198</v>
          </cell>
          <cell r="K1143">
            <v>812123</v>
          </cell>
        </row>
        <row r="1144">
          <cell r="A1144">
            <v>460668</v>
          </cell>
          <cell r="B1144" t="str">
            <v>Matli Sreenivasula Reddy</v>
          </cell>
          <cell r="D1144" t="str">
            <v>Active</v>
          </cell>
          <cell r="F1144">
            <v>447935</v>
          </cell>
          <cell r="I1144" t="str">
            <v>BG 6</v>
          </cell>
          <cell r="J1144">
            <v>730285</v>
          </cell>
          <cell r="K1144">
            <v>418809</v>
          </cell>
        </row>
        <row r="1145">
          <cell r="A1145">
            <v>460669</v>
          </cell>
          <cell r="B1145" t="str">
            <v>Rajesh S</v>
          </cell>
          <cell r="D1145" t="str">
            <v>Active</v>
          </cell>
          <cell r="F1145">
            <v>380150</v>
          </cell>
          <cell r="I1145" t="str">
            <v>BG 7</v>
          </cell>
          <cell r="J1145">
            <v>628215</v>
          </cell>
          <cell r="K1145">
            <v>219123</v>
          </cell>
        </row>
        <row r="1146">
          <cell r="A1146">
            <v>460670</v>
          </cell>
          <cell r="B1146" t="str">
            <v>Swetha Nilekar</v>
          </cell>
          <cell r="D1146" t="str">
            <v>Active</v>
          </cell>
          <cell r="F1146">
            <v>420498</v>
          </cell>
          <cell r="I1146" t="str">
            <v>BG 7</v>
          </cell>
          <cell r="J1146">
            <v>609395</v>
          </cell>
          <cell r="K1146">
            <v>1063209</v>
          </cell>
        </row>
        <row r="1147">
          <cell r="A1147">
            <v>460672</v>
          </cell>
          <cell r="B1147" t="str">
            <v>Ravindra Basa</v>
          </cell>
          <cell r="D1147" t="str">
            <v>Active</v>
          </cell>
          <cell r="F1147">
            <v>386578</v>
          </cell>
          <cell r="I1147" t="str">
            <v>BG 8</v>
          </cell>
          <cell r="J1147">
            <v>372781</v>
          </cell>
          <cell r="K1147">
            <v>763157</v>
          </cell>
        </row>
        <row r="1148">
          <cell r="A1148">
            <v>460675</v>
          </cell>
          <cell r="B1148" t="str">
            <v>Raghavendra B S</v>
          </cell>
          <cell r="D1148" t="str">
            <v>Active</v>
          </cell>
          <cell r="F1148">
            <v>382950</v>
          </cell>
          <cell r="I1148" t="str">
            <v>BG 6</v>
          </cell>
          <cell r="J1148">
            <v>926832</v>
          </cell>
          <cell r="K1148">
            <v>1065435</v>
          </cell>
        </row>
        <row r="1149">
          <cell r="A1149">
            <v>460748</v>
          </cell>
          <cell r="B1149" t="str">
            <v>Shivshankar Ishwarao Gaikwad</v>
          </cell>
          <cell r="D1149" t="str">
            <v>Active</v>
          </cell>
          <cell r="F1149">
            <v>416178</v>
          </cell>
          <cell r="I1149" t="str">
            <v>BG 7</v>
          </cell>
          <cell r="J1149">
            <v>588919</v>
          </cell>
          <cell r="K1149">
            <v>1055610</v>
          </cell>
        </row>
        <row r="1150">
          <cell r="A1150">
            <v>460750</v>
          </cell>
          <cell r="B1150" t="str">
            <v>Palpandi G.</v>
          </cell>
          <cell r="D1150" t="str">
            <v>Active</v>
          </cell>
          <cell r="F1150">
            <v>387266</v>
          </cell>
          <cell r="I1150" t="str">
            <v>BG 6</v>
          </cell>
          <cell r="J1150">
            <v>811437</v>
          </cell>
          <cell r="K1150">
            <v>286931</v>
          </cell>
        </row>
        <row r="1151">
          <cell r="A1151">
            <v>460855</v>
          </cell>
          <cell r="B1151" t="str">
            <v>Sandeep Verma</v>
          </cell>
          <cell r="D1151" t="str">
            <v>Active</v>
          </cell>
          <cell r="F1151">
            <v>377143</v>
          </cell>
          <cell r="I1151" t="str">
            <v>BG 7</v>
          </cell>
          <cell r="J1151">
            <v>640904</v>
          </cell>
          <cell r="K1151">
            <v>264325</v>
          </cell>
        </row>
        <row r="1152">
          <cell r="A1152">
            <v>460856</v>
          </cell>
          <cell r="B1152" t="str">
            <v>Devinder Gupta</v>
          </cell>
          <cell r="D1152" t="str">
            <v>Active</v>
          </cell>
          <cell r="F1152">
            <v>472010</v>
          </cell>
          <cell r="I1152" t="str">
            <v>BG 6</v>
          </cell>
          <cell r="J1152">
            <v>760992</v>
          </cell>
          <cell r="K1152">
            <v>510891</v>
          </cell>
        </row>
        <row r="1153">
          <cell r="A1153">
            <v>460867</v>
          </cell>
          <cell r="B1153" t="str">
            <v>Vinit Girish Limbachiya</v>
          </cell>
          <cell r="D1153" t="str">
            <v>Active</v>
          </cell>
          <cell r="F1153">
            <v>399534</v>
          </cell>
          <cell r="I1153" t="str">
            <v>BG 6</v>
          </cell>
          <cell r="J1153">
            <v>765655</v>
          </cell>
          <cell r="K1153">
            <v>174331</v>
          </cell>
        </row>
        <row r="1154">
          <cell r="A1154">
            <v>460869</v>
          </cell>
          <cell r="B1154" t="str">
            <v>Sanjay Narayan Kumbhar</v>
          </cell>
          <cell r="D1154" t="str">
            <v>Active</v>
          </cell>
          <cell r="F1154">
            <v>419863</v>
          </cell>
          <cell r="I1154" t="str">
            <v>BG 4</v>
          </cell>
          <cell r="J1154">
            <v>1648053</v>
          </cell>
          <cell r="K1154">
            <v>784858</v>
          </cell>
        </row>
        <row r="1155">
          <cell r="A1155">
            <v>460906</v>
          </cell>
          <cell r="B1155" t="str">
            <v>Anurag Sharma</v>
          </cell>
          <cell r="D1155" t="str">
            <v>Active</v>
          </cell>
          <cell r="F1155">
            <v>406698</v>
          </cell>
          <cell r="I1155" t="str">
            <v>BG 7</v>
          </cell>
          <cell r="J1155">
            <v>560424</v>
          </cell>
          <cell r="K1155">
            <v>711101</v>
          </cell>
        </row>
        <row r="1156">
          <cell r="A1156">
            <v>460915</v>
          </cell>
          <cell r="B1156" t="str">
            <v>Santosh Maruti Dalvi</v>
          </cell>
          <cell r="D1156" t="str">
            <v>Active</v>
          </cell>
          <cell r="F1156">
            <v>382953</v>
          </cell>
          <cell r="I1156" t="str">
            <v>BG 6</v>
          </cell>
          <cell r="J1156">
            <v>724790</v>
          </cell>
          <cell r="K1156">
            <v>859892</v>
          </cell>
        </row>
        <row r="1157">
          <cell r="A1157">
            <v>460916</v>
          </cell>
          <cell r="B1157" t="str">
            <v>Basavaraj Thippanna Yadravi</v>
          </cell>
          <cell r="D1157" t="str">
            <v>Active</v>
          </cell>
          <cell r="F1157">
            <v>382953</v>
          </cell>
          <cell r="I1157" t="str">
            <v>BG 6</v>
          </cell>
          <cell r="J1157">
            <v>1066948</v>
          </cell>
          <cell r="K1157">
            <v>1187856</v>
          </cell>
        </row>
        <row r="1158">
          <cell r="A1158">
            <v>460947</v>
          </cell>
          <cell r="B1158" t="str">
            <v>Gaurav Chakraborty</v>
          </cell>
          <cell r="D1158" t="str">
            <v>Active</v>
          </cell>
          <cell r="F1158">
            <v>406515</v>
          </cell>
          <cell r="I1158" t="str">
            <v>BG 6</v>
          </cell>
          <cell r="J1158">
            <v>732934</v>
          </cell>
          <cell r="K1158">
            <v>855699</v>
          </cell>
        </row>
        <row r="1159">
          <cell r="A1159">
            <v>461274</v>
          </cell>
          <cell r="B1159" t="str">
            <v>Arvind Kumar Maurya</v>
          </cell>
          <cell r="D1159" t="str">
            <v>Active</v>
          </cell>
          <cell r="F1159">
            <v>474373</v>
          </cell>
          <cell r="I1159" t="str">
            <v>BG 7</v>
          </cell>
          <cell r="J1159">
            <v>421214</v>
          </cell>
          <cell r="K1159">
            <v>444925</v>
          </cell>
        </row>
        <row r="1160">
          <cell r="A1160">
            <v>461820</v>
          </cell>
          <cell r="B1160" t="str">
            <v>Rubal Singh</v>
          </cell>
          <cell r="D1160" t="str">
            <v>Active</v>
          </cell>
          <cell r="F1160">
            <v>473035</v>
          </cell>
          <cell r="I1160" t="str">
            <v>BG 7</v>
          </cell>
          <cell r="J1160">
            <v>438088</v>
          </cell>
          <cell r="K1160">
            <v>651726</v>
          </cell>
        </row>
        <row r="1161">
          <cell r="A1161">
            <v>461828</v>
          </cell>
          <cell r="B1161" t="str">
            <v>Parameswararao Gunja</v>
          </cell>
          <cell r="D1161" t="str">
            <v>Active</v>
          </cell>
          <cell r="F1161">
            <v>459093</v>
          </cell>
          <cell r="I1161" t="str">
            <v>BG 8</v>
          </cell>
          <cell r="J1161">
            <v>322931</v>
          </cell>
          <cell r="K1161">
            <v>779302</v>
          </cell>
        </row>
        <row r="1162">
          <cell r="A1162">
            <v>461832</v>
          </cell>
          <cell r="B1162" t="str">
            <v>Rohit Kumar</v>
          </cell>
          <cell r="D1162" t="str">
            <v>Active</v>
          </cell>
          <cell r="F1162">
            <v>388373</v>
          </cell>
          <cell r="I1162" t="str">
            <v>BG 7</v>
          </cell>
          <cell r="J1162">
            <v>683909</v>
          </cell>
          <cell r="K1162">
            <v>560849</v>
          </cell>
        </row>
        <row r="1163">
          <cell r="A1163">
            <v>462045</v>
          </cell>
          <cell r="B1163" t="str">
            <v>Prakash Yadav</v>
          </cell>
          <cell r="D1163" t="str">
            <v>Active</v>
          </cell>
          <cell r="F1163">
            <v>379658</v>
          </cell>
          <cell r="I1163" t="str">
            <v>BG 6</v>
          </cell>
          <cell r="J1163">
            <v>912411</v>
          </cell>
          <cell r="K1163">
            <v>1238831</v>
          </cell>
        </row>
        <row r="1164">
          <cell r="A1164">
            <v>462164</v>
          </cell>
          <cell r="B1164" t="str">
            <v>Jenkins S.</v>
          </cell>
          <cell r="D1164" t="str">
            <v>Active</v>
          </cell>
          <cell r="F1164">
            <v>450554</v>
          </cell>
          <cell r="I1164" t="str">
            <v>BG 7</v>
          </cell>
          <cell r="J1164">
            <v>655496</v>
          </cell>
          <cell r="K1164">
            <v>1088979</v>
          </cell>
        </row>
        <row r="1165">
          <cell r="A1165">
            <v>462168</v>
          </cell>
          <cell r="B1165" t="str">
            <v>Irfan Khan</v>
          </cell>
          <cell r="D1165" t="str">
            <v>Active</v>
          </cell>
          <cell r="F1165">
            <v>450554</v>
          </cell>
          <cell r="I1165" t="str">
            <v>BG 6</v>
          </cell>
          <cell r="J1165">
            <v>906097</v>
          </cell>
          <cell r="K1165">
            <v>584093</v>
          </cell>
        </row>
        <row r="1166">
          <cell r="A1166">
            <v>462169</v>
          </cell>
          <cell r="B1166" t="str">
            <v>Biri Singh</v>
          </cell>
          <cell r="D1166" t="str">
            <v>Active</v>
          </cell>
          <cell r="F1166">
            <v>425654</v>
          </cell>
          <cell r="I1166" t="str">
            <v>BG 5</v>
          </cell>
          <cell r="J1166">
            <v>1218494</v>
          </cell>
          <cell r="K1166">
            <v>292772</v>
          </cell>
        </row>
        <row r="1167">
          <cell r="A1167">
            <v>462171</v>
          </cell>
          <cell r="B1167" t="str">
            <v>Mohammad Imran</v>
          </cell>
          <cell r="D1167" t="str">
            <v>Active</v>
          </cell>
          <cell r="F1167">
            <v>376098</v>
          </cell>
          <cell r="I1167" t="str">
            <v>BG 5</v>
          </cell>
          <cell r="J1167">
            <v>1330656</v>
          </cell>
          <cell r="K1167">
            <v>2919780</v>
          </cell>
        </row>
        <row r="1168">
          <cell r="A1168">
            <v>462173</v>
          </cell>
          <cell r="B1168" t="str">
            <v>Manoj Singh</v>
          </cell>
          <cell r="D1168" t="str">
            <v>Active</v>
          </cell>
          <cell r="F1168">
            <v>377963</v>
          </cell>
          <cell r="I1168" t="str">
            <v>BG 7</v>
          </cell>
          <cell r="J1168">
            <v>611882</v>
          </cell>
          <cell r="K1168">
            <v>513955</v>
          </cell>
        </row>
        <row r="1169">
          <cell r="A1169">
            <v>462177</v>
          </cell>
          <cell r="B1169" t="str">
            <v>Ashok Kumar Patel</v>
          </cell>
          <cell r="D1169" t="str">
            <v>Active</v>
          </cell>
          <cell r="F1169">
            <v>406698</v>
          </cell>
          <cell r="I1169" t="str">
            <v>BG 8</v>
          </cell>
          <cell r="J1169">
            <v>365119</v>
          </cell>
          <cell r="K1169">
            <v>353767</v>
          </cell>
        </row>
        <row r="1170">
          <cell r="A1170">
            <v>462226</v>
          </cell>
          <cell r="B1170" t="str">
            <v>Prem Kumar Bharti</v>
          </cell>
          <cell r="D1170" t="str">
            <v>Active</v>
          </cell>
          <cell r="F1170">
            <v>377329</v>
          </cell>
          <cell r="I1170" t="str">
            <v>BG 7</v>
          </cell>
          <cell r="J1170">
            <v>683289</v>
          </cell>
          <cell r="K1170">
            <v>1098053</v>
          </cell>
        </row>
        <row r="1171">
          <cell r="A1171">
            <v>462281</v>
          </cell>
          <cell r="B1171" t="str">
            <v>Y Tolika Chophy</v>
          </cell>
          <cell r="D1171" t="str">
            <v>Active</v>
          </cell>
          <cell r="F1171">
            <v>403187</v>
          </cell>
          <cell r="I1171" t="str">
            <v>BG 7</v>
          </cell>
          <cell r="J1171">
            <v>485339</v>
          </cell>
          <cell r="K1171">
            <v>1945534</v>
          </cell>
        </row>
        <row r="1172">
          <cell r="A1172">
            <v>462282</v>
          </cell>
          <cell r="B1172" t="str">
            <v>Jugal Subhodchandra Pachhigar</v>
          </cell>
          <cell r="D1172" t="str">
            <v>Active</v>
          </cell>
          <cell r="F1172">
            <v>448841</v>
          </cell>
          <cell r="I1172" t="str">
            <v>BG 6</v>
          </cell>
          <cell r="J1172">
            <v>740367</v>
          </cell>
          <cell r="K1172">
            <v>624734</v>
          </cell>
        </row>
        <row r="1173">
          <cell r="A1173">
            <v>462292</v>
          </cell>
          <cell r="B1173" t="str">
            <v>Rajendra Raut</v>
          </cell>
          <cell r="D1173" t="str">
            <v>Active</v>
          </cell>
          <cell r="F1173">
            <v>436955</v>
          </cell>
          <cell r="I1173" t="str">
            <v>BG 6</v>
          </cell>
          <cell r="J1173">
            <v>771146</v>
          </cell>
          <cell r="K1173">
            <v>676382</v>
          </cell>
        </row>
        <row r="1174">
          <cell r="A1174">
            <v>462293</v>
          </cell>
          <cell r="B1174" t="str">
            <v>Sameer Digraskar</v>
          </cell>
          <cell r="D1174" t="str">
            <v>Active</v>
          </cell>
          <cell r="F1174">
            <v>410450</v>
          </cell>
          <cell r="I1174" t="str">
            <v>BG 7</v>
          </cell>
          <cell r="J1174">
            <v>591091</v>
          </cell>
          <cell r="K1174">
            <v>385474</v>
          </cell>
        </row>
        <row r="1175">
          <cell r="A1175">
            <v>462338</v>
          </cell>
          <cell r="B1175" t="str">
            <v>Shravani Sushant Hatkhambakar</v>
          </cell>
          <cell r="D1175" t="str">
            <v>Active</v>
          </cell>
          <cell r="F1175">
            <v>376834</v>
          </cell>
          <cell r="I1175" t="str">
            <v>BG 7</v>
          </cell>
          <cell r="J1175">
            <v>606065</v>
          </cell>
          <cell r="K1175">
            <v>740250</v>
          </cell>
        </row>
        <row r="1176">
          <cell r="A1176">
            <v>462341</v>
          </cell>
          <cell r="B1176" t="str">
            <v>Deepak Kumar Roy</v>
          </cell>
          <cell r="D1176" t="str">
            <v>Active</v>
          </cell>
          <cell r="F1176">
            <v>377329</v>
          </cell>
          <cell r="I1176" t="str">
            <v>BG 6</v>
          </cell>
          <cell r="J1176">
            <v>729456</v>
          </cell>
          <cell r="K1176">
            <v>484238</v>
          </cell>
        </row>
        <row r="1177">
          <cell r="A1177">
            <v>462392</v>
          </cell>
          <cell r="B1177" t="str">
            <v>Akash Pathak</v>
          </cell>
          <cell r="D1177" t="str">
            <v>Active</v>
          </cell>
          <cell r="F1177">
            <v>464799</v>
          </cell>
          <cell r="I1177" t="str">
            <v>BG 8</v>
          </cell>
          <cell r="J1177">
            <v>258553</v>
          </cell>
          <cell r="K1177">
            <v>295221</v>
          </cell>
        </row>
        <row r="1178">
          <cell r="A1178">
            <v>462543</v>
          </cell>
          <cell r="B1178" t="str">
            <v>Chandrakant Bandu Bankar</v>
          </cell>
          <cell r="D1178" t="str">
            <v>Active</v>
          </cell>
          <cell r="F1178">
            <v>408443</v>
          </cell>
          <cell r="I1178" t="str">
            <v>BG 8</v>
          </cell>
          <cell r="J1178">
            <v>339037</v>
          </cell>
          <cell r="K1178">
            <v>398125</v>
          </cell>
        </row>
        <row r="1179">
          <cell r="A1179">
            <v>462850</v>
          </cell>
          <cell r="B1179" t="str">
            <v>Sanjay Kumar Gupta</v>
          </cell>
          <cell r="D1179" t="str">
            <v>Active</v>
          </cell>
          <cell r="F1179">
            <v>406515</v>
          </cell>
          <cell r="I1179" t="str">
            <v>BG 6</v>
          </cell>
          <cell r="J1179">
            <v>791407</v>
          </cell>
          <cell r="K1179">
            <v>1721299</v>
          </cell>
        </row>
        <row r="1180">
          <cell r="A1180">
            <v>462851</v>
          </cell>
          <cell r="B1180" t="str">
            <v>Vishal Narendrarao Nagode</v>
          </cell>
          <cell r="D1180" t="str">
            <v>Active</v>
          </cell>
          <cell r="F1180">
            <v>448791</v>
          </cell>
          <cell r="I1180" t="str">
            <v>BG 7</v>
          </cell>
          <cell r="J1180">
            <v>411854</v>
          </cell>
          <cell r="K1180">
            <v>849107</v>
          </cell>
        </row>
        <row r="1181">
          <cell r="A1181">
            <v>462853</v>
          </cell>
          <cell r="B1181" t="str">
            <v>Teena Tailor</v>
          </cell>
          <cell r="D1181" t="str">
            <v>Active</v>
          </cell>
          <cell r="F1181">
            <v>373036</v>
          </cell>
          <cell r="I1181" t="str">
            <v>BG 7</v>
          </cell>
          <cell r="J1181">
            <v>456229</v>
          </cell>
          <cell r="K1181">
            <v>584140</v>
          </cell>
        </row>
        <row r="1182">
          <cell r="A1182">
            <v>462855</v>
          </cell>
          <cell r="B1182" t="str">
            <v>Sachidanand Poddar</v>
          </cell>
          <cell r="D1182" t="str">
            <v>Active</v>
          </cell>
          <cell r="F1182">
            <v>411082</v>
          </cell>
          <cell r="I1182" t="str">
            <v>BG 5</v>
          </cell>
          <cell r="J1182">
            <v>1129464</v>
          </cell>
          <cell r="K1182">
            <v>1635438</v>
          </cell>
        </row>
        <row r="1183">
          <cell r="A1183">
            <v>463249</v>
          </cell>
          <cell r="B1183" t="str">
            <v>Tasneem Kansarawala</v>
          </cell>
          <cell r="D1183" t="str">
            <v>Active</v>
          </cell>
          <cell r="F1183">
            <v>152562</v>
          </cell>
          <cell r="I1183" t="str">
            <v>BG 7</v>
          </cell>
          <cell r="J1183">
            <v>576834</v>
          </cell>
          <cell r="K1183">
            <v>1097511</v>
          </cell>
        </row>
        <row r="1184">
          <cell r="A1184">
            <v>463658</v>
          </cell>
          <cell r="B1184" t="str">
            <v>Pravin Ramavtar Vyas</v>
          </cell>
          <cell r="D1184" t="str">
            <v>Active</v>
          </cell>
          <cell r="F1184">
            <v>455946</v>
          </cell>
          <cell r="I1184" t="str">
            <v>BG 8</v>
          </cell>
          <cell r="J1184">
            <v>196413</v>
          </cell>
          <cell r="K1184">
            <v>375483</v>
          </cell>
        </row>
        <row r="1185">
          <cell r="A1185">
            <v>463668</v>
          </cell>
          <cell r="B1185" t="str">
            <v>Labanyamoy Biswas</v>
          </cell>
          <cell r="D1185" t="str">
            <v>Active</v>
          </cell>
          <cell r="F1185">
            <v>378504</v>
          </cell>
          <cell r="I1185" t="str">
            <v>BG 5</v>
          </cell>
          <cell r="J1185">
            <v>1259757</v>
          </cell>
          <cell r="K1185">
            <v>2021950</v>
          </cell>
        </row>
        <row r="1186">
          <cell r="A1186">
            <v>463910</v>
          </cell>
          <cell r="B1186" t="str">
            <v>Amit Kumar Tadkeshvar Nath Shukla</v>
          </cell>
          <cell r="D1186" t="str">
            <v>Active</v>
          </cell>
          <cell r="F1186">
            <v>458160</v>
          </cell>
          <cell r="I1186" t="str">
            <v>BG 7</v>
          </cell>
          <cell r="J1186">
            <v>485216</v>
          </cell>
          <cell r="K1186">
            <v>711372</v>
          </cell>
        </row>
        <row r="1187">
          <cell r="A1187">
            <v>463914</v>
          </cell>
          <cell r="B1187" t="str">
            <v>Ashish Kumar</v>
          </cell>
          <cell r="D1187" t="str">
            <v>Active</v>
          </cell>
          <cell r="F1187">
            <v>410452</v>
          </cell>
          <cell r="I1187" t="str">
            <v>BG 8</v>
          </cell>
          <cell r="J1187">
            <v>317315</v>
          </cell>
          <cell r="K1187">
            <v>38667</v>
          </cell>
        </row>
        <row r="1188">
          <cell r="A1188">
            <v>464461</v>
          </cell>
          <cell r="B1188" t="str">
            <v>Anita Somnath Gupta</v>
          </cell>
          <cell r="D1188" t="str">
            <v>Active</v>
          </cell>
          <cell r="F1188">
            <v>419863</v>
          </cell>
          <cell r="I1188" t="str">
            <v>BG 8</v>
          </cell>
          <cell r="J1188">
            <v>287589</v>
          </cell>
          <cell r="K1188">
            <v>404431</v>
          </cell>
        </row>
        <row r="1189">
          <cell r="A1189">
            <v>464464</v>
          </cell>
          <cell r="B1189" t="str">
            <v>Jigar Bipinbhai Vaidya</v>
          </cell>
          <cell r="D1189" t="str">
            <v>Active</v>
          </cell>
          <cell r="F1189">
            <v>448841</v>
          </cell>
          <cell r="I1189" t="str">
            <v>BG 7</v>
          </cell>
          <cell r="J1189">
            <v>678604</v>
          </cell>
          <cell r="K1189">
            <v>742546</v>
          </cell>
        </row>
        <row r="1190">
          <cell r="A1190">
            <v>464490</v>
          </cell>
          <cell r="B1190" t="str">
            <v>Amit kumar</v>
          </cell>
          <cell r="D1190" t="str">
            <v>Active</v>
          </cell>
          <cell r="F1190">
            <v>407302</v>
          </cell>
          <cell r="I1190" t="str">
            <v>BG 6</v>
          </cell>
          <cell r="J1190">
            <v>749977</v>
          </cell>
          <cell r="K1190">
            <v>336697</v>
          </cell>
        </row>
        <row r="1191">
          <cell r="A1191">
            <v>464491</v>
          </cell>
          <cell r="B1191" t="str">
            <v>Amit Saurav</v>
          </cell>
          <cell r="D1191" t="str">
            <v>Active</v>
          </cell>
          <cell r="F1191">
            <v>379658</v>
          </cell>
          <cell r="I1191" t="str">
            <v>BG 6</v>
          </cell>
          <cell r="J1191">
            <v>813461</v>
          </cell>
          <cell r="K1191">
            <v>2170758</v>
          </cell>
        </row>
        <row r="1192">
          <cell r="A1192">
            <v>464618</v>
          </cell>
          <cell r="B1192" t="str">
            <v>Gurdev Singh</v>
          </cell>
          <cell r="D1192" t="str">
            <v>Active</v>
          </cell>
          <cell r="F1192">
            <v>378015</v>
          </cell>
          <cell r="I1192" t="str">
            <v>BG 6</v>
          </cell>
          <cell r="J1192">
            <v>956014</v>
          </cell>
          <cell r="K1192">
            <v>1078506</v>
          </cell>
        </row>
        <row r="1193">
          <cell r="A1193">
            <v>464649</v>
          </cell>
          <cell r="B1193" t="str">
            <v>Ramya Ramasamy</v>
          </cell>
          <cell r="D1193" t="str">
            <v>Active</v>
          </cell>
          <cell r="F1193">
            <v>380150</v>
          </cell>
          <cell r="I1193" t="str">
            <v>BG 8</v>
          </cell>
          <cell r="J1193">
            <v>339164</v>
          </cell>
          <cell r="K1193">
            <v>291828</v>
          </cell>
        </row>
        <row r="1194">
          <cell r="A1194">
            <v>464650</v>
          </cell>
          <cell r="B1194" t="str">
            <v>Karthikeyan M.</v>
          </cell>
          <cell r="D1194" t="str">
            <v>Active</v>
          </cell>
          <cell r="F1194">
            <v>377332</v>
          </cell>
          <cell r="I1194" t="str">
            <v>BG 6</v>
          </cell>
          <cell r="J1194">
            <v>860330</v>
          </cell>
          <cell r="K1194">
            <v>503138</v>
          </cell>
        </row>
        <row r="1195">
          <cell r="A1195">
            <v>464651</v>
          </cell>
          <cell r="B1195" t="str">
            <v>Hariraj P S</v>
          </cell>
          <cell r="D1195" t="str">
            <v>Active</v>
          </cell>
          <cell r="F1195">
            <v>382514</v>
          </cell>
          <cell r="I1195" t="str">
            <v>BG 7</v>
          </cell>
          <cell r="J1195">
            <v>599989</v>
          </cell>
          <cell r="K1195">
            <v>1244390</v>
          </cell>
        </row>
        <row r="1196">
          <cell r="A1196">
            <v>464652</v>
          </cell>
          <cell r="B1196" t="str">
            <v>Sagar Nivrutti Jadhav</v>
          </cell>
          <cell r="D1196" t="str">
            <v>Active</v>
          </cell>
          <cell r="F1196">
            <v>408443</v>
          </cell>
          <cell r="I1196" t="str">
            <v>BG 7</v>
          </cell>
          <cell r="J1196">
            <v>574100</v>
          </cell>
          <cell r="K1196">
            <v>877972</v>
          </cell>
        </row>
        <row r="1197">
          <cell r="A1197">
            <v>464653</v>
          </cell>
          <cell r="B1197" t="str">
            <v>Abhishek Kumar Singh</v>
          </cell>
          <cell r="D1197" t="str">
            <v>Active</v>
          </cell>
          <cell r="F1197">
            <v>398778</v>
          </cell>
          <cell r="I1197" t="str">
            <v>BG 6</v>
          </cell>
          <cell r="J1197">
            <v>714413</v>
          </cell>
          <cell r="K1197">
            <v>616043</v>
          </cell>
        </row>
        <row r="1198">
          <cell r="A1198">
            <v>464659</v>
          </cell>
          <cell r="B1198" t="str">
            <v>Omprakash Ramkishor Shrivas</v>
          </cell>
          <cell r="D1198" t="str">
            <v>Active</v>
          </cell>
          <cell r="F1198">
            <v>381123</v>
          </cell>
          <cell r="I1198" t="str">
            <v>BG 6</v>
          </cell>
          <cell r="J1198">
            <v>917311</v>
          </cell>
          <cell r="K1198">
            <v>666397</v>
          </cell>
        </row>
        <row r="1199">
          <cell r="A1199">
            <v>464665</v>
          </cell>
          <cell r="B1199" t="str">
            <v>Jayprakash Deoanand Shukla</v>
          </cell>
          <cell r="D1199" t="str">
            <v>Active</v>
          </cell>
          <cell r="F1199">
            <v>381123</v>
          </cell>
          <cell r="I1199" t="str">
            <v>BG 7</v>
          </cell>
          <cell r="J1199">
            <v>624419</v>
          </cell>
          <cell r="K1199">
            <v>576667</v>
          </cell>
        </row>
        <row r="1200">
          <cell r="A1200">
            <v>464671</v>
          </cell>
          <cell r="B1200" t="str">
            <v>Ravi P.</v>
          </cell>
          <cell r="D1200" t="str">
            <v>Active</v>
          </cell>
          <cell r="F1200">
            <v>398449</v>
          </cell>
          <cell r="I1200" t="str">
            <v>BG 5</v>
          </cell>
          <cell r="J1200">
            <v>1147540</v>
          </cell>
          <cell r="K1200">
            <v>1347349</v>
          </cell>
        </row>
        <row r="1201">
          <cell r="A1201">
            <v>464673</v>
          </cell>
          <cell r="B1201" t="str">
            <v>Nitin Pandurang Kulkarni</v>
          </cell>
          <cell r="D1201" t="str">
            <v>Active</v>
          </cell>
          <cell r="F1201">
            <v>376339</v>
          </cell>
          <cell r="I1201" t="str">
            <v>BG 8</v>
          </cell>
          <cell r="J1201">
            <v>272100</v>
          </cell>
          <cell r="K1201">
            <v>859107</v>
          </cell>
        </row>
        <row r="1202">
          <cell r="A1202">
            <v>464676</v>
          </cell>
          <cell r="B1202" t="str">
            <v>Akshay Sharma</v>
          </cell>
          <cell r="D1202" t="str">
            <v>Active</v>
          </cell>
          <cell r="F1202">
            <v>376098</v>
          </cell>
          <cell r="I1202" t="str">
            <v>BG 6</v>
          </cell>
          <cell r="J1202">
            <v>1070282</v>
          </cell>
          <cell r="K1202">
            <v>1650985</v>
          </cell>
        </row>
        <row r="1203">
          <cell r="A1203">
            <v>464729</v>
          </cell>
          <cell r="B1203" t="str">
            <v>Mohammad Shahvez Akhter</v>
          </cell>
          <cell r="D1203" t="str">
            <v>Active</v>
          </cell>
          <cell r="F1203">
            <v>388373</v>
          </cell>
          <cell r="I1203" t="str">
            <v>BG 8</v>
          </cell>
          <cell r="J1203">
            <v>343148</v>
          </cell>
          <cell r="K1203">
            <v>605479</v>
          </cell>
        </row>
        <row r="1204">
          <cell r="A1204">
            <v>464730</v>
          </cell>
          <cell r="B1204" t="str">
            <v>Arunkumar D. S</v>
          </cell>
          <cell r="D1204" t="str">
            <v>Active</v>
          </cell>
          <cell r="F1204">
            <v>387266</v>
          </cell>
          <cell r="I1204" t="str">
            <v>BG 6</v>
          </cell>
          <cell r="J1204">
            <v>841570</v>
          </cell>
          <cell r="K1204">
            <v>239188</v>
          </cell>
        </row>
        <row r="1205">
          <cell r="A1205">
            <v>464737</v>
          </cell>
          <cell r="B1205" t="str">
            <v>Anoop Rajput</v>
          </cell>
          <cell r="D1205" t="str">
            <v>Active</v>
          </cell>
          <cell r="F1205">
            <v>454526</v>
          </cell>
          <cell r="I1205" t="str">
            <v>BG 7</v>
          </cell>
          <cell r="J1205">
            <v>496007</v>
          </cell>
          <cell r="K1205">
            <v>619959</v>
          </cell>
        </row>
        <row r="1206">
          <cell r="A1206">
            <v>464738</v>
          </cell>
          <cell r="B1206" t="str">
            <v>Raj Kumar</v>
          </cell>
          <cell r="D1206" t="str">
            <v>Active</v>
          </cell>
          <cell r="F1206">
            <v>359519</v>
          </cell>
          <cell r="I1206" t="str">
            <v>BG 7</v>
          </cell>
          <cell r="J1206">
            <v>685158</v>
          </cell>
          <cell r="K1206">
            <v>313275</v>
          </cell>
        </row>
        <row r="1207">
          <cell r="A1207">
            <v>464740</v>
          </cell>
          <cell r="B1207" t="str">
            <v>Vaishali Dalsukh Bangawala</v>
          </cell>
          <cell r="D1207" t="str">
            <v>Active</v>
          </cell>
          <cell r="F1207">
            <v>458160</v>
          </cell>
          <cell r="I1207" t="str">
            <v>BG 6</v>
          </cell>
          <cell r="J1207">
            <v>840783</v>
          </cell>
          <cell r="K1207">
            <v>779618</v>
          </cell>
        </row>
        <row r="1208">
          <cell r="A1208">
            <v>465044</v>
          </cell>
          <cell r="B1208" t="str">
            <v>Gaurav Ratra</v>
          </cell>
          <cell r="D1208" t="str">
            <v>Active</v>
          </cell>
          <cell r="F1208">
            <v>377364</v>
          </cell>
          <cell r="I1208" t="str">
            <v>BG 7</v>
          </cell>
          <cell r="J1208">
            <v>606078</v>
          </cell>
          <cell r="K1208">
            <v>643077</v>
          </cell>
        </row>
        <row r="1209">
          <cell r="A1209">
            <v>465292</v>
          </cell>
          <cell r="B1209" t="str">
            <v>Gourav Modak</v>
          </cell>
          <cell r="D1209" t="str">
            <v>Active</v>
          </cell>
          <cell r="F1209">
            <v>378503</v>
          </cell>
          <cell r="I1209" t="str">
            <v>BG 8</v>
          </cell>
          <cell r="J1209">
            <v>104043</v>
          </cell>
          <cell r="K1209">
            <v>1785572</v>
          </cell>
        </row>
        <row r="1210">
          <cell r="A1210">
            <v>465304</v>
          </cell>
          <cell r="B1210" t="str">
            <v>Moses Raj Kiran</v>
          </cell>
          <cell r="D1210" t="str">
            <v>Active</v>
          </cell>
          <cell r="F1210">
            <v>462388</v>
          </cell>
          <cell r="I1210" t="str">
            <v>BG 5</v>
          </cell>
          <cell r="J1210">
            <v>1184027</v>
          </cell>
          <cell r="K1210">
            <v>941747</v>
          </cell>
        </row>
        <row r="1211">
          <cell r="A1211">
            <v>465442</v>
          </cell>
          <cell r="B1211" t="str">
            <v>Nitin Kumar Sharma</v>
          </cell>
          <cell r="D1211" t="str">
            <v>Active</v>
          </cell>
          <cell r="F1211">
            <v>434171</v>
          </cell>
          <cell r="I1211" t="str">
            <v>BG 6</v>
          </cell>
          <cell r="J1211">
            <v>1038851</v>
          </cell>
          <cell r="K1211">
            <v>1392026</v>
          </cell>
        </row>
        <row r="1212">
          <cell r="A1212">
            <v>465755</v>
          </cell>
          <cell r="B1212" t="str">
            <v>Hardik Pankajbhai Upadhyaya</v>
          </cell>
          <cell r="D1212" t="str">
            <v>Active</v>
          </cell>
          <cell r="F1212">
            <v>417062</v>
          </cell>
          <cell r="I1212" t="str">
            <v>BG 6</v>
          </cell>
          <cell r="J1212">
            <v>780814</v>
          </cell>
          <cell r="K1212">
            <v>936796</v>
          </cell>
        </row>
        <row r="1213">
          <cell r="A1213">
            <v>465757</v>
          </cell>
          <cell r="B1213" t="str">
            <v>Tejas Amrutbhai Desai</v>
          </cell>
          <cell r="D1213" t="str">
            <v>Active</v>
          </cell>
          <cell r="F1213">
            <v>462852</v>
          </cell>
          <cell r="I1213" t="str">
            <v>BG 6</v>
          </cell>
          <cell r="J1213">
            <v>1099640</v>
          </cell>
          <cell r="K1213">
            <v>558887</v>
          </cell>
        </row>
        <row r="1214">
          <cell r="A1214">
            <v>465759</v>
          </cell>
          <cell r="B1214" t="str">
            <v>Mukesh Atre</v>
          </cell>
          <cell r="D1214" t="str">
            <v>Active</v>
          </cell>
          <cell r="F1214">
            <v>152562</v>
          </cell>
          <cell r="I1214" t="str">
            <v>BG 6</v>
          </cell>
          <cell r="J1214">
            <v>741050</v>
          </cell>
          <cell r="K1214">
            <v>803880</v>
          </cell>
        </row>
        <row r="1215">
          <cell r="A1215">
            <v>466912</v>
          </cell>
          <cell r="B1215" t="str">
            <v>Ajaykumar Jaiprakash Gupta</v>
          </cell>
          <cell r="D1215" t="str">
            <v>Active</v>
          </cell>
          <cell r="F1215">
            <v>449173</v>
          </cell>
          <cell r="I1215" t="str">
            <v>BG 6</v>
          </cell>
          <cell r="J1215">
            <v>851871</v>
          </cell>
          <cell r="K1215">
            <v>1148946</v>
          </cell>
        </row>
        <row r="1216">
          <cell r="A1216">
            <v>467276</v>
          </cell>
          <cell r="B1216" t="str">
            <v>Umesh Kewat Manjhi</v>
          </cell>
          <cell r="D1216" t="str">
            <v>Active</v>
          </cell>
          <cell r="F1216">
            <v>436955</v>
          </cell>
          <cell r="I1216" t="str">
            <v>BG 7</v>
          </cell>
          <cell r="J1216">
            <v>535739</v>
          </cell>
          <cell r="K1216">
            <v>547181</v>
          </cell>
        </row>
        <row r="1217">
          <cell r="A1217">
            <v>467768</v>
          </cell>
          <cell r="B1217" t="str">
            <v>Majid Khan</v>
          </cell>
          <cell r="D1217" t="str">
            <v>Active</v>
          </cell>
          <cell r="F1217">
            <v>464799</v>
          </cell>
          <cell r="I1217" t="str">
            <v>BG 7</v>
          </cell>
          <cell r="J1217">
            <v>539776</v>
          </cell>
          <cell r="K1217">
            <v>776752</v>
          </cell>
        </row>
        <row r="1218">
          <cell r="A1218">
            <v>467777</v>
          </cell>
          <cell r="B1218" t="str">
            <v>Deepak M R</v>
          </cell>
          <cell r="D1218" t="str">
            <v>Active</v>
          </cell>
          <cell r="F1218">
            <v>382514</v>
          </cell>
          <cell r="I1218" t="str">
            <v>BG 8</v>
          </cell>
          <cell r="J1218">
            <v>390931</v>
          </cell>
          <cell r="K1218">
            <v>296652</v>
          </cell>
        </row>
        <row r="1219">
          <cell r="A1219">
            <v>467782</v>
          </cell>
          <cell r="B1219" t="str">
            <v>Gurpreet Singh</v>
          </cell>
          <cell r="D1219" t="str">
            <v>Active</v>
          </cell>
          <cell r="F1219">
            <v>425654</v>
          </cell>
          <cell r="I1219" t="str">
            <v>BG 6</v>
          </cell>
          <cell r="J1219">
            <v>828973</v>
          </cell>
          <cell r="K1219">
            <v>1666641</v>
          </cell>
        </row>
        <row r="1220">
          <cell r="A1220">
            <v>467849</v>
          </cell>
          <cell r="B1220" t="str">
            <v>Umesha S</v>
          </cell>
          <cell r="D1220" t="str">
            <v>Active</v>
          </cell>
          <cell r="F1220">
            <v>460862</v>
          </cell>
          <cell r="I1220" t="str">
            <v>BG 8</v>
          </cell>
          <cell r="J1220">
            <v>364297</v>
          </cell>
          <cell r="K1220">
            <v>458127</v>
          </cell>
        </row>
        <row r="1221">
          <cell r="A1221">
            <v>467876</v>
          </cell>
          <cell r="B1221" t="str">
            <v>Bharat Raghuvanshi</v>
          </cell>
          <cell r="D1221" t="str">
            <v>Active</v>
          </cell>
          <cell r="F1221">
            <v>152562</v>
          </cell>
          <cell r="I1221" t="str">
            <v>BG 7</v>
          </cell>
          <cell r="J1221">
            <v>428093</v>
          </cell>
          <cell r="K1221">
            <v>1134260</v>
          </cell>
        </row>
        <row r="1222">
          <cell r="A1222">
            <v>467877</v>
          </cell>
          <cell r="B1222" t="str">
            <v>Sonam Arun Wankhede</v>
          </cell>
          <cell r="D1222" t="str">
            <v>Active</v>
          </cell>
          <cell r="F1222">
            <v>381123</v>
          </cell>
          <cell r="I1222" t="str">
            <v>BG 8</v>
          </cell>
          <cell r="J1222">
            <v>251169</v>
          </cell>
          <cell r="K1222">
            <v>866993</v>
          </cell>
        </row>
        <row r="1223">
          <cell r="A1223">
            <v>467888</v>
          </cell>
          <cell r="B1223" t="str">
            <v>Sameer Bhatnager</v>
          </cell>
          <cell r="D1223" t="str">
            <v>Active</v>
          </cell>
          <cell r="F1223">
            <v>416871</v>
          </cell>
          <cell r="I1223" t="str">
            <v>BG 7</v>
          </cell>
          <cell r="J1223">
            <v>514452</v>
          </cell>
          <cell r="K1223">
            <v>109983</v>
          </cell>
        </row>
        <row r="1224">
          <cell r="A1224">
            <v>467939</v>
          </cell>
          <cell r="B1224" t="str">
            <v>Sandeep Vasant Kadam</v>
          </cell>
          <cell r="D1224" t="str">
            <v>Active</v>
          </cell>
          <cell r="F1224">
            <v>376339</v>
          </cell>
          <cell r="I1224" t="str">
            <v>BG 7</v>
          </cell>
          <cell r="J1224">
            <v>464695</v>
          </cell>
          <cell r="K1224">
            <v>484192</v>
          </cell>
        </row>
        <row r="1225">
          <cell r="A1225">
            <v>467941</v>
          </cell>
          <cell r="B1225" t="str">
            <v>Shridhar Madhukar Khilare</v>
          </cell>
          <cell r="D1225" t="str">
            <v>Active</v>
          </cell>
          <cell r="F1225">
            <v>379975</v>
          </cell>
          <cell r="I1225" t="str">
            <v>BG 7</v>
          </cell>
          <cell r="J1225">
            <v>408605</v>
          </cell>
          <cell r="K1225">
            <v>757475</v>
          </cell>
        </row>
        <row r="1226">
          <cell r="A1226">
            <v>467942</v>
          </cell>
          <cell r="B1226" t="str">
            <v>Ashish Mishra</v>
          </cell>
          <cell r="D1226" t="str">
            <v>Active</v>
          </cell>
          <cell r="F1226">
            <v>407302</v>
          </cell>
          <cell r="I1226" t="str">
            <v>BG 6</v>
          </cell>
          <cell r="J1226">
            <v>845112</v>
          </cell>
          <cell r="K1226">
            <v>1290857</v>
          </cell>
        </row>
        <row r="1227">
          <cell r="A1227">
            <v>468143</v>
          </cell>
          <cell r="B1227" t="str">
            <v>Khyati Swapnil Desai</v>
          </cell>
          <cell r="D1227" t="str">
            <v>Active</v>
          </cell>
          <cell r="F1227">
            <v>160376</v>
          </cell>
          <cell r="I1227" t="str">
            <v>BG 6</v>
          </cell>
          <cell r="J1227">
            <v>884300</v>
          </cell>
          <cell r="K1227">
            <v>1385680</v>
          </cell>
        </row>
        <row r="1228">
          <cell r="A1228">
            <v>468189</v>
          </cell>
          <cell r="B1228" t="str">
            <v>Manish Kumar Mandal</v>
          </cell>
          <cell r="D1228" t="str">
            <v>Active</v>
          </cell>
          <cell r="F1228">
            <v>398778</v>
          </cell>
          <cell r="I1228" t="str">
            <v>BG 5</v>
          </cell>
          <cell r="J1228">
            <v>1354639</v>
          </cell>
          <cell r="K1228">
            <v>403813</v>
          </cell>
        </row>
        <row r="1229">
          <cell r="A1229">
            <v>468190</v>
          </cell>
          <cell r="B1229" t="str">
            <v>Kanchan</v>
          </cell>
          <cell r="D1229" t="str">
            <v>Active</v>
          </cell>
          <cell r="F1229">
            <v>424426</v>
          </cell>
          <cell r="I1229" t="str">
            <v>BG 6</v>
          </cell>
          <cell r="J1229">
            <v>855178</v>
          </cell>
          <cell r="K1229">
            <v>207738</v>
          </cell>
        </row>
        <row r="1230">
          <cell r="A1230">
            <v>468377</v>
          </cell>
          <cell r="B1230" t="str">
            <v>Sijo Anto A</v>
          </cell>
          <cell r="D1230" t="str">
            <v>Active</v>
          </cell>
          <cell r="F1230">
            <v>385791</v>
          </cell>
          <cell r="I1230" t="str">
            <v>BG 6</v>
          </cell>
          <cell r="J1230">
            <v>832612</v>
          </cell>
          <cell r="K1230">
            <v>810460</v>
          </cell>
        </row>
        <row r="1231">
          <cell r="A1231">
            <v>468378</v>
          </cell>
          <cell r="B1231" t="str">
            <v>ABBAS C. K</v>
          </cell>
          <cell r="D1231" t="str">
            <v>Active</v>
          </cell>
          <cell r="F1231">
            <v>385791</v>
          </cell>
          <cell r="I1231" t="str">
            <v>BG 8</v>
          </cell>
          <cell r="J1231">
            <v>213493</v>
          </cell>
          <cell r="K1231">
            <v>673881</v>
          </cell>
        </row>
        <row r="1232">
          <cell r="A1232">
            <v>468385</v>
          </cell>
          <cell r="B1232" t="str">
            <v>Dipesh Hareshbhai Talati</v>
          </cell>
          <cell r="D1232" t="str">
            <v>Active</v>
          </cell>
          <cell r="F1232">
            <v>448791</v>
          </cell>
          <cell r="I1232" t="str">
            <v>BG 6</v>
          </cell>
          <cell r="J1232">
            <v>876207</v>
          </cell>
          <cell r="K1232">
            <v>959918</v>
          </cell>
        </row>
        <row r="1233">
          <cell r="A1233">
            <v>468393</v>
          </cell>
          <cell r="B1233" t="str">
            <v>Vikram Chamanlal Rathi</v>
          </cell>
          <cell r="D1233" t="str">
            <v>Active</v>
          </cell>
          <cell r="F1233">
            <v>448791</v>
          </cell>
          <cell r="I1233" t="str">
            <v>BG 5</v>
          </cell>
          <cell r="J1233">
            <v>1245394</v>
          </cell>
          <cell r="K1233">
            <v>865631</v>
          </cell>
        </row>
        <row r="1234">
          <cell r="A1234">
            <v>468397</v>
          </cell>
          <cell r="B1234" t="str">
            <v>Mayur Sudhakar Aher</v>
          </cell>
          <cell r="D1234" t="str">
            <v>Active</v>
          </cell>
          <cell r="F1234">
            <v>379975</v>
          </cell>
          <cell r="I1234" t="str">
            <v>BG 7</v>
          </cell>
          <cell r="J1234">
            <v>492358</v>
          </cell>
          <cell r="K1234">
            <v>1250393</v>
          </cell>
        </row>
        <row r="1235">
          <cell r="A1235">
            <v>468399</v>
          </cell>
          <cell r="B1235" t="str">
            <v>Sonali Sadashiv Bhoir</v>
          </cell>
          <cell r="D1235" t="str">
            <v>Active</v>
          </cell>
          <cell r="F1235">
            <v>377076</v>
          </cell>
          <cell r="I1235" t="str">
            <v>BG 8</v>
          </cell>
          <cell r="J1235">
            <v>99531</v>
          </cell>
          <cell r="K1235">
            <v>308277</v>
          </cell>
        </row>
        <row r="1236">
          <cell r="A1236">
            <v>468516</v>
          </cell>
          <cell r="B1236" t="str">
            <v>Annu Rani</v>
          </cell>
          <cell r="D1236" t="str">
            <v>Active</v>
          </cell>
          <cell r="F1236">
            <v>376098</v>
          </cell>
          <cell r="I1236" t="str">
            <v>BG 7</v>
          </cell>
          <cell r="J1236">
            <v>480208</v>
          </cell>
          <cell r="K1236">
            <v>203500</v>
          </cell>
        </row>
        <row r="1237">
          <cell r="A1237">
            <v>468522</v>
          </cell>
          <cell r="B1237" t="str">
            <v>Delvin Davis T.</v>
          </cell>
          <cell r="D1237" t="str">
            <v>Active</v>
          </cell>
          <cell r="F1237">
            <v>419555</v>
          </cell>
          <cell r="I1237" t="str">
            <v>BG 8</v>
          </cell>
          <cell r="J1237">
            <v>122270</v>
          </cell>
          <cell r="K1237">
            <v>253358</v>
          </cell>
        </row>
        <row r="1238">
          <cell r="A1238">
            <v>468912</v>
          </cell>
          <cell r="B1238" t="str">
            <v>Kaarthika Shree K</v>
          </cell>
          <cell r="D1238" t="str">
            <v>Active</v>
          </cell>
          <cell r="F1238">
            <v>462388</v>
          </cell>
          <cell r="I1238" t="str">
            <v>BG 7</v>
          </cell>
          <cell r="J1238">
            <v>571177</v>
          </cell>
          <cell r="K1238">
            <v>193716</v>
          </cell>
        </row>
        <row r="1239">
          <cell r="A1239">
            <v>468917</v>
          </cell>
          <cell r="B1239" t="str">
            <v>Shivanagouda V. Mallanagouda</v>
          </cell>
          <cell r="D1239" t="str">
            <v>Active</v>
          </cell>
          <cell r="F1239">
            <v>471969</v>
          </cell>
          <cell r="I1239" t="str">
            <v>BG 8</v>
          </cell>
          <cell r="J1239">
            <v>249845</v>
          </cell>
          <cell r="K1239">
            <v>125850</v>
          </cell>
        </row>
        <row r="1240">
          <cell r="A1240">
            <v>468924</v>
          </cell>
          <cell r="B1240" t="str">
            <v>Bangar Raju K</v>
          </cell>
          <cell r="D1240" t="str">
            <v>Active</v>
          </cell>
          <cell r="F1240">
            <v>386578</v>
          </cell>
          <cell r="I1240" t="str">
            <v>BG 6</v>
          </cell>
          <cell r="J1240">
            <v>760927</v>
          </cell>
          <cell r="K1240">
            <v>478722</v>
          </cell>
        </row>
        <row r="1241">
          <cell r="A1241">
            <v>468937</v>
          </cell>
          <cell r="B1241" t="str">
            <v>Kiran Kumar E</v>
          </cell>
          <cell r="D1241" t="str">
            <v>Active</v>
          </cell>
          <cell r="F1241">
            <v>386578</v>
          </cell>
          <cell r="I1241" t="str">
            <v>BG 7</v>
          </cell>
          <cell r="J1241">
            <v>584341</v>
          </cell>
          <cell r="K1241">
            <v>1067976</v>
          </cell>
        </row>
        <row r="1242">
          <cell r="A1242">
            <v>468941</v>
          </cell>
          <cell r="B1242" t="str">
            <v>Ahmed Ali Sk</v>
          </cell>
          <cell r="D1242" t="str">
            <v>Active</v>
          </cell>
          <cell r="F1242">
            <v>421959</v>
          </cell>
          <cell r="I1242" t="str">
            <v>BG 7</v>
          </cell>
          <cell r="J1242">
            <v>432211</v>
          </cell>
          <cell r="K1242">
            <v>491314</v>
          </cell>
        </row>
        <row r="1243">
          <cell r="A1243">
            <v>468946</v>
          </cell>
          <cell r="B1243" t="str">
            <v>Babu K</v>
          </cell>
          <cell r="D1243" t="str">
            <v>Active</v>
          </cell>
          <cell r="F1243">
            <v>459093</v>
          </cell>
          <cell r="I1243" t="str">
            <v>BG 8</v>
          </cell>
          <cell r="J1243">
            <v>297854</v>
          </cell>
          <cell r="K1243">
            <v>530896</v>
          </cell>
        </row>
        <row r="1244">
          <cell r="A1244">
            <v>468953</v>
          </cell>
          <cell r="B1244" t="str">
            <v>Rajesh S</v>
          </cell>
          <cell r="D1244" t="str">
            <v>Active</v>
          </cell>
          <cell r="F1244">
            <v>459093</v>
          </cell>
          <cell r="I1244" t="str">
            <v>BG 7</v>
          </cell>
          <cell r="J1244">
            <v>459884</v>
          </cell>
          <cell r="K1244">
            <v>537025</v>
          </cell>
        </row>
        <row r="1245">
          <cell r="A1245">
            <v>468956</v>
          </cell>
          <cell r="B1245" t="str">
            <v>Vijay Babubhai Patel</v>
          </cell>
          <cell r="D1245" t="str">
            <v>Active</v>
          </cell>
          <cell r="F1245">
            <v>448841</v>
          </cell>
          <cell r="I1245" t="str">
            <v>BG 7</v>
          </cell>
          <cell r="J1245">
            <v>407058</v>
          </cell>
          <cell r="K1245">
            <v>284393</v>
          </cell>
        </row>
        <row r="1246">
          <cell r="A1246">
            <v>469709</v>
          </cell>
          <cell r="B1246" t="str">
            <v>Alok Srivastava</v>
          </cell>
          <cell r="D1246" t="str">
            <v>Active</v>
          </cell>
          <cell r="F1246">
            <v>406698</v>
          </cell>
          <cell r="I1246" t="str">
            <v>BG 8</v>
          </cell>
          <cell r="J1246">
            <v>269879</v>
          </cell>
          <cell r="K1246">
            <v>56158</v>
          </cell>
        </row>
        <row r="1247">
          <cell r="A1247">
            <v>469732</v>
          </cell>
          <cell r="B1247" t="str">
            <v>Rajneesh Kumar Gupta</v>
          </cell>
          <cell r="D1247" t="str">
            <v>Active</v>
          </cell>
          <cell r="F1247">
            <v>454526</v>
          </cell>
          <cell r="I1247" t="str">
            <v>BG 7</v>
          </cell>
          <cell r="J1247">
            <v>438660</v>
          </cell>
          <cell r="K1247">
            <v>959074</v>
          </cell>
        </row>
        <row r="1248">
          <cell r="A1248">
            <v>469800</v>
          </cell>
          <cell r="B1248" t="str">
            <v>Tintu Mathew</v>
          </cell>
          <cell r="D1248" t="str">
            <v>Active</v>
          </cell>
          <cell r="F1248">
            <v>382514</v>
          </cell>
          <cell r="I1248" t="str">
            <v>BG 7</v>
          </cell>
          <cell r="J1248">
            <v>682948</v>
          </cell>
          <cell r="K1248">
            <v>508817</v>
          </cell>
        </row>
        <row r="1249">
          <cell r="A1249">
            <v>469953</v>
          </cell>
          <cell r="B1249" t="str">
            <v>Sathya Prasad D S</v>
          </cell>
          <cell r="D1249" t="str">
            <v>Active</v>
          </cell>
          <cell r="F1249">
            <v>454565</v>
          </cell>
          <cell r="I1249" t="str">
            <v>BG 7</v>
          </cell>
          <cell r="J1249">
            <v>570550</v>
          </cell>
          <cell r="K1249">
            <v>281890</v>
          </cell>
        </row>
        <row r="1250">
          <cell r="A1250">
            <v>470071</v>
          </cell>
          <cell r="B1250" t="str">
            <v>Sagar Saini</v>
          </cell>
          <cell r="D1250" t="str">
            <v>Active</v>
          </cell>
          <cell r="F1250">
            <v>391321</v>
          </cell>
          <cell r="I1250" t="str">
            <v>BG 7</v>
          </cell>
          <cell r="J1250">
            <v>412211</v>
          </cell>
          <cell r="K1250">
            <v>336197</v>
          </cell>
        </row>
        <row r="1251">
          <cell r="A1251">
            <v>470117</v>
          </cell>
          <cell r="B1251" t="str">
            <v>Piyush Bansal</v>
          </cell>
          <cell r="D1251" t="str">
            <v>Active</v>
          </cell>
          <cell r="F1251">
            <v>471701</v>
          </cell>
          <cell r="I1251" t="str">
            <v>BG 8</v>
          </cell>
          <cell r="J1251">
            <v>97496</v>
          </cell>
          <cell r="K1251">
            <v>194889</v>
          </cell>
        </row>
        <row r="1252">
          <cell r="A1252">
            <v>470147</v>
          </cell>
          <cell r="B1252" t="str">
            <v>Basavaraj Basayya Hiremath</v>
          </cell>
          <cell r="D1252" t="str">
            <v>Active</v>
          </cell>
          <cell r="F1252">
            <v>377421</v>
          </cell>
          <cell r="I1252" t="str">
            <v>BG 8</v>
          </cell>
          <cell r="J1252">
            <v>305728</v>
          </cell>
          <cell r="K1252">
            <v>230026</v>
          </cell>
        </row>
        <row r="1253">
          <cell r="A1253">
            <v>470169</v>
          </cell>
          <cell r="B1253" t="str">
            <v>Soumya Ranjan Behera</v>
          </cell>
          <cell r="D1253" t="str">
            <v>Active</v>
          </cell>
          <cell r="F1253">
            <v>381248</v>
          </cell>
          <cell r="I1253" t="str">
            <v>BG 8</v>
          </cell>
          <cell r="J1253">
            <v>363877</v>
          </cell>
          <cell r="K1253">
            <v>716791</v>
          </cell>
        </row>
        <row r="1254">
          <cell r="A1254">
            <v>470310</v>
          </cell>
          <cell r="B1254" t="str">
            <v>Shruthi M J</v>
          </cell>
          <cell r="D1254" t="str">
            <v>Active</v>
          </cell>
          <cell r="F1254">
            <v>450554</v>
          </cell>
          <cell r="I1254" t="str">
            <v>BG 6</v>
          </cell>
          <cell r="J1254">
            <v>822799</v>
          </cell>
          <cell r="K1254">
            <v>384898</v>
          </cell>
        </row>
        <row r="1255">
          <cell r="A1255">
            <v>470354</v>
          </cell>
          <cell r="B1255" t="str">
            <v>Gaurav Sanjay Gupta</v>
          </cell>
          <cell r="D1255" t="str">
            <v>Active</v>
          </cell>
          <cell r="F1255">
            <v>380836</v>
          </cell>
          <cell r="I1255" t="str">
            <v>BG 7</v>
          </cell>
          <cell r="J1255">
            <v>557286</v>
          </cell>
          <cell r="K1255">
            <v>524024</v>
          </cell>
        </row>
        <row r="1256">
          <cell r="A1256">
            <v>470442</v>
          </cell>
          <cell r="B1256" t="str">
            <v>Ashish Bindwashini Pandey</v>
          </cell>
          <cell r="D1256" t="str">
            <v>Active</v>
          </cell>
          <cell r="F1256">
            <v>399534</v>
          </cell>
          <cell r="I1256" t="str">
            <v>BG 7</v>
          </cell>
          <cell r="J1256">
            <v>422442</v>
          </cell>
          <cell r="K1256">
            <v>413308</v>
          </cell>
        </row>
        <row r="1257">
          <cell r="A1257">
            <v>470452</v>
          </cell>
          <cell r="B1257" t="str">
            <v>Manish Gupta</v>
          </cell>
          <cell r="D1257" t="str">
            <v>Active</v>
          </cell>
          <cell r="F1257">
            <v>377963</v>
          </cell>
          <cell r="I1257" t="str">
            <v>BG 7</v>
          </cell>
          <cell r="J1257">
            <v>439565</v>
          </cell>
          <cell r="K1257">
            <v>176195</v>
          </cell>
        </row>
        <row r="1258">
          <cell r="A1258">
            <v>470461</v>
          </cell>
          <cell r="B1258" t="str">
            <v>Raviraj Ravlu Parsekar</v>
          </cell>
          <cell r="D1258" t="str">
            <v>Active</v>
          </cell>
          <cell r="F1258">
            <v>376834</v>
          </cell>
          <cell r="I1258" t="str">
            <v>BG 5</v>
          </cell>
          <cell r="J1258">
            <v>1128999</v>
          </cell>
          <cell r="K1258">
            <v>568125</v>
          </cell>
        </row>
        <row r="1259">
          <cell r="A1259">
            <v>470510</v>
          </cell>
          <cell r="B1259" t="str">
            <v>Tamal Dutta</v>
          </cell>
          <cell r="D1259" t="str">
            <v>Active</v>
          </cell>
          <cell r="F1259">
            <v>448126</v>
          </cell>
          <cell r="I1259" t="str">
            <v>BG 8</v>
          </cell>
          <cell r="J1259">
            <v>126729</v>
          </cell>
          <cell r="K1259">
            <v>630023</v>
          </cell>
        </row>
        <row r="1260">
          <cell r="A1260">
            <v>470511</v>
          </cell>
          <cell r="B1260" t="str">
            <v>Dipanjan Das</v>
          </cell>
          <cell r="D1260" t="str">
            <v>Active</v>
          </cell>
          <cell r="F1260">
            <v>381325</v>
          </cell>
          <cell r="I1260" t="str">
            <v>BG 8</v>
          </cell>
          <cell r="J1260">
            <v>37061</v>
          </cell>
          <cell r="K1260">
            <v>1089767</v>
          </cell>
        </row>
        <row r="1261">
          <cell r="A1261">
            <v>470608</v>
          </cell>
          <cell r="B1261" t="str">
            <v>Gagan Kumar Singh</v>
          </cell>
          <cell r="D1261" t="str">
            <v>Active</v>
          </cell>
          <cell r="F1261">
            <v>391321</v>
          </cell>
          <cell r="I1261" t="str">
            <v>BG 7</v>
          </cell>
          <cell r="J1261">
            <v>613905</v>
          </cell>
          <cell r="K1261">
            <v>169103</v>
          </cell>
        </row>
        <row r="1262">
          <cell r="A1262">
            <v>470610</v>
          </cell>
          <cell r="B1262" t="str">
            <v>Rohith Kotian</v>
          </cell>
          <cell r="D1262" t="str">
            <v>Active</v>
          </cell>
          <cell r="F1262">
            <v>382950</v>
          </cell>
          <cell r="I1262" t="str">
            <v>BG 7</v>
          </cell>
          <cell r="J1262">
            <v>639856</v>
          </cell>
          <cell r="K1262">
            <v>399512</v>
          </cell>
        </row>
        <row r="1263">
          <cell r="A1263">
            <v>470613</v>
          </cell>
          <cell r="B1263" t="str">
            <v>Ankit Bhasin</v>
          </cell>
          <cell r="D1263" t="str">
            <v>Active</v>
          </cell>
          <cell r="F1263">
            <v>434171</v>
          </cell>
          <cell r="I1263" t="str">
            <v>BG 8</v>
          </cell>
          <cell r="J1263">
            <v>356220</v>
          </cell>
          <cell r="K1263">
            <v>216955</v>
          </cell>
        </row>
        <row r="1264">
          <cell r="A1264">
            <v>470681</v>
          </cell>
          <cell r="B1264" t="str">
            <v>Sharad Mishra</v>
          </cell>
          <cell r="D1264" t="str">
            <v>Active</v>
          </cell>
          <cell r="F1264">
            <v>381325</v>
          </cell>
          <cell r="I1264" t="str">
            <v>BG 6</v>
          </cell>
          <cell r="J1264">
            <v>748930</v>
          </cell>
          <cell r="K1264">
            <v>722845</v>
          </cell>
        </row>
        <row r="1265">
          <cell r="A1265">
            <v>470685</v>
          </cell>
          <cell r="B1265" t="str">
            <v>Tirtharup Shyam Choudhury</v>
          </cell>
          <cell r="D1265" t="str">
            <v>Active</v>
          </cell>
          <cell r="F1265">
            <v>381549</v>
          </cell>
          <cell r="I1265" t="str">
            <v>BG 7</v>
          </cell>
          <cell r="J1265">
            <v>618959</v>
          </cell>
          <cell r="K1265">
            <v>66659</v>
          </cell>
        </row>
        <row r="1266">
          <cell r="A1266">
            <v>470691</v>
          </cell>
          <cell r="B1266" t="str">
            <v>Soumendu Sarkar</v>
          </cell>
          <cell r="D1266" t="str">
            <v>Active</v>
          </cell>
          <cell r="F1266">
            <v>381132</v>
          </cell>
          <cell r="I1266" t="str">
            <v>BG 5</v>
          </cell>
          <cell r="J1266">
            <v>1123782</v>
          </cell>
          <cell r="K1266">
            <v>780858</v>
          </cell>
        </row>
        <row r="1267">
          <cell r="A1267">
            <v>470984</v>
          </cell>
          <cell r="B1267" t="str">
            <v>Vikas Goyal</v>
          </cell>
          <cell r="D1267" t="str">
            <v>Active</v>
          </cell>
          <cell r="F1267">
            <v>391321</v>
          </cell>
          <cell r="I1267" t="str">
            <v>BG 8</v>
          </cell>
          <cell r="J1267">
            <v>367362</v>
          </cell>
          <cell r="K1267">
            <v>1098699</v>
          </cell>
        </row>
        <row r="1268">
          <cell r="A1268">
            <v>470989</v>
          </cell>
          <cell r="B1268" t="str">
            <v>Vandana Bhatt</v>
          </cell>
          <cell r="D1268" t="str">
            <v>Active</v>
          </cell>
          <cell r="F1268">
            <v>391321</v>
          </cell>
          <cell r="I1268" t="str">
            <v>BG 7</v>
          </cell>
          <cell r="J1268">
            <v>513023</v>
          </cell>
          <cell r="K1268">
            <v>366124</v>
          </cell>
        </row>
        <row r="1269">
          <cell r="A1269">
            <v>470994</v>
          </cell>
          <cell r="B1269" t="str">
            <v>Murari Kumar</v>
          </cell>
          <cell r="D1269" t="str">
            <v>Active</v>
          </cell>
          <cell r="F1269">
            <v>391321</v>
          </cell>
          <cell r="I1269" t="str">
            <v>BG 8</v>
          </cell>
          <cell r="J1269">
            <v>119109</v>
          </cell>
          <cell r="K1269">
            <v>321112</v>
          </cell>
        </row>
        <row r="1270">
          <cell r="A1270">
            <v>471032</v>
          </cell>
          <cell r="B1270" t="str">
            <v>Pradipta Kumar Mohanty</v>
          </cell>
          <cell r="D1270" t="str">
            <v>Active</v>
          </cell>
          <cell r="F1270">
            <v>176466</v>
          </cell>
          <cell r="I1270" t="str">
            <v>BG 6</v>
          </cell>
          <cell r="J1270">
            <v>850572</v>
          </cell>
          <cell r="K1270">
            <v>729861</v>
          </cell>
        </row>
        <row r="1271">
          <cell r="A1271">
            <v>471317</v>
          </cell>
          <cell r="B1271" t="str">
            <v>Shirish Mishra</v>
          </cell>
          <cell r="D1271" t="str">
            <v>Active</v>
          </cell>
          <cell r="F1271">
            <v>377963</v>
          </cell>
          <cell r="I1271" t="str">
            <v>BG 8</v>
          </cell>
          <cell r="J1271">
            <v>256947</v>
          </cell>
          <cell r="K1271">
            <v>669443</v>
          </cell>
        </row>
        <row r="1272">
          <cell r="A1272">
            <v>471323</v>
          </cell>
          <cell r="B1272" t="str">
            <v>Shyam B Sharma</v>
          </cell>
          <cell r="D1272" t="str">
            <v>Active</v>
          </cell>
          <cell r="F1272">
            <v>399534</v>
          </cell>
          <cell r="I1272" t="str">
            <v>BG 8</v>
          </cell>
          <cell r="J1272">
            <v>150126</v>
          </cell>
          <cell r="K1272">
            <v>335374</v>
          </cell>
        </row>
        <row r="1273">
          <cell r="A1273">
            <v>471324</v>
          </cell>
          <cell r="B1273" t="str">
            <v>Nisha Lishoy</v>
          </cell>
          <cell r="D1273" t="str">
            <v>Active</v>
          </cell>
          <cell r="F1273">
            <v>419555</v>
          </cell>
          <cell r="I1273" t="str">
            <v>BG 6</v>
          </cell>
          <cell r="J1273">
            <v>829465</v>
          </cell>
          <cell r="K1273">
            <v>96700</v>
          </cell>
        </row>
        <row r="1274">
          <cell r="A1274">
            <v>471330</v>
          </cell>
          <cell r="B1274" t="str">
            <v>Amit Akhilesh Srivastava</v>
          </cell>
          <cell r="D1274" t="str">
            <v>Active</v>
          </cell>
          <cell r="F1274">
            <v>380148</v>
          </cell>
          <cell r="I1274" t="str">
            <v>BG 8</v>
          </cell>
          <cell r="J1274">
            <v>105294</v>
          </cell>
          <cell r="K1274">
            <v>935120</v>
          </cell>
        </row>
        <row r="1275">
          <cell r="A1275">
            <v>471336</v>
          </cell>
          <cell r="B1275" t="str">
            <v>Varun Rambhog Mishra</v>
          </cell>
          <cell r="D1275" t="str">
            <v>Active</v>
          </cell>
          <cell r="F1275">
            <v>377076</v>
          </cell>
          <cell r="I1275" t="str">
            <v>BG 7</v>
          </cell>
          <cell r="J1275">
            <v>480957</v>
          </cell>
          <cell r="K1275">
            <v>718778</v>
          </cell>
        </row>
        <row r="1276">
          <cell r="A1276">
            <v>471339</v>
          </cell>
          <cell r="B1276" t="str">
            <v>Sachin Omkar Singh</v>
          </cell>
          <cell r="D1276" t="str">
            <v>Active</v>
          </cell>
          <cell r="F1276">
            <v>449173</v>
          </cell>
          <cell r="I1276" t="str">
            <v>BG 8</v>
          </cell>
          <cell r="J1276">
            <v>308767</v>
          </cell>
          <cell r="K1276">
            <v>158645</v>
          </cell>
        </row>
        <row r="1277">
          <cell r="A1277">
            <v>471343</v>
          </cell>
          <cell r="B1277" t="str">
            <v>Amit Keapoorchand Kanu</v>
          </cell>
          <cell r="D1277" t="str">
            <v>Active</v>
          </cell>
          <cell r="F1277">
            <v>380836</v>
          </cell>
          <cell r="I1277" t="str">
            <v>BG 8</v>
          </cell>
          <cell r="J1277">
            <v>260596</v>
          </cell>
          <cell r="K1277">
            <v>444628</v>
          </cell>
        </row>
        <row r="1278">
          <cell r="A1278">
            <v>471379</v>
          </cell>
          <cell r="B1278" t="str">
            <v>Shashank Awadheshkumar Singh</v>
          </cell>
          <cell r="D1278" t="str">
            <v>Active</v>
          </cell>
          <cell r="F1278">
            <v>380148</v>
          </cell>
          <cell r="I1278" t="str">
            <v>BG 4</v>
          </cell>
          <cell r="J1278">
            <v>2206217</v>
          </cell>
          <cell r="K1278">
            <v>1581195</v>
          </cell>
        </row>
        <row r="1279">
          <cell r="A1279">
            <v>471702</v>
          </cell>
          <cell r="B1279" t="str">
            <v>Neeraj Kumar Lal</v>
          </cell>
          <cell r="D1279" t="str">
            <v>Active</v>
          </cell>
          <cell r="F1279">
            <v>460909</v>
          </cell>
          <cell r="I1279" t="str">
            <v>BG 7</v>
          </cell>
          <cell r="J1279">
            <v>486960</v>
          </cell>
          <cell r="K1279">
            <v>463245</v>
          </cell>
        </row>
        <row r="1280">
          <cell r="A1280">
            <v>471707</v>
          </cell>
          <cell r="B1280" t="str">
            <v>Endla Jaya Prasad</v>
          </cell>
          <cell r="D1280" t="str">
            <v>Active</v>
          </cell>
          <cell r="F1280">
            <v>420498</v>
          </cell>
          <cell r="I1280" t="str">
            <v>BG 8</v>
          </cell>
          <cell r="J1280">
            <v>336552</v>
          </cell>
          <cell r="K1280">
            <v>176099</v>
          </cell>
        </row>
        <row r="1281">
          <cell r="A1281">
            <v>471714</v>
          </cell>
          <cell r="B1281" t="str">
            <v>Bongoni Murali</v>
          </cell>
          <cell r="D1281" t="str">
            <v>Active</v>
          </cell>
          <cell r="F1281">
            <v>420498</v>
          </cell>
          <cell r="I1281" t="str">
            <v>BG 7</v>
          </cell>
          <cell r="J1281">
            <v>478427</v>
          </cell>
          <cell r="K1281">
            <v>518308</v>
          </cell>
        </row>
        <row r="1282">
          <cell r="A1282">
            <v>471716</v>
          </cell>
          <cell r="B1282" t="str">
            <v>Dudekula Syed Basha</v>
          </cell>
          <cell r="D1282" t="str">
            <v>Active</v>
          </cell>
          <cell r="F1282">
            <v>447935</v>
          </cell>
          <cell r="I1282" t="str">
            <v>BG 6</v>
          </cell>
          <cell r="J1282">
            <v>900374</v>
          </cell>
          <cell r="K1282">
            <v>699670</v>
          </cell>
        </row>
        <row r="1283">
          <cell r="A1283">
            <v>471720</v>
          </cell>
          <cell r="B1283" t="str">
            <v>Begari Andhraiah</v>
          </cell>
          <cell r="D1283" t="str">
            <v>Active</v>
          </cell>
          <cell r="F1283">
            <v>378859</v>
          </cell>
          <cell r="I1283" t="str">
            <v>BG 8</v>
          </cell>
          <cell r="J1283">
            <v>355944</v>
          </cell>
          <cell r="K1283">
            <v>247418</v>
          </cell>
        </row>
        <row r="1284">
          <cell r="A1284">
            <v>471724</v>
          </cell>
          <cell r="B1284" t="str">
            <v>Ala Naresh</v>
          </cell>
          <cell r="D1284" t="str">
            <v>Active</v>
          </cell>
          <cell r="F1284">
            <v>420498</v>
          </cell>
          <cell r="I1284" t="str">
            <v>BG 7</v>
          </cell>
          <cell r="J1284">
            <v>411109</v>
          </cell>
          <cell r="K1284">
            <v>108120</v>
          </cell>
        </row>
        <row r="1285">
          <cell r="A1285">
            <v>471730</v>
          </cell>
          <cell r="B1285" t="str">
            <v>Vikas Kumar Khetan</v>
          </cell>
          <cell r="D1285" t="str">
            <v>Active</v>
          </cell>
          <cell r="F1285">
            <v>424426</v>
          </cell>
          <cell r="I1285" t="str">
            <v>BG 8</v>
          </cell>
          <cell r="J1285">
            <v>278675</v>
          </cell>
          <cell r="K1285">
            <v>126638</v>
          </cell>
        </row>
        <row r="1286">
          <cell r="A1286">
            <v>471921</v>
          </cell>
          <cell r="B1286" t="str">
            <v>Prabhu Sundar P</v>
          </cell>
          <cell r="D1286" t="str">
            <v>Active</v>
          </cell>
          <cell r="F1286">
            <v>380150</v>
          </cell>
          <cell r="I1286" t="str">
            <v>BG 6</v>
          </cell>
          <cell r="J1286">
            <v>758297</v>
          </cell>
          <cell r="K1286">
            <v>144192</v>
          </cell>
        </row>
        <row r="1287">
          <cell r="A1287">
            <v>471923</v>
          </cell>
          <cell r="B1287" t="str">
            <v>Narayanan P</v>
          </cell>
          <cell r="D1287" t="str">
            <v>Active</v>
          </cell>
          <cell r="F1287">
            <v>380150</v>
          </cell>
          <cell r="I1287" t="str">
            <v>BG 7</v>
          </cell>
          <cell r="J1287">
            <v>446537</v>
          </cell>
          <cell r="K1287">
            <v>64999</v>
          </cell>
        </row>
        <row r="1288">
          <cell r="A1288">
            <v>472008</v>
          </cell>
          <cell r="B1288" t="str">
            <v>Ravindra Kumar Jatav</v>
          </cell>
          <cell r="D1288" t="str">
            <v>Active</v>
          </cell>
          <cell r="F1288">
            <v>436955</v>
          </cell>
          <cell r="I1288" t="str">
            <v>BG 8</v>
          </cell>
          <cell r="J1288">
            <v>222366</v>
          </cell>
          <cell r="K1288">
            <v>612852</v>
          </cell>
        </row>
        <row r="1289">
          <cell r="A1289">
            <v>472052</v>
          </cell>
          <cell r="B1289" t="str">
            <v>Vismay Tareshbhai Pandya</v>
          </cell>
          <cell r="D1289" t="str">
            <v>Active</v>
          </cell>
          <cell r="F1289">
            <v>382658</v>
          </cell>
          <cell r="I1289" t="str">
            <v>BG 8</v>
          </cell>
          <cell r="J1289">
            <v>305262</v>
          </cell>
          <cell r="K1289">
            <v>254724</v>
          </cell>
        </row>
        <row r="1290">
          <cell r="A1290">
            <v>472054</v>
          </cell>
          <cell r="B1290" t="str">
            <v>Naresh Ratnaji Prajapati</v>
          </cell>
          <cell r="D1290" t="str">
            <v>Active</v>
          </cell>
          <cell r="F1290">
            <v>382658</v>
          </cell>
          <cell r="I1290" t="str">
            <v>BG 8</v>
          </cell>
          <cell r="J1290">
            <v>55154</v>
          </cell>
          <cell r="K1290">
            <v>191758</v>
          </cell>
        </row>
        <row r="1291">
          <cell r="A1291">
            <v>472057</v>
          </cell>
          <cell r="B1291" t="str">
            <v>Rajeev Kumar</v>
          </cell>
          <cell r="D1291" t="str">
            <v>Active</v>
          </cell>
          <cell r="F1291">
            <v>377364</v>
          </cell>
          <cell r="I1291" t="str">
            <v>BG 8</v>
          </cell>
          <cell r="J1291">
            <v>151624</v>
          </cell>
          <cell r="K1291">
            <v>456038</v>
          </cell>
        </row>
        <row r="1292">
          <cell r="A1292">
            <v>472093</v>
          </cell>
          <cell r="B1292" t="str">
            <v>Deepak Rameshchandra Katiyar</v>
          </cell>
          <cell r="D1292" t="str">
            <v>Active</v>
          </cell>
          <cell r="F1292">
            <v>376339</v>
          </cell>
          <cell r="I1292" t="str">
            <v>BG 6</v>
          </cell>
          <cell r="J1292">
            <v>842379</v>
          </cell>
          <cell r="K1292">
            <v>468571</v>
          </cell>
        </row>
        <row r="1293">
          <cell r="A1293">
            <v>472098</v>
          </cell>
          <cell r="B1293" t="str">
            <v>Neenu Jerome</v>
          </cell>
          <cell r="D1293" t="str">
            <v>Active</v>
          </cell>
          <cell r="F1293">
            <v>382514</v>
          </cell>
          <cell r="I1293" t="str">
            <v>BG 8</v>
          </cell>
          <cell r="J1293">
            <v>190931</v>
          </cell>
          <cell r="K1293">
            <v>467296</v>
          </cell>
        </row>
        <row r="1294">
          <cell r="A1294">
            <v>472199</v>
          </cell>
          <cell r="B1294" t="str">
            <v>Prabhu G</v>
          </cell>
          <cell r="D1294" t="str">
            <v>Active</v>
          </cell>
          <cell r="F1294">
            <v>385698</v>
          </cell>
          <cell r="I1294" t="str">
            <v>BG 8</v>
          </cell>
          <cell r="J1294">
            <v>309302</v>
          </cell>
          <cell r="K1294">
            <v>58433</v>
          </cell>
        </row>
        <row r="1295">
          <cell r="A1295">
            <v>472254</v>
          </cell>
          <cell r="B1295" t="str">
            <v>Srivastava Mohit</v>
          </cell>
          <cell r="D1295" t="str">
            <v>Active</v>
          </cell>
          <cell r="F1295">
            <v>460862</v>
          </cell>
          <cell r="I1295" t="str">
            <v>BG 8</v>
          </cell>
          <cell r="J1295">
            <v>275771</v>
          </cell>
          <cell r="K1295">
            <v>264250</v>
          </cell>
        </row>
        <row r="1296">
          <cell r="A1296">
            <v>472255</v>
          </cell>
          <cell r="B1296" t="str">
            <v>Sikandhar Pasha</v>
          </cell>
          <cell r="D1296" t="str">
            <v>Active</v>
          </cell>
          <cell r="F1296">
            <v>450554</v>
          </cell>
          <cell r="I1296" t="str">
            <v>BG 8</v>
          </cell>
          <cell r="J1296">
            <v>390623</v>
          </cell>
          <cell r="K1296">
            <v>770964</v>
          </cell>
        </row>
        <row r="1297">
          <cell r="A1297">
            <v>472308</v>
          </cell>
          <cell r="B1297" t="str">
            <v>Abhishek Ram Gopal Sharma</v>
          </cell>
          <cell r="D1297" t="str">
            <v>Active</v>
          </cell>
          <cell r="F1297">
            <v>458160</v>
          </cell>
          <cell r="I1297" t="str">
            <v>BG 8</v>
          </cell>
          <cell r="J1297">
            <v>154268</v>
          </cell>
          <cell r="K1297">
            <v>284866</v>
          </cell>
        </row>
        <row r="1298">
          <cell r="A1298">
            <v>472309</v>
          </cell>
          <cell r="B1298" t="str">
            <v>Rakesh Arvindbhai Baria</v>
          </cell>
          <cell r="D1298" t="str">
            <v>Active</v>
          </cell>
          <cell r="F1298">
            <v>448791</v>
          </cell>
          <cell r="I1298" t="str">
            <v>BG 7</v>
          </cell>
          <cell r="J1298">
            <v>479613</v>
          </cell>
          <cell r="K1298">
            <v>271820</v>
          </cell>
        </row>
        <row r="1299">
          <cell r="A1299">
            <v>472310</v>
          </cell>
          <cell r="B1299" t="str">
            <v>Rahul Balkrishna Patil</v>
          </cell>
          <cell r="D1299" t="str">
            <v>Active</v>
          </cell>
          <cell r="F1299">
            <v>458160</v>
          </cell>
          <cell r="I1299" t="str">
            <v>BG 8</v>
          </cell>
          <cell r="J1299">
            <v>297865</v>
          </cell>
          <cell r="K1299">
            <v>507616</v>
          </cell>
        </row>
        <row r="1300">
          <cell r="A1300">
            <v>472311</v>
          </cell>
          <cell r="B1300" t="str">
            <v>Umesh Venkatrao Pingle</v>
          </cell>
          <cell r="D1300" t="str">
            <v>Active</v>
          </cell>
          <cell r="F1300">
            <v>408446</v>
          </cell>
          <cell r="I1300" t="str">
            <v>BG 7</v>
          </cell>
          <cell r="J1300">
            <v>479834</v>
          </cell>
          <cell r="K1300">
            <v>242019</v>
          </cell>
        </row>
        <row r="1301">
          <cell r="A1301">
            <v>472404</v>
          </cell>
          <cell r="B1301" t="str">
            <v>Hrishikesh Sisodia</v>
          </cell>
          <cell r="D1301" t="str">
            <v>Active</v>
          </cell>
          <cell r="F1301">
            <v>419863</v>
          </cell>
          <cell r="I1301" t="str">
            <v>BG 8</v>
          </cell>
          <cell r="J1301">
            <v>199646</v>
          </cell>
          <cell r="K1301">
            <v>162132</v>
          </cell>
        </row>
        <row r="1302">
          <cell r="A1302">
            <v>472541</v>
          </cell>
          <cell r="B1302" t="str">
            <v>M G Mohan Varma</v>
          </cell>
          <cell r="D1302" t="str">
            <v>Active</v>
          </cell>
          <cell r="F1302">
            <v>378859</v>
          </cell>
          <cell r="I1302" t="str">
            <v>BG 7</v>
          </cell>
          <cell r="J1302">
            <v>614529</v>
          </cell>
          <cell r="K1302">
            <v>186354</v>
          </cell>
        </row>
        <row r="1303">
          <cell r="A1303">
            <v>472544</v>
          </cell>
          <cell r="B1303" t="str">
            <v>Nagarjuna Gupta Kurapati</v>
          </cell>
          <cell r="D1303" t="str">
            <v>Active</v>
          </cell>
          <cell r="F1303">
            <v>447935</v>
          </cell>
          <cell r="I1303" t="str">
            <v>BG 6</v>
          </cell>
          <cell r="J1303">
            <v>1034500</v>
          </cell>
          <cell r="K1303">
            <v>224483</v>
          </cell>
        </row>
        <row r="1304">
          <cell r="A1304">
            <v>472545</v>
          </cell>
          <cell r="B1304" t="str">
            <v>Abrar Alam</v>
          </cell>
          <cell r="D1304" t="str">
            <v>Active</v>
          </cell>
          <cell r="F1304">
            <v>382987</v>
          </cell>
          <cell r="I1304" t="str">
            <v>BG 8</v>
          </cell>
          <cell r="J1304">
            <v>350030</v>
          </cell>
          <cell r="K1304">
            <v>460094</v>
          </cell>
        </row>
        <row r="1305">
          <cell r="A1305">
            <v>472554</v>
          </cell>
          <cell r="B1305" t="str">
            <v>Vipin Singh</v>
          </cell>
          <cell r="D1305" t="str">
            <v>Active</v>
          </cell>
          <cell r="F1305">
            <v>474373</v>
          </cell>
          <cell r="I1305" t="str">
            <v>BG 8</v>
          </cell>
          <cell r="J1305">
            <v>265173</v>
          </cell>
          <cell r="K1305">
            <v>287151</v>
          </cell>
        </row>
        <row r="1306">
          <cell r="A1306">
            <v>472556</v>
          </cell>
          <cell r="B1306" t="str">
            <v>Samir Kumar Halder</v>
          </cell>
          <cell r="D1306" t="str">
            <v>Active</v>
          </cell>
          <cell r="F1306">
            <v>381325</v>
          </cell>
          <cell r="I1306" t="str">
            <v>BG 8</v>
          </cell>
          <cell r="J1306">
            <v>54846</v>
          </cell>
          <cell r="K1306">
            <v>355199</v>
          </cell>
        </row>
        <row r="1307">
          <cell r="A1307">
            <v>472559</v>
          </cell>
          <cell r="B1307" t="str">
            <v>Saugoth Chakraborty</v>
          </cell>
          <cell r="D1307" t="str">
            <v>Active</v>
          </cell>
          <cell r="F1307">
            <v>410827</v>
          </cell>
          <cell r="I1307" t="str">
            <v>BG 7</v>
          </cell>
          <cell r="J1307">
            <v>410428</v>
          </cell>
          <cell r="K1307">
            <v>587205</v>
          </cell>
        </row>
        <row r="1308">
          <cell r="A1308">
            <v>472591</v>
          </cell>
          <cell r="B1308" t="str">
            <v>Amit Shivakumar Nadagouda</v>
          </cell>
          <cell r="D1308" t="str">
            <v>Active</v>
          </cell>
          <cell r="F1308">
            <v>416178</v>
          </cell>
          <cell r="I1308" t="str">
            <v>BG 8</v>
          </cell>
          <cell r="J1308">
            <v>314855</v>
          </cell>
          <cell r="K1308">
            <v>441033</v>
          </cell>
        </row>
        <row r="1309">
          <cell r="A1309">
            <v>472680</v>
          </cell>
          <cell r="B1309" t="str">
            <v>Pragyanta Ranjan Barik</v>
          </cell>
          <cell r="D1309" t="str">
            <v>Active</v>
          </cell>
          <cell r="F1309">
            <v>460392</v>
          </cell>
          <cell r="I1309" t="str">
            <v>BG 8</v>
          </cell>
          <cell r="J1309">
            <v>192305</v>
          </cell>
          <cell r="K1309">
            <v>717251</v>
          </cell>
        </row>
        <row r="1310">
          <cell r="A1310">
            <v>472681</v>
          </cell>
          <cell r="B1310" t="str">
            <v>Panuganti Rajanikanth</v>
          </cell>
          <cell r="D1310" t="str">
            <v>Active</v>
          </cell>
          <cell r="F1310">
            <v>420498</v>
          </cell>
          <cell r="I1310" t="str">
            <v>BG 8</v>
          </cell>
          <cell r="J1310">
            <v>253792</v>
          </cell>
          <cell r="K1310">
            <v>236188</v>
          </cell>
        </row>
        <row r="1311">
          <cell r="A1311">
            <v>472686</v>
          </cell>
          <cell r="B1311" t="str">
            <v>Akhil Sharma</v>
          </cell>
          <cell r="D1311" t="str">
            <v>Active</v>
          </cell>
          <cell r="F1311">
            <v>464799</v>
          </cell>
          <cell r="I1311" t="str">
            <v>BG 6</v>
          </cell>
          <cell r="J1311">
            <v>898944</v>
          </cell>
          <cell r="K1311">
            <v>613612</v>
          </cell>
        </row>
        <row r="1312">
          <cell r="A1312">
            <v>472687</v>
          </cell>
          <cell r="B1312" t="str">
            <v>Sijireddy Vijay Lakshmi</v>
          </cell>
          <cell r="D1312" t="str">
            <v>Active</v>
          </cell>
          <cell r="F1312">
            <v>423329</v>
          </cell>
          <cell r="I1312" t="str">
            <v>BG 8</v>
          </cell>
          <cell r="J1312">
            <v>105294</v>
          </cell>
          <cell r="K1312">
            <v>320037</v>
          </cell>
        </row>
        <row r="1313">
          <cell r="A1313">
            <v>472690</v>
          </cell>
          <cell r="B1313" t="str">
            <v>Dhavu Niranjan Kumar</v>
          </cell>
          <cell r="D1313" t="str">
            <v>Active</v>
          </cell>
          <cell r="F1313">
            <v>377815</v>
          </cell>
          <cell r="I1313" t="str">
            <v>BG 8</v>
          </cell>
          <cell r="J1313">
            <v>110308</v>
          </cell>
          <cell r="K1313">
            <v>190138</v>
          </cell>
        </row>
        <row r="1314">
          <cell r="A1314">
            <v>472692</v>
          </cell>
          <cell r="B1314" t="str">
            <v>Priyamol J</v>
          </cell>
          <cell r="D1314" t="str">
            <v>Active</v>
          </cell>
          <cell r="F1314">
            <v>419555</v>
          </cell>
          <cell r="I1314" t="str">
            <v>BG 8</v>
          </cell>
          <cell r="J1314">
            <v>223089</v>
          </cell>
          <cell r="K1314">
            <v>1316995</v>
          </cell>
        </row>
        <row r="1315">
          <cell r="A1315">
            <v>472816</v>
          </cell>
          <cell r="B1315" t="str">
            <v>Milind Mohan Matade</v>
          </cell>
          <cell r="D1315" t="str">
            <v>Active</v>
          </cell>
          <cell r="F1315">
            <v>381123</v>
          </cell>
          <cell r="I1315" t="str">
            <v>BG 8</v>
          </cell>
          <cell r="J1315">
            <v>270531</v>
          </cell>
          <cell r="K1315">
            <v>431127</v>
          </cell>
        </row>
        <row r="1316">
          <cell r="A1316">
            <v>472838</v>
          </cell>
          <cell r="B1316" t="str">
            <v>Anoop Sharma</v>
          </cell>
          <cell r="D1316" t="str">
            <v>Active</v>
          </cell>
          <cell r="F1316">
            <v>464799</v>
          </cell>
          <cell r="I1316" t="str">
            <v>BG 8</v>
          </cell>
          <cell r="J1316">
            <v>110971</v>
          </cell>
          <cell r="K1316">
            <v>96624</v>
          </cell>
        </row>
        <row r="1317">
          <cell r="A1317">
            <v>472840</v>
          </cell>
          <cell r="B1317" t="str">
            <v>Shiv Kumar Sharma</v>
          </cell>
          <cell r="D1317" t="str">
            <v>Active</v>
          </cell>
          <cell r="F1317">
            <v>464799</v>
          </cell>
          <cell r="I1317" t="str">
            <v>BG 8</v>
          </cell>
          <cell r="J1317">
            <v>118983</v>
          </cell>
          <cell r="K1317">
            <v>165439</v>
          </cell>
        </row>
        <row r="1318">
          <cell r="A1318">
            <v>472841</v>
          </cell>
          <cell r="B1318" t="str">
            <v>Vinod Kumar Singh</v>
          </cell>
          <cell r="D1318" t="str">
            <v>Active</v>
          </cell>
          <cell r="F1318">
            <v>464799</v>
          </cell>
          <cell r="I1318" t="str">
            <v>BG 8</v>
          </cell>
          <cell r="J1318">
            <v>173077</v>
          </cell>
          <cell r="K1318">
            <v>174273</v>
          </cell>
        </row>
        <row r="1319">
          <cell r="A1319">
            <v>472982</v>
          </cell>
          <cell r="B1319" t="str">
            <v>Sudhanshu Sekhar Roul</v>
          </cell>
          <cell r="D1319" t="str">
            <v>Active</v>
          </cell>
          <cell r="F1319">
            <v>381248</v>
          </cell>
          <cell r="I1319" t="str">
            <v>BG 8</v>
          </cell>
          <cell r="J1319">
            <v>294926</v>
          </cell>
          <cell r="K1319">
            <v>31896</v>
          </cell>
        </row>
        <row r="1320">
          <cell r="A1320">
            <v>472985</v>
          </cell>
          <cell r="B1320" t="str">
            <v>Shashank Bajpayee</v>
          </cell>
          <cell r="D1320" t="str">
            <v>Active</v>
          </cell>
          <cell r="F1320">
            <v>448733</v>
          </cell>
          <cell r="I1320" t="str">
            <v>BG 8</v>
          </cell>
          <cell r="J1320">
            <v>121339</v>
          </cell>
          <cell r="K1320">
            <v>214687</v>
          </cell>
        </row>
        <row r="1321">
          <cell r="A1321">
            <v>473038</v>
          </cell>
          <cell r="B1321" t="str">
            <v>Prakash Dhote</v>
          </cell>
          <cell r="D1321" t="str">
            <v>Active</v>
          </cell>
          <cell r="F1321">
            <v>436955</v>
          </cell>
          <cell r="I1321" t="str">
            <v>BG 8</v>
          </cell>
          <cell r="J1321">
            <v>180727</v>
          </cell>
          <cell r="K1321">
            <v>493569</v>
          </cell>
        </row>
        <row r="1322">
          <cell r="A1322">
            <v>473041</v>
          </cell>
          <cell r="B1322" t="str">
            <v>Pawan Singh</v>
          </cell>
          <cell r="D1322" t="str">
            <v>Active</v>
          </cell>
          <cell r="F1322">
            <v>152562</v>
          </cell>
          <cell r="I1322" t="str">
            <v>BG 8</v>
          </cell>
          <cell r="J1322">
            <v>142147</v>
          </cell>
          <cell r="K1322">
            <v>134820</v>
          </cell>
        </row>
        <row r="1323">
          <cell r="A1323">
            <v>473244</v>
          </cell>
          <cell r="B1323" t="str">
            <v>Sanjit Kumar</v>
          </cell>
          <cell r="D1323" t="str">
            <v>Active</v>
          </cell>
          <cell r="F1323">
            <v>398778</v>
          </cell>
          <cell r="I1323" t="str">
            <v>BG 8</v>
          </cell>
          <cell r="J1323">
            <v>129921</v>
          </cell>
          <cell r="K1323">
            <v>134448</v>
          </cell>
        </row>
        <row r="1324">
          <cell r="A1324">
            <v>473356</v>
          </cell>
          <cell r="B1324" t="str">
            <v>Pampa Bhowmick</v>
          </cell>
          <cell r="D1324" t="str">
            <v>Active</v>
          </cell>
          <cell r="F1324">
            <v>448126</v>
          </cell>
          <cell r="I1324" t="str">
            <v>BG 8</v>
          </cell>
          <cell r="J1324">
            <v>224565</v>
          </cell>
          <cell r="K1324">
            <v>285453</v>
          </cell>
        </row>
        <row r="1325">
          <cell r="A1325">
            <v>473361</v>
          </cell>
          <cell r="B1325" t="str">
            <v>Arun Kumar R I</v>
          </cell>
          <cell r="D1325" t="str">
            <v>Active</v>
          </cell>
          <cell r="F1325">
            <v>382514</v>
          </cell>
          <cell r="I1325" t="str">
            <v>BG 8</v>
          </cell>
          <cell r="J1325">
            <v>109200</v>
          </cell>
          <cell r="K1325">
            <v>387280</v>
          </cell>
        </row>
        <row r="1326">
          <cell r="A1326">
            <v>473366</v>
          </cell>
          <cell r="B1326" t="str">
            <v>Suganya B</v>
          </cell>
          <cell r="D1326" t="str">
            <v>Active</v>
          </cell>
          <cell r="F1326">
            <v>446766</v>
          </cell>
          <cell r="I1326" t="str">
            <v>BG 8</v>
          </cell>
          <cell r="J1326">
            <v>138314</v>
          </cell>
          <cell r="K1326">
            <v>73427</v>
          </cell>
        </row>
        <row r="1327">
          <cell r="A1327">
            <v>473451</v>
          </cell>
          <cell r="B1327" t="str">
            <v>Pravin Haribhau Barahate</v>
          </cell>
          <cell r="D1327" t="str">
            <v>Active</v>
          </cell>
          <cell r="F1327">
            <v>381123</v>
          </cell>
          <cell r="I1327" t="str">
            <v>BG 8</v>
          </cell>
          <cell r="J1327">
            <v>162482</v>
          </cell>
          <cell r="K1327">
            <v>418120</v>
          </cell>
        </row>
        <row r="1328">
          <cell r="A1328">
            <v>473453</v>
          </cell>
          <cell r="B1328" t="str">
            <v>Ajay Singh Chouhan</v>
          </cell>
          <cell r="D1328" t="str">
            <v>Active</v>
          </cell>
          <cell r="F1328">
            <v>472827</v>
          </cell>
          <cell r="I1328" t="str">
            <v>BG 8</v>
          </cell>
          <cell r="J1328">
            <v>211323</v>
          </cell>
          <cell r="K1328">
            <v>196856</v>
          </cell>
        </row>
        <row r="1329">
          <cell r="A1329" t="str">
            <v xml:space="preserve"> </v>
          </cell>
          <cell r="B1329" t="str">
            <v>Sumit Saxena</v>
          </cell>
          <cell r="D1329" t="str">
            <v>Active</v>
          </cell>
          <cell r="F1329">
            <v>472827</v>
          </cell>
          <cell r="I1329" t="str">
            <v>BG 8</v>
          </cell>
          <cell r="J1329">
            <v>219544</v>
          </cell>
          <cell r="K1329">
            <v>159050</v>
          </cell>
        </row>
        <row r="1330">
          <cell r="A1330">
            <v>473456</v>
          </cell>
          <cell r="B1330" t="str">
            <v>Saikh Muzibur Rehman</v>
          </cell>
          <cell r="D1330" t="str">
            <v>Active</v>
          </cell>
          <cell r="F1330">
            <v>472249</v>
          </cell>
          <cell r="I1330" t="str">
            <v>BG 8</v>
          </cell>
          <cell r="J1330">
            <v>173826</v>
          </cell>
          <cell r="K1330">
            <v>29070</v>
          </cell>
        </row>
        <row r="1331">
          <cell r="A1331">
            <v>473458</v>
          </cell>
          <cell r="B1331" t="str">
            <v>Suman Palit</v>
          </cell>
          <cell r="D1331" t="str">
            <v>Active</v>
          </cell>
          <cell r="F1331">
            <v>403187</v>
          </cell>
          <cell r="I1331" t="str">
            <v>BG 8</v>
          </cell>
          <cell r="J1331">
            <v>133030</v>
          </cell>
          <cell r="K1331">
            <v>587633</v>
          </cell>
        </row>
        <row r="1332">
          <cell r="A1332">
            <v>473549</v>
          </cell>
          <cell r="B1332" t="str">
            <v>Umesh Kumar</v>
          </cell>
          <cell r="D1332" t="str">
            <v>Active</v>
          </cell>
          <cell r="F1332">
            <v>434171</v>
          </cell>
          <cell r="I1332" t="str">
            <v>BG 8</v>
          </cell>
          <cell r="J1332">
            <v>227714</v>
          </cell>
          <cell r="K1332">
            <v>19369</v>
          </cell>
        </row>
        <row r="1333">
          <cell r="A1333">
            <v>473551</v>
          </cell>
          <cell r="B1333" t="str">
            <v>Lohit Rashmi Behera</v>
          </cell>
          <cell r="D1333" t="str">
            <v>Active</v>
          </cell>
          <cell r="F1333">
            <v>460392</v>
          </cell>
          <cell r="I1333" t="str">
            <v>BG 8</v>
          </cell>
          <cell r="J1333">
            <v>357836</v>
          </cell>
          <cell r="K1333">
            <v>191626</v>
          </cell>
        </row>
        <row r="1334">
          <cell r="A1334">
            <v>473567</v>
          </cell>
          <cell r="B1334" t="str">
            <v>Charu Sharma</v>
          </cell>
          <cell r="D1334" t="str">
            <v>Active</v>
          </cell>
          <cell r="F1334">
            <v>424426</v>
          </cell>
          <cell r="I1334" t="str">
            <v>BG 8</v>
          </cell>
          <cell r="J1334">
            <v>139289</v>
          </cell>
          <cell r="K1334">
            <v>59139</v>
          </cell>
        </row>
        <row r="1335">
          <cell r="A1335">
            <v>473839</v>
          </cell>
          <cell r="B1335" t="str">
            <v>Nagendra Pratap Singh</v>
          </cell>
          <cell r="D1335" t="str">
            <v>Active</v>
          </cell>
          <cell r="F1335">
            <v>454526</v>
          </cell>
          <cell r="I1335" t="str">
            <v>BG 8</v>
          </cell>
          <cell r="J1335">
            <v>237138</v>
          </cell>
          <cell r="K1335">
            <v>834804</v>
          </cell>
        </row>
        <row r="1336">
          <cell r="A1336">
            <v>473840</v>
          </cell>
          <cell r="B1336" t="str">
            <v>Prasenjit Banerjee</v>
          </cell>
          <cell r="D1336" t="str">
            <v>Active</v>
          </cell>
          <cell r="F1336">
            <v>460222</v>
          </cell>
          <cell r="I1336" t="str">
            <v>BG 7</v>
          </cell>
          <cell r="J1336">
            <v>494690</v>
          </cell>
          <cell r="K1336">
            <v>117001</v>
          </cell>
        </row>
        <row r="1337">
          <cell r="A1337">
            <v>473851</v>
          </cell>
          <cell r="B1337" t="str">
            <v>Ankita Mishra</v>
          </cell>
          <cell r="D1337" t="str">
            <v>Active</v>
          </cell>
          <cell r="F1337">
            <v>452815</v>
          </cell>
          <cell r="I1337" t="str">
            <v>BG 7</v>
          </cell>
          <cell r="J1337">
            <v>502214</v>
          </cell>
          <cell r="K1337">
            <v>24218</v>
          </cell>
        </row>
        <row r="1338">
          <cell r="A1338">
            <v>474458</v>
          </cell>
          <cell r="B1338" t="str">
            <v>Pawan Kumar Chandelia</v>
          </cell>
          <cell r="D1338" t="str">
            <v>Active</v>
          </cell>
          <cell r="F1338">
            <v>381721</v>
          </cell>
          <cell r="I1338" t="str">
            <v>BG 8</v>
          </cell>
          <cell r="J1338">
            <v>105294</v>
          </cell>
          <cell r="K1338">
            <v>254362</v>
          </cell>
        </row>
        <row r="1339">
          <cell r="A1339">
            <v>474463</v>
          </cell>
          <cell r="B1339" t="str">
            <v>Sugyana Patnaik</v>
          </cell>
          <cell r="D1339" t="str">
            <v>Active</v>
          </cell>
          <cell r="F1339">
            <v>460862</v>
          </cell>
          <cell r="I1339" t="str">
            <v>BG 7</v>
          </cell>
          <cell r="J1339">
            <v>467295</v>
          </cell>
          <cell r="K1339">
            <v>187642</v>
          </cell>
        </row>
        <row r="1340">
          <cell r="A1340">
            <v>472841</v>
          </cell>
          <cell r="B1340" t="str">
            <v>Vinod Kumar Singh</v>
          </cell>
          <cell r="D1340" t="str">
            <v>Terminated</v>
          </cell>
          <cell r="F1340">
            <v>464799</v>
          </cell>
          <cell r="I1340" t="str">
            <v>BG 8</v>
          </cell>
          <cell r="J1340">
            <v>173077</v>
          </cell>
          <cell r="K1340">
            <v>174273</v>
          </cell>
        </row>
        <row r="1341">
          <cell r="A1341">
            <v>472982</v>
          </cell>
          <cell r="B1341" t="str">
            <v>Sudhanshu Sekhar Roul</v>
          </cell>
          <cell r="D1341" t="str">
            <v>Terminated</v>
          </cell>
          <cell r="F1341">
            <v>381248</v>
          </cell>
          <cell r="I1341" t="str">
            <v>BG 8</v>
          </cell>
          <cell r="J1341">
            <v>294926</v>
          </cell>
          <cell r="K1341">
            <v>31896</v>
          </cell>
        </row>
        <row r="1342">
          <cell r="A1342">
            <v>472985</v>
          </cell>
          <cell r="B1342" t="str">
            <v>Shashank Bajpayee</v>
          </cell>
          <cell r="D1342" t="str">
            <v>Terminated</v>
          </cell>
          <cell r="F1342">
            <v>448733</v>
          </cell>
          <cell r="I1342" t="str">
            <v>BG 8</v>
          </cell>
          <cell r="J1342">
            <v>121339</v>
          </cell>
          <cell r="K1342">
            <v>214687</v>
          </cell>
        </row>
        <row r="1343">
          <cell r="A1343">
            <v>473038</v>
          </cell>
          <cell r="B1343" t="str">
            <v>Prakash Dhote</v>
          </cell>
          <cell r="D1343" t="str">
            <v>Terminated</v>
          </cell>
          <cell r="F1343">
            <v>436955</v>
          </cell>
          <cell r="I1343" t="str">
            <v>BG 8</v>
          </cell>
          <cell r="J1343">
            <v>180727</v>
          </cell>
          <cell r="K1343">
            <v>493569</v>
          </cell>
        </row>
        <row r="1344">
          <cell r="A1344">
            <v>473041</v>
          </cell>
          <cell r="B1344" t="str">
            <v>Pawan Singh</v>
          </cell>
          <cell r="D1344" t="str">
            <v>Terminated</v>
          </cell>
          <cell r="F1344">
            <v>152562</v>
          </cell>
          <cell r="I1344" t="str">
            <v>BG 8</v>
          </cell>
          <cell r="J1344">
            <v>142147</v>
          </cell>
          <cell r="K1344">
            <v>134820</v>
          </cell>
        </row>
        <row r="1345">
          <cell r="A1345">
            <v>473244</v>
          </cell>
          <cell r="B1345" t="str">
            <v>Sanjit Kumar</v>
          </cell>
          <cell r="D1345" t="str">
            <v>Terminated</v>
          </cell>
          <cell r="F1345">
            <v>398778</v>
          </cell>
          <cell r="I1345" t="str">
            <v>BG 8</v>
          </cell>
          <cell r="J1345">
            <v>129921</v>
          </cell>
          <cell r="K1345">
            <v>134448</v>
          </cell>
        </row>
        <row r="1346">
          <cell r="A1346">
            <v>473356</v>
          </cell>
          <cell r="B1346" t="str">
            <v>Pampa Bhowmick</v>
          </cell>
          <cell r="D1346" t="str">
            <v>Terminated</v>
          </cell>
          <cell r="F1346">
            <v>448126</v>
          </cell>
          <cell r="I1346" t="str">
            <v>BG 8</v>
          </cell>
          <cell r="J1346">
            <v>224565</v>
          </cell>
          <cell r="K1346">
            <v>285453</v>
          </cell>
        </row>
        <row r="1347">
          <cell r="A1347">
            <v>473361</v>
          </cell>
          <cell r="B1347" t="str">
            <v>Arun Kumar R I</v>
          </cell>
          <cell r="D1347" t="str">
            <v>Terminated</v>
          </cell>
          <cell r="F1347">
            <v>382514</v>
          </cell>
          <cell r="I1347" t="str">
            <v>BG 8</v>
          </cell>
          <cell r="J1347">
            <v>109200</v>
          </cell>
          <cell r="K1347">
            <v>387280</v>
          </cell>
        </row>
        <row r="1348">
          <cell r="A1348">
            <v>473366</v>
          </cell>
          <cell r="B1348" t="str">
            <v>Suganya B</v>
          </cell>
          <cell r="D1348" t="str">
            <v>Terminated</v>
          </cell>
          <cell r="F1348">
            <v>446766</v>
          </cell>
          <cell r="I1348" t="str">
            <v>BG 8</v>
          </cell>
          <cell r="J1348">
            <v>138314</v>
          </cell>
          <cell r="K1348">
            <v>73427</v>
          </cell>
        </row>
        <row r="1349">
          <cell r="A1349">
            <v>473451</v>
          </cell>
          <cell r="B1349" t="str">
            <v>Pravin Haribhau Barahate</v>
          </cell>
          <cell r="D1349" t="str">
            <v>Terminated</v>
          </cell>
          <cell r="F1349">
            <v>381123</v>
          </cell>
          <cell r="I1349" t="str">
            <v>BG 8</v>
          </cell>
          <cell r="J1349">
            <v>162482</v>
          </cell>
          <cell r="K1349">
            <v>418120</v>
          </cell>
        </row>
        <row r="1350">
          <cell r="A1350">
            <v>473453</v>
          </cell>
          <cell r="B1350" t="str">
            <v>Ajay Singh Chouhan</v>
          </cell>
          <cell r="D1350" t="str">
            <v>Terminated</v>
          </cell>
          <cell r="F1350">
            <v>472827</v>
          </cell>
          <cell r="I1350" t="str">
            <v>BG 8</v>
          </cell>
          <cell r="J1350">
            <v>211323</v>
          </cell>
          <cell r="K1350">
            <v>196856</v>
          </cell>
        </row>
        <row r="1351">
          <cell r="A1351">
            <v>473454</v>
          </cell>
          <cell r="B1351" t="str">
            <v>Sumit Saxena</v>
          </cell>
          <cell r="D1351" t="str">
            <v>Terminated</v>
          </cell>
          <cell r="F1351">
            <v>472827</v>
          </cell>
          <cell r="I1351" t="str">
            <v>BG 8</v>
          </cell>
          <cell r="J1351">
            <v>219544</v>
          </cell>
          <cell r="K1351">
            <v>159050</v>
          </cell>
        </row>
        <row r="1352">
          <cell r="A1352">
            <v>473456</v>
          </cell>
          <cell r="B1352" t="str">
            <v>Saikh Muzibur Rehman</v>
          </cell>
          <cell r="D1352" t="str">
            <v>Terminated</v>
          </cell>
          <cell r="F1352">
            <v>472249</v>
          </cell>
          <cell r="I1352" t="str">
            <v>BG 8</v>
          </cell>
          <cell r="J1352">
            <v>173826</v>
          </cell>
          <cell r="K1352">
            <v>29070</v>
          </cell>
        </row>
        <row r="1353">
          <cell r="A1353">
            <v>473458</v>
          </cell>
          <cell r="B1353" t="str">
            <v>Suman Palit</v>
          </cell>
          <cell r="D1353" t="str">
            <v>Terminated</v>
          </cell>
          <cell r="F1353">
            <v>403187</v>
          </cell>
          <cell r="I1353" t="str">
            <v>BG 8</v>
          </cell>
          <cell r="J1353">
            <v>133030</v>
          </cell>
          <cell r="K1353">
            <v>587633</v>
          </cell>
        </row>
        <row r="1354">
          <cell r="A1354">
            <v>473549</v>
          </cell>
          <cell r="B1354" t="str">
            <v>Umesh Kumar</v>
          </cell>
          <cell r="D1354" t="str">
            <v>Terminated</v>
          </cell>
          <cell r="F1354">
            <v>434171</v>
          </cell>
          <cell r="I1354" t="str">
            <v>BG 8</v>
          </cell>
          <cell r="J1354">
            <v>227714</v>
          </cell>
          <cell r="K1354">
            <v>19369</v>
          </cell>
        </row>
        <row r="1355">
          <cell r="A1355">
            <v>473551</v>
          </cell>
          <cell r="B1355" t="str">
            <v>Lohit Rashmi Behera</v>
          </cell>
          <cell r="D1355" t="str">
            <v>Terminated</v>
          </cell>
          <cell r="F1355">
            <v>460392</v>
          </cell>
          <cell r="I1355" t="str">
            <v>BG 8</v>
          </cell>
          <cell r="J1355">
            <v>357836</v>
          </cell>
          <cell r="K1355">
            <v>191626</v>
          </cell>
        </row>
        <row r="1356">
          <cell r="A1356">
            <v>473567</v>
          </cell>
          <cell r="B1356" t="str">
            <v>Charu Sharma</v>
          </cell>
          <cell r="D1356" t="str">
            <v>Terminated</v>
          </cell>
          <cell r="F1356">
            <v>424426</v>
          </cell>
          <cell r="I1356" t="str">
            <v>BG 8</v>
          </cell>
          <cell r="J1356">
            <v>139289</v>
          </cell>
          <cell r="K1356">
            <v>59139</v>
          </cell>
        </row>
        <row r="1357">
          <cell r="A1357">
            <v>473839</v>
          </cell>
          <cell r="B1357" t="str">
            <v>Nagendra Pratap Singh</v>
          </cell>
          <cell r="D1357" t="str">
            <v>Terminated</v>
          </cell>
          <cell r="F1357">
            <v>454526</v>
          </cell>
          <cell r="I1357" t="str">
            <v>BG 8</v>
          </cell>
          <cell r="J1357">
            <v>237138</v>
          </cell>
          <cell r="K1357">
            <v>834804</v>
          </cell>
        </row>
        <row r="1358">
          <cell r="A1358">
            <v>473840</v>
          </cell>
          <cell r="B1358" t="str">
            <v>Prasenjit Banerjee</v>
          </cell>
          <cell r="D1358" t="str">
            <v>Terminated</v>
          </cell>
          <cell r="F1358">
            <v>460222</v>
          </cell>
          <cell r="I1358" t="str">
            <v>BG 7</v>
          </cell>
          <cell r="J1358">
            <v>494690</v>
          </cell>
          <cell r="K1358">
            <v>117001</v>
          </cell>
        </row>
        <row r="1359">
          <cell r="A1359">
            <v>473851</v>
          </cell>
          <cell r="B1359" t="str">
            <v>Ankita Mishra</v>
          </cell>
          <cell r="D1359" t="str">
            <v>Terminated</v>
          </cell>
          <cell r="F1359">
            <v>452815</v>
          </cell>
          <cell r="I1359" t="str">
            <v>BG 7</v>
          </cell>
          <cell r="J1359">
            <v>502214</v>
          </cell>
          <cell r="K1359">
            <v>24218</v>
          </cell>
        </row>
        <row r="1360">
          <cell r="A1360">
            <v>474458</v>
          </cell>
          <cell r="B1360" t="str">
            <v>Pawan Kumar Chandelia</v>
          </cell>
          <cell r="D1360" t="str">
            <v>Terminated</v>
          </cell>
          <cell r="F1360">
            <v>381721</v>
          </cell>
          <cell r="I1360" t="str">
            <v>BG 8</v>
          </cell>
          <cell r="J1360">
            <v>105294</v>
          </cell>
          <cell r="K1360">
            <v>254362</v>
          </cell>
        </row>
        <row r="1361">
          <cell r="A1361">
            <v>474463</v>
          </cell>
          <cell r="B1361" t="str">
            <v>Sugyana Patnaik</v>
          </cell>
          <cell r="D1361" t="str">
            <v>Terminated</v>
          </cell>
          <cell r="F1361">
            <v>460862</v>
          </cell>
          <cell r="I1361" t="str">
            <v>BG 7</v>
          </cell>
          <cell r="J1361">
            <v>467295</v>
          </cell>
          <cell r="K1361">
            <v>187642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4">
          <cell r="A4" t="str">
            <v>BG 2</v>
          </cell>
        </row>
        <row r="5">
          <cell r="A5" t="str">
            <v>BG 3</v>
          </cell>
        </row>
        <row r="6">
          <cell r="A6" t="str">
            <v>BG 4</v>
          </cell>
        </row>
        <row r="7">
          <cell r="A7" t="str">
            <v>BG 5</v>
          </cell>
        </row>
        <row r="8">
          <cell r="A8" t="str">
            <v>BG 6</v>
          </cell>
        </row>
        <row r="9">
          <cell r="A9" t="str">
            <v>BG 7</v>
          </cell>
        </row>
        <row r="10">
          <cell r="A10" t="str">
            <v>BG 8</v>
          </cell>
        </row>
      </sheetData>
      <sheetData sheetId="7" refreshError="1"/>
      <sheetData sheetId="8" refreshError="1"/>
      <sheetData sheetId="9">
        <row r="4">
          <cell r="A4" t="str">
            <v>BG 2</v>
          </cell>
        </row>
        <row r="5">
          <cell r="A5" t="str">
            <v>BG 3</v>
          </cell>
        </row>
        <row r="6">
          <cell r="A6" t="str">
            <v>BG 4</v>
          </cell>
        </row>
        <row r="7">
          <cell r="A7" t="str">
            <v>BG 5</v>
          </cell>
        </row>
        <row r="8">
          <cell r="A8" t="str">
            <v>BG 6</v>
          </cell>
        </row>
        <row r="9">
          <cell r="A9" t="str">
            <v>BG 7</v>
          </cell>
        </row>
        <row r="10">
          <cell r="A10" t="str">
            <v>BG 8</v>
          </cell>
        </row>
      </sheetData>
      <sheetData sheetId="10">
        <row r="5">
          <cell r="A5" t="str">
            <v>BG 2</v>
          </cell>
        </row>
        <row r="6">
          <cell r="A6" t="str">
            <v>BG 3</v>
          </cell>
        </row>
        <row r="7">
          <cell r="A7" t="str">
            <v>BG 4</v>
          </cell>
        </row>
        <row r="8">
          <cell r="A8" t="str">
            <v>BG 5</v>
          </cell>
        </row>
        <row r="9">
          <cell r="A9" t="str">
            <v>BG 6</v>
          </cell>
        </row>
        <row r="10">
          <cell r="A10" t="str">
            <v>BG 7</v>
          </cell>
        </row>
        <row r="11">
          <cell r="A11" t="str">
            <v>BG 8</v>
          </cell>
        </row>
      </sheetData>
      <sheetData sheetId="11" refreshError="1"/>
      <sheetData sheetId="12">
        <row r="5">
          <cell r="A5" t="str">
            <v>BG 2</v>
          </cell>
        </row>
        <row r="6">
          <cell r="A6" t="str">
            <v>BG 3</v>
          </cell>
        </row>
        <row r="7">
          <cell r="A7" t="str">
            <v>BG 4</v>
          </cell>
        </row>
        <row r="8">
          <cell r="A8" t="str">
            <v>BG 5</v>
          </cell>
        </row>
        <row r="9">
          <cell r="A9" t="str">
            <v>BG 6</v>
          </cell>
        </row>
        <row r="10">
          <cell r="A10" t="str">
            <v>BG 7</v>
          </cell>
        </row>
        <row r="11">
          <cell r="A11" t="str">
            <v>BG 8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5">
          <cell r="A5" t="str">
            <v>Active</v>
          </cell>
        </row>
        <row r="6">
          <cell r="A6" t="str">
            <v>Suspended</v>
          </cell>
        </row>
        <row r="7">
          <cell r="A7" t="str">
            <v>deleted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>
        <row r="7">
          <cell r="C7" t="str">
            <v xml:space="preserve">Male </v>
          </cell>
          <cell r="D7">
            <v>0.6</v>
          </cell>
        </row>
        <row r="8">
          <cell r="C8" t="str">
            <v>Female</v>
          </cell>
          <cell r="D8">
            <v>0.4</v>
          </cell>
        </row>
      </sheetData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>
        <row r="4">
          <cell r="H4" t="str">
            <v>Plan</v>
          </cell>
          <cell r="I4" t="str">
            <v>Actual</v>
          </cell>
          <cell r="J4" t="str">
            <v>%age</v>
          </cell>
        </row>
        <row r="5">
          <cell r="G5" t="str">
            <v>BG 5</v>
          </cell>
          <cell r="H5">
            <v>1199561</v>
          </cell>
          <cell r="I5">
            <v>951452</v>
          </cell>
          <cell r="J5">
            <v>0.79316683353326756</v>
          </cell>
        </row>
        <row r="6">
          <cell r="G6" t="str">
            <v>BG 5</v>
          </cell>
          <cell r="H6">
            <v>1001514</v>
          </cell>
          <cell r="I6">
            <v>1151591</v>
          </cell>
          <cell r="J6">
            <v>1.1498501269078616</v>
          </cell>
        </row>
        <row r="7">
          <cell r="G7" t="str">
            <v>BG 7</v>
          </cell>
          <cell r="H7">
            <v>622708</v>
          </cell>
          <cell r="I7">
            <v>885633</v>
          </cell>
          <cell r="J7">
            <v>1.4222283959737148</v>
          </cell>
        </row>
        <row r="8">
          <cell r="G8" t="str">
            <v>BG 7</v>
          </cell>
          <cell r="H8">
            <v>489534</v>
          </cell>
          <cell r="I8">
            <v>628449</v>
          </cell>
          <cell r="J8">
            <v>1.2837698709384844</v>
          </cell>
        </row>
        <row r="9">
          <cell r="G9" t="str">
            <v>BG 7</v>
          </cell>
          <cell r="H9">
            <v>1697902</v>
          </cell>
          <cell r="I9">
            <v>791370</v>
          </cell>
          <cell r="J9">
            <v>0.46608697086168693</v>
          </cell>
        </row>
        <row r="10">
          <cell r="G10" t="str">
            <v>BG 7</v>
          </cell>
          <cell r="H10">
            <v>1489572</v>
          </cell>
          <cell r="I10">
            <v>581866</v>
          </cell>
          <cell r="J10">
            <v>0.39062630070919702</v>
          </cell>
        </row>
        <row r="11">
          <cell r="G11" t="str">
            <v>BG 6</v>
          </cell>
          <cell r="H11">
            <v>700215</v>
          </cell>
          <cell r="I11">
            <v>1133645</v>
          </cell>
          <cell r="J11">
            <v>1.6189955942103498</v>
          </cell>
        </row>
        <row r="12">
          <cell r="G12" t="str">
            <v>BG 6</v>
          </cell>
          <cell r="H12">
            <v>710336</v>
          </cell>
          <cell r="I12">
            <v>631906</v>
          </cell>
          <cell r="J12">
            <v>0.88958746283448964</v>
          </cell>
        </row>
        <row r="13">
          <cell r="G13" t="str">
            <v>BG 6</v>
          </cell>
          <cell r="H13">
            <v>1394015</v>
          </cell>
          <cell r="I13">
            <v>1733935</v>
          </cell>
          <cell r="J13">
            <v>1.2438424263727434</v>
          </cell>
        </row>
        <row r="14">
          <cell r="G14" t="str">
            <v>BG 5</v>
          </cell>
          <cell r="H14">
            <v>1115157</v>
          </cell>
          <cell r="I14">
            <v>1386513</v>
          </cell>
          <cell r="J14">
            <v>1.2433343466435667</v>
          </cell>
        </row>
        <row r="15">
          <cell r="G15" t="str">
            <v>BG 5</v>
          </cell>
          <cell r="H15">
            <v>919591</v>
          </cell>
          <cell r="I15">
            <v>574544</v>
          </cell>
          <cell r="J15">
            <v>0.6247821042180709</v>
          </cell>
        </row>
        <row r="16">
          <cell r="G16" t="str">
            <v>BG 6</v>
          </cell>
          <cell r="H16">
            <v>874452</v>
          </cell>
          <cell r="I16">
            <v>552111</v>
          </cell>
          <cell r="J16">
            <v>0.631379423913491</v>
          </cell>
        </row>
        <row r="17">
          <cell r="G17" t="str">
            <v>BG 5</v>
          </cell>
          <cell r="H17">
            <v>1202039</v>
          </cell>
          <cell r="I17">
            <v>1373674</v>
          </cell>
          <cell r="J17">
            <v>1.142786548522968</v>
          </cell>
        </row>
        <row r="18">
          <cell r="G18" t="str">
            <v>BG 6</v>
          </cell>
          <cell r="H18">
            <v>1065405</v>
          </cell>
          <cell r="I18">
            <v>1252551</v>
          </cell>
          <cell r="J18">
            <v>1.175657144466189</v>
          </cell>
        </row>
        <row r="19">
          <cell r="G19" t="str">
            <v>BG 6</v>
          </cell>
          <cell r="H19">
            <v>811765</v>
          </cell>
          <cell r="I19">
            <v>813095</v>
          </cell>
          <cell r="J19">
            <v>1.0016384052034764</v>
          </cell>
        </row>
        <row r="20">
          <cell r="G20" t="str">
            <v>BG 6</v>
          </cell>
          <cell r="H20">
            <v>1089281</v>
          </cell>
          <cell r="I20">
            <v>1000552</v>
          </cell>
          <cell r="J20">
            <v>0.9185435163194805</v>
          </cell>
        </row>
        <row r="21">
          <cell r="G21" t="str">
            <v>BG 6</v>
          </cell>
          <cell r="H21">
            <v>1882688</v>
          </cell>
          <cell r="I21">
            <v>1129711</v>
          </cell>
          <cell r="J21">
            <v>0.60005215946561508</v>
          </cell>
        </row>
      </sheetData>
      <sheetData sheetId="42">
        <row r="4">
          <cell r="H4" t="str">
            <v>Plan</v>
          </cell>
          <cell r="I4" t="str">
            <v>Actual</v>
          </cell>
          <cell r="J4" t="str">
            <v>%age</v>
          </cell>
        </row>
        <row r="5">
          <cell r="G5" t="str">
            <v>BG 5</v>
          </cell>
          <cell r="H5">
            <v>1199561</v>
          </cell>
          <cell r="I5">
            <v>951452</v>
          </cell>
          <cell r="J5">
            <v>0.79316683353326756</v>
          </cell>
        </row>
        <row r="6">
          <cell r="G6" t="str">
            <v>BG 5</v>
          </cell>
          <cell r="H6">
            <v>1001514</v>
          </cell>
          <cell r="I6">
            <v>1151591</v>
          </cell>
          <cell r="J6">
            <v>1.1498501269078616</v>
          </cell>
        </row>
        <row r="7">
          <cell r="G7" t="str">
            <v>BG 7</v>
          </cell>
          <cell r="H7">
            <v>622708</v>
          </cell>
          <cell r="I7">
            <v>885633</v>
          </cell>
          <cell r="J7">
            <v>1.4222283959737148</v>
          </cell>
        </row>
        <row r="8">
          <cell r="G8" t="str">
            <v>BG 7</v>
          </cell>
          <cell r="H8">
            <v>489534</v>
          </cell>
          <cell r="I8">
            <v>628449</v>
          </cell>
          <cell r="J8">
            <v>1.2837698709384844</v>
          </cell>
        </row>
        <row r="9">
          <cell r="G9" t="str">
            <v>BG 7</v>
          </cell>
          <cell r="H9">
            <v>1697902</v>
          </cell>
          <cell r="I9">
            <v>791370</v>
          </cell>
          <cell r="J9">
            <v>0.46608697086168693</v>
          </cell>
        </row>
        <row r="10">
          <cell r="G10" t="str">
            <v>BG 7</v>
          </cell>
          <cell r="H10">
            <v>1489572</v>
          </cell>
          <cell r="I10">
            <v>581866</v>
          </cell>
          <cell r="J10">
            <v>0.39062630070919702</v>
          </cell>
        </row>
        <row r="11">
          <cell r="G11" t="str">
            <v>BG 6</v>
          </cell>
          <cell r="H11">
            <v>700215</v>
          </cell>
          <cell r="I11">
            <v>1133645</v>
          </cell>
          <cell r="J11">
            <v>1.6189955942103498</v>
          </cell>
        </row>
        <row r="12">
          <cell r="G12" t="str">
            <v>BG 6</v>
          </cell>
          <cell r="H12">
            <v>710336</v>
          </cell>
          <cell r="I12">
            <v>631906</v>
          </cell>
          <cell r="J12">
            <v>0.88958746283448964</v>
          </cell>
        </row>
        <row r="13">
          <cell r="G13" t="str">
            <v>BG 6</v>
          </cell>
          <cell r="H13">
            <v>1394015</v>
          </cell>
          <cell r="I13">
            <v>1733935</v>
          </cell>
          <cell r="J13">
            <v>1.2438424263727434</v>
          </cell>
        </row>
        <row r="14">
          <cell r="G14" t="str">
            <v>BG 5</v>
          </cell>
          <cell r="H14">
            <v>1115157</v>
          </cell>
          <cell r="I14">
            <v>1386513</v>
          </cell>
          <cell r="J14">
            <v>1.2433343466435667</v>
          </cell>
        </row>
        <row r="15">
          <cell r="G15" t="str">
            <v>BG 5</v>
          </cell>
          <cell r="H15">
            <v>919591</v>
          </cell>
          <cell r="I15">
            <v>574544</v>
          </cell>
          <cell r="J15">
            <v>0.6247821042180709</v>
          </cell>
        </row>
        <row r="16">
          <cell r="G16" t="str">
            <v>BG 6</v>
          </cell>
          <cell r="H16">
            <v>874452</v>
          </cell>
          <cell r="I16">
            <v>552111</v>
          </cell>
          <cell r="J16">
            <v>0.631379423913491</v>
          </cell>
        </row>
        <row r="17">
          <cell r="G17" t="str">
            <v>BG 5</v>
          </cell>
          <cell r="H17">
            <v>1202039</v>
          </cell>
          <cell r="I17">
            <v>1373674</v>
          </cell>
          <cell r="J17">
            <v>1.142786548522968</v>
          </cell>
        </row>
        <row r="18">
          <cell r="G18" t="str">
            <v>BG 6</v>
          </cell>
          <cell r="H18">
            <v>1065405</v>
          </cell>
          <cell r="I18">
            <v>1252551</v>
          </cell>
          <cell r="J18">
            <v>1.175657144466189</v>
          </cell>
        </row>
        <row r="19">
          <cell r="G19" t="str">
            <v>BG 6</v>
          </cell>
          <cell r="H19">
            <v>811765</v>
          </cell>
          <cell r="I19">
            <v>813095</v>
          </cell>
          <cell r="J19">
            <v>1.0016384052034764</v>
          </cell>
        </row>
        <row r="20">
          <cell r="G20" t="str">
            <v>BG 6</v>
          </cell>
          <cell r="H20">
            <v>1089281</v>
          </cell>
          <cell r="I20">
            <v>1000552</v>
          </cell>
          <cell r="J20">
            <v>0.9185435163194805</v>
          </cell>
        </row>
        <row r="21">
          <cell r="G21" t="str">
            <v>BG 6</v>
          </cell>
          <cell r="H21">
            <v>1882688</v>
          </cell>
          <cell r="I21">
            <v>1129711</v>
          </cell>
          <cell r="J21">
            <v>0.60005215946561508</v>
          </cell>
        </row>
      </sheetData>
      <sheetData sheetId="43">
        <row r="4">
          <cell r="H4" t="str">
            <v>Plan</v>
          </cell>
          <cell r="I4" t="str">
            <v>Actual</v>
          </cell>
          <cell r="J4" t="str">
            <v>%age</v>
          </cell>
        </row>
        <row r="5">
          <cell r="G5" t="str">
            <v>BG 5</v>
          </cell>
          <cell r="H5">
            <v>1199561</v>
          </cell>
          <cell r="I5">
            <v>951452</v>
          </cell>
          <cell r="J5">
            <v>0.79316683353326756</v>
          </cell>
        </row>
        <row r="6">
          <cell r="G6" t="str">
            <v>BG 5</v>
          </cell>
          <cell r="H6">
            <v>1001514</v>
          </cell>
          <cell r="I6">
            <v>1151591</v>
          </cell>
          <cell r="J6">
            <v>1.1498501269078616</v>
          </cell>
        </row>
        <row r="7">
          <cell r="G7" t="str">
            <v>BG 7</v>
          </cell>
          <cell r="H7">
            <v>622708</v>
          </cell>
          <cell r="I7">
            <v>885633</v>
          </cell>
          <cell r="J7">
            <v>1.4222283959737148</v>
          </cell>
        </row>
        <row r="8">
          <cell r="G8" t="str">
            <v>BG 7</v>
          </cell>
          <cell r="H8">
            <v>489534</v>
          </cell>
          <cell r="I8">
            <v>628449</v>
          </cell>
          <cell r="J8">
            <v>1.2837698709384844</v>
          </cell>
        </row>
        <row r="9">
          <cell r="G9" t="str">
            <v>BG 7</v>
          </cell>
          <cell r="H9">
            <v>1697902</v>
          </cell>
          <cell r="I9">
            <v>791370</v>
          </cell>
          <cell r="J9">
            <v>0.46608697086168693</v>
          </cell>
        </row>
        <row r="10">
          <cell r="G10" t="str">
            <v>BG 7</v>
          </cell>
          <cell r="H10">
            <v>1489572</v>
          </cell>
          <cell r="I10">
            <v>581866</v>
          </cell>
          <cell r="J10">
            <v>0.39062630070919702</v>
          </cell>
        </row>
        <row r="11">
          <cell r="G11" t="str">
            <v>BG 6</v>
          </cell>
          <cell r="H11">
            <v>700215</v>
          </cell>
          <cell r="I11">
            <v>1133645</v>
          </cell>
          <cell r="J11">
            <v>1.6189955942103498</v>
          </cell>
        </row>
        <row r="12">
          <cell r="G12" t="str">
            <v>BG 6</v>
          </cell>
          <cell r="H12">
            <v>710336</v>
          </cell>
          <cell r="I12">
            <v>631906</v>
          </cell>
          <cell r="J12">
            <v>0.88958746283448964</v>
          </cell>
        </row>
        <row r="13">
          <cell r="G13" t="str">
            <v>BG 6</v>
          </cell>
          <cell r="H13">
            <v>1394015</v>
          </cell>
          <cell r="I13">
            <v>1733935</v>
          </cell>
          <cell r="J13">
            <v>1.2438424263727434</v>
          </cell>
        </row>
        <row r="14">
          <cell r="G14" t="str">
            <v>BG 5</v>
          </cell>
          <cell r="H14">
            <v>1115157</v>
          </cell>
          <cell r="I14">
            <v>1386513</v>
          </cell>
          <cell r="J14">
            <v>1.2433343466435667</v>
          </cell>
        </row>
        <row r="15">
          <cell r="G15" t="str">
            <v>BG 5</v>
          </cell>
          <cell r="H15">
            <v>919591</v>
          </cell>
          <cell r="I15">
            <v>574544</v>
          </cell>
          <cell r="J15">
            <v>0.6247821042180709</v>
          </cell>
        </row>
        <row r="16">
          <cell r="G16" t="str">
            <v>BG 6</v>
          </cell>
          <cell r="H16">
            <v>874452</v>
          </cell>
          <cell r="I16">
            <v>552111</v>
          </cell>
          <cell r="J16">
            <v>0.631379423913491</v>
          </cell>
        </row>
        <row r="17">
          <cell r="G17" t="str">
            <v>BG 5</v>
          </cell>
          <cell r="H17">
            <v>1202039</v>
          </cell>
          <cell r="I17">
            <v>1373674</v>
          </cell>
          <cell r="J17">
            <v>1.142786548522968</v>
          </cell>
        </row>
        <row r="18">
          <cell r="G18" t="str">
            <v>BG 6</v>
          </cell>
          <cell r="H18">
            <v>1065405</v>
          </cell>
          <cell r="I18">
            <v>1252551</v>
          </cell>
          <cell r="J18">
            <v>1.175657144466189</v>
          </cell>
        </row>
        <row r="19">
          <cell r="G19" t="str">
            <v>BG 6</v>
          </cell>
          <cell r="H19">
            <v>811765</v>
          </cell>
          <cell r="I19">
            <v>813095</v>
          </cell>
          <cell r="J19">
            <v>1.0016384052034764</v>
          </cell>
        </row>
        <row r="20">
          <cell r="G20" t="str">
            <v>BG 6</v>
          </cell>
          <cell r="H20">
            <v>1089281</v>
          </cell>
          <cell r="I20">
            <v>1000552</v>
          </cell>
          <cell r="J20">
            <v>0.9185435163194805</v>
          </cell>
        </row>
        <row r="21">
          <cell r="G21" t="str">
            <v>BG 6</v>
          </cell>
          <cell r="H21">
            <v>1882688</v>
          </cell>
          <cell r="I21">
            <v>1129711</v>
          </cell>
          <cell r="J21">
            <v>0.60005215946561508</v>
          </cell>
        </row>
      </sheetData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883.590418865744" createdVersion="8" refreshedVersion="8" minRefreshableVersion="3" recordCount="20" xr:uid="{37A86013-F667-4179-B1D1-D7AFCF7EA917}">
  <cacheSource type="worksheet">
    <worksheetSource ref="A4:C24" sheet="Q34"/>
  </cacheSource>
  <cacheFields count="4">
    <cacheField name="Item" numFmtId="165">
      <sharedItems count="5">
        <s v="A"/>
        <s v="B"/>
        <s v="D"/>
        <s v="E"/>
        <s v="C"/>
      </sharedItems>
    </cacheField>
    <cacheField name="Plan" numFmtId="165">
      <sharedItems containsSemiMixedTypes="0" containsString="0" containsNumber="1" containsInteger="1" minValue="139261" maxValue="3114227"/>
    </cacheField>
    <cacheField name="Sales" numFmtId="165">
      <sharedItems containsSemiMixedTypes="0" containsString="0" containsNumber="1" containsInteger="1" minValue="138761" maxValue="3113727"/>
    </cacheField>
    <cacheField name="Field1" numFmtId="0" formula="Sales /Plan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n v="324121"/>
    <n v="323621"/>
  </r>
  <r>
    <x v="1"/>
    <n v="2455078"/>
    <n v="2454578"/>
  </r>
  <r>
    <x v="0"/>
    <n v="1598048"/>
    <n v="1597548"/>
  </r>
  <r>
    <x v="2"/>
    <n v="582882"/>
    <n v="582382"/>
  </r>
  <r>
    <x v="3"/>
    <n v="842074"/>
    <n v="841574"/>
  </r>
  <r>
    <x v="1"/>
    <n v="293416"/>
    <n v="292916"/>
  </r>
  <r>
    <x v="0"/>
    <n v="419782"/>
    <n v="419282"/>
  </r>
  <r>
    <x v="1"/>
    <n v="139261"/>
    <n v="138761"/>
  </r>
  <r>
    <x v="1"/>
    <n v="1000000"/>
    <n v="999500"/>
  </r>
  <r>
    <x v="0"/>
    <n v="3114227"/>
    <n v="3113727"/>
  </r>
  <r>
    <x v="2"/>
    <n v="2172534"/>
    <n v="2172034"/>
  </r>
  <r>
    <x v="2"/>
    <n v="1589999"/>
    <n v="1589499"/>
  </r>
  <r>
    <x v="0"/>
    <n v="2100380"/>
    <n v="2099880"/>
  </r>
  <r>
    <x v="1"/>
    <n v="1046399"/>
    <n v="1045899"/>
  </r>
  <r>
    <x v="4"/>
    <n v="770641"/>
    <n v="770141"/>
  </r>
  <r>
    <x v="4"/>
    <n v="2822285"/>
    <n v="2821785"/>
  </r>
  <r>
    <x v="0"/>
    <n v="1627088"/>
    <n v="1626588"/>
  </r>
  <r>
    <x v="3"/>
    <n v="639672"/>
    <n v="639172"/>
  </r>
  <r>
    <x v="3"/>
    <n v="2660632"/>
    <n v="2660132"/>
  </r>
  <r>
    <x v="2"/>
    <n v="1047563"/>
    <n v="10470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7966E7-5FA7-44B9-80E9-820FADA4D4CE}" name="PivotTable7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4:J10" firstHeaderRow="0" firstDataRow="1" firstDataCol="1"/>
  <pivotFields count="4">
    <pivotField axis="axisRow" showAll="0">
      <items count="6">
        <item x="0"/>
        <item x="1"/>
        <item x="4"/>
        <item x="2"/>
        <item x="3"/>
        <item t="default"/>
      </items>
    </pivotField>
    <pivotField dataField="1" numFmtId="165" showAll="0"/>
    <pivotField dataField="1" numFmtId="165" showAll="0"/>
    <pivotField dataField="1" dragToRow="0" dragToCol="0" dragToPage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lan" fld="1" baseField="0" baseItem="0" numFmtId="165"/>
    <dataField name="Sum of Sales2" fld="2" baseField="0" baseItem="0" numFmtId="165"/>
    <dataField name="Sales %" fld="3" baseField="0" baseItem="0" numFmtId="165"/>
  </dataFields>
  <formats count="14">
    <format dxfId="24">
      <pivotArea collapsedLevelsAreSubtotals="1" fieldPosition="0">
        <references count="2">
          <reference field="4294967294" count="1" selected="0">
            <x v="2"/>
          </reference>
          <reference field="0" count="0"/>
        </references>
      </pivotArea>
    </format>
    <format dxfId="23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22">
      <pivotArea type="all" dataOnly="0" outline="0" fieldPosition="0"/>
    </format>
    <format dxfId="21">
      <pivotArea outline="0" collapsedLevelsAreSubtotals="1" fieldPosition="0"/>
    </format>
    <format dxfId="20">
      <pivotArea field="0" type="button" dataOnly="0" labelOnly="1" outline="0" axis="axisRow" fieldPosition="0"/>
    </format>
    <format dxfId="19">
      <pivotArea dataOnly="0" labelOnly="1" fieldPosition="0">
        <references count="1">
          <reference field="0" count="0"/>
        </references>
      </pivotArea>
    </format>
    <format dxfId="18">
      <pivotArea dataOnly="0" labelOnly="1" grandRow="1" outline="0" fieldPosition="0"/>
    </format>
    <format dxfId="1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">
      <pivotArea type="all" dataOnly="0" outline="0" fieldPosition="0"/>
    </format>
    <format dxfId="15">
      <pivotArea outline="0" collapsedLevelsAreSubtotals="1" fieldPosition="0"/>
    </format>
    <format dxfId="14">
      <pivotArea field="0" type="button" dataOnly="0" labelOnly="1" outline="0" axis="axisRow" fieldPosition="0"/>
    </format>
    <format dxfId="13">
      <pivotArea dataOnly="0" labelOnly="1" fieldPosition="0">
        <references count="1">
          <reference field="0" count="0"/>
        </references>
      </pivotArea>
    </format>
    <format dxfId="12">
      <pivotArea dataOnly="0" labelOnly="1" grandRow="1" outline="0" fieldPosition="0"/>
    </format>
    <format dxfId="1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1A62-9B07-4F10-B8B6-59CD52BA1544}">
  <dimension ref="A1:L1361"/>
  <sheetViews>
    <sheetView workbookViewId="0">
      <selection activeCell="N14" sqref="N14"/>
    </sheetView>
  </sheetViews>
  <sheetFormatPr defaultRowHeight="14.4"/>
  <sheetData>
    <row r="1" spans="1:1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>
      <c r="A2" s="4">
        <v>376172</v>
      </c>
      <c r="B2" s="4" t="s">
        <v>12</v>
      </c>
      <c r="C2" s="5">
        <v>40280</v>
      </c>
      <c r="D2" s="4" t="s">
        <v>13</v>
      </c>
      <c r="E2" s="4" t="s">
        <v>14</v>
      </c>
      <c r="F2" s="4">
        <v>399532</v>
      </c>
      <c r="G2" s="4" t="s">
        <v>15</v>
      </c>
      <c r="H2" s="4" t="s">
        <v>16</v>
      </c>
      <c r="I2" s="4" t="s">
        <v>17</v>
      </c>
      <c r="J2" s="4">
        <v>1199561</v>
      </c>
      <c r="K2" s="4">
        <v>951452</v>
      </c>
      <c r="L2" s="6">
        <f>K2/J2</f>
        <v>0.79316683353326756</v>
      </c>
    </row>
    <row r="3" spans="1:12">
      <c r="A3" s="4">
        <v>376175</v>
      </c>
      <c r="B3" s="4" t="s">
        <v>18</v>
      </c>
      <c r="C3" s="5">
        <v>40280</v>
      </c>
      <c r="D3" s="4" t="s">
        <v>13</v>
      </c>
      <c r="E3" s="4" t="s">
        <v>19</v>
      </c>
      <c r="F3" s="4">
        <v>419863</v>
      </c>
      <c r="G3" s="4" t="s">
        <v>20</v>
      </c>
      <c r="H3" s="4" t="s">
        <v>16</v>
      </c>
      <c r="I3" s="4" t="s">
        <v>21</v>
      </c>
      <c r="J3" s="4">
        <v>1001514</v>
      </c>
      <c r="K3" s="4">
        <v>1151591</v>
      </c>
      <c r="L3" s="6">
        <f t="shared" ref="L3:L66" si="0">K3/J3</f>
        <v>1.1498501269078616</v>
      </c>
    </row>
    <row r="4" spans="1:12">
      <c r="A4" s="4">
        <v>376181</v>
      </c>
      <c r="B4" s="4" t="s">
        <v>22</v>
      </c>
      <c r="C4" s="5">
        <v>40280</v>
      </c>
      <c r="D4" s="4" t="s">
        <v>13</v>
      </c>
      <c r="E4" s="4" t="s">
        <v>23</v>
      </c>
      <c r="F4" s="4">
        <v>399534</v>
      </c>
      <c r="G4" s="4" t="s">
        <v>24</v>
      </c>
      <c r="H4" s="4" t="s">
        <v>16</v>
      </c>
      <c r="I4" s="4" t="s">
        <v>25</v>
      </c>
      <c r="J4" s="4">
        <v>622708</v>
      </c>
      <c r="K4" s="4">
        <v>885633</v>
      </c>
      <c r="L4" s="6">
        <f t="shared" si="0"/>
        <v>1.4222283959737148</v>
      </c>
    </row>
    <row r="5" spans="1:12">
      <c r="A5" s="4">
        <v>376184</v>
      </c>
      <c r="B5" s="4" t="s">
        <v>26</v>
      </c>
      <c r="C5" s="5">
        <v>40280</v>
      </c>
      <c r="D5" s="4" t="s">
        <v>13</v>
      </c>
      <c r="E5" s="4" t="s">
        <v>27</v>
      </c>
      <c r="F5" s="4">
        <v>377076</v>
      </c>
      <c r="G5" s="4" t="s">
        <v>28</v>
      </c>
      <c r="H5" s="4" t="s">
        <v>16</v>
      </c>
      <c r="I5" s="4" t="s">
        <v>25</v>
      </c>
      <c r="J5" s="4">
        <v>489534</v>
      </c>
      <c r="K5" s="4">
        <v>628449</v>
      </c>
      <c r="L5" s="6">
        <f t="shared" si="0"/>
        <v>1.2837698709384844</v>
      </c>
    </row>
    <row r="6" spans="1:12">
      <c r="A6" s="4">
        <v>376187</v>
      </c>
      <c r="B6" s="4" t="s">
        <v>29</v>
      </c>
      <c r="C6" s="5">
        <v>40182</v>
      </c>
      <c r="D6" s="4" t="s">
        <v>13</v>
      </c>
      <c r="E6" s="4" t="s">
        <v>30</v>
      </c>
      <c r="F6" s="4">
        <v>377076</v>
      </c>
      <c r="G6" s="4" t="s">
        <v>28</v>
      </c>
      <c r="H6" s="4" t="s">
        <v>31</v>
      </c>
      <c r="I6" s="4" t="s">
        <v>32</v>
      </c>
      <c r="J6" s="4">
        <v>1697902</v>
      </c>
      <c r="K6" s="4">
        <v>791370</v>
      </c>
      <c r="L6" s="6">
        <f t="shared" si="0"/>
        <v>0.46608697086168693</v>
      </c>
    </row>
    <row r="7" spans="1:12">
      <c r="A7" s="4">
        <v>376196</v>
      </c>
      <c r="B7" s="4" t="s">
        <v>33</v>
      </c>
      <c r="C7" s="5">
        <v>40278</v>
      </c>
      <c r="D7" s="4" t="s">
        <v>13</v>
      </c>
      <c r="E7" s="4" t="s">
        <v>34</v>
      </c>
      <c r="F7" s="4">
        <v>387266</v>
      </c>
      <c r="G7" s="4" t="s">
        <v>35</v>
      </c>
      <c r="H7" s="4" t="s">
        <v>31</v>
      </c>
      <c r="I7" s="4" t="s">
        <v>17</v>
      </c>
      <c r="J7" s="4">
        <v>1489572</v>
      </c>
      <c r="K7" s="4">
        <v>581866</v>
      </c>
      <c r="L7" s="6">
        <f t="shared" si="0"/>
        <v>0.39062630070919702</v>
      </c>
    </row>
    <row r="8" spans="1:12">
      <c r="A8" s="4">
        <v>376238</v>
      </c>
      <c r="B8" s="4" t="s">
        <v>36</v>
      </c>
      <c r="C8" s="5">
        <v>40280</v>
      </c>
      <c r="D8" s="4" t="s">
        <v>13</v>
      </c>
      <c r="E8" s="4" t="s">
        <v>37</v>
      </c>
      <c r="F8" s="4">
        <v>419863</v>
      </c>
      <c r="G8" s="4" t="s">
        <v>20</v>
      </c>
      <c r="H8" s="4" t="s">
        <v>31</v>
      </c>
      <c r="I8" s="4" t="s">
        <v>21</v>
      </c>
      <c r="J8" s="4">
        <v>700215</v>
      </c>
      <c r="K8" s="4">
        <v>1133645</v>
      </c>
      <c r="L8" s="6">
        <f t="shared" si="0"/>
        <v>1.6189955942103498</v>
      </c>
    </row>
    <row r="9" spans="1:12">
      <c r="A9" s="4">
        <v>375340</v>
      </c>
      <c r="B9" s="4" t="s">
        <v>38</v>
      </c>
      <c r="C9" s="5">
        <v>40280</v>
      </c>
      <c r="D9" s="4" t="s">
        <v>39</v>
      </c>
      <c r="E9" s="4" t="s">
        <v>40</v>
      </c>
      <c r="F9" s="4">
        <v>391321</v>
      </c>
      <c r="G9" s="4" t="s">
        <v>41</v>
      </c>
      <c r="H9" s="4" t="s">
        <v>16</v>
      </c>
      <c r="I9" s="4" t="s">
        <v>21</v>
      </c>
      <c r="J9" s="4">
        <v>710336</v>
      </c>
      <c r="K9" s="4">
        <v>631906</v>
      </c>
      <c r="L9" s="6">
        <f t="shared" si="0"/>
        <v>0.88958746283448964</v>
      </c>
    </row>
    <row r="10" spans="1:12">
      <c r="A10" s="4">
        <v>375347</v>
      </c>
      <c r="B10" s="4" t="s">
        <v>42</v>
      </c>
      <c r="C10" s="5">
        <v>40280</v>
      </c>
      <c r="D10" s="4" t="s">
        <v>39</v>
      </c>
      <c r="E10" s="4" t="s">
        <v>43</v>
      </c>
      <c r="F10" s="4">
        <v>460909</v>
      </c>
      <c r="G10" s="4" t="s">
        <v>44</v>
      </c>
      <c r="H10" s="4" t="s">
        <v>16</v>
      </c>
      <c r="I10" s="4" t="s">
        <v>17</v>
      </c>
      <c r="J10" s="4">
        <v>1394015</v>
      </c>
      <c r="K10" s="4">
        <v>1733935</v>
      </c>
      <c r="L10" s="6">
        <f t="shared" si="0"/>
        <v>1.2438424263727434</v>
      </c>
    </row>
    <row r="11" spans="1:12">
      <c r="A11" s="4">
        <v>375350</v>
      </c>
      <c r="B11" s="4" t="s">
        <v>45</v>
      </c>
      <c r="C11" s="5">
        <v>40280</v>
      </c>
      <c r="D11" s="4" t="s">
        <v>39</v>
      </c>
      <c r="E11" s="4" t="s">
        <v>46</v>
      </c>
      <c r="F11" s="4">
        <v>460909</v>
      </c>
      <c r="G11" s="4" t="s">
        <v>44</v>
      </c>
      <c r="H11" s="4" t="s">
        <v>31</v>
      </c>
      <c r="I11" s="4" t="s">
        <v>17</v>
      </c>
      <c r="J11" s="4">
        <v>1115157</v>
      </c>
      <c r="K11" s="4">
        <v>1386513</v>
      </c>
      <c r="L11" s="6">
        <f t="shared" si="0"/>
        <v>1.2433343466435667</v>
      </c>
    </row>
    <row r="12" spans="1:12">
      <c r="A12" s="4">
        <v>375355</v>
      </c>
      <c r="B12" s="4" t="s">
        <v>47</v>
      </c>
      <c r="C12" s="5">
        <v>40287</v>
      </c>
      <c r="D12" s="4" t="s">
        <v>39</v>
      </c>
      <c r="E12" s="4" t="s">
        <v>48</v>
      </c>
      <c r="F12" s="4">
        <v>424950</v>
      </c>
      <c r="G12" s="4" t="s">
        <v>49</v>
      </c>
      <c r="H12" s="4" t="s">
        <v>31</v>
      </c>
      <c r="I12" s="4" t="s">
        <v>21</v>
      </c>
      <c r="J12" s="4">
        <v>919591</v>
      </c>
      <c r="K12" s="4">
        <v>574544</v>
      </c>
      <c r="L12" s="6">
        <f t="shared" si="0"/>
        <v>0.6247821042180709</v>
      </c>
    </row>
    <row r="13" spans="1:12">
      <c r="A13" s="4">
        <v>375359</v>
      </c>
      <c r="B13" s="4" t="s">
        <v>50</v>
      </c>
      <c r="C13" s="5">
        <v>40280</v>
      </c>
      <c r="D13" s="4" t="s">
        <v>39</v>
      </c>
      <c r="E13" s="4" t="s">
        <v>51</v>
      </c>
      <c r="F13" s="4">
        <v>377963</v>
      </c>
      <c r="G13" s="4" t="s">
        <v>52</v>
      </c>
      <c r="H13" s="4" t="s">
        <v>31</v>
      </c>
      <c r="I13" s="4" t="s">
        <v>21</v>
      </c>
      <c r="J13" s="4">
        <v>874452</v>
      </c>
      <c r="K13" s="4">
        <v>552111</v>
      </c>
      <c r="L13" s="6">
        <f t="shared" si="0"/>
        <v>0.631379423913491</v>
      </c>
    </row>
    <row r="14" spans="1:12">
      <c r="A14" s="4">
        <v>375365</v>
      </c>
      <c r="B14" s="4" t="s">
        <v>53</v>
      </c>
      <c r="C14" s="5">
        <v>40287</v>
      </c>
      <c r="D14" s="4" t="s">
        <v>39</v>
      </c>
      <c r="E14" s="4" t="s">
        <v>54</v>
      </c>
      <c r="F14" s="4">
        <v>377329</v>
      </c>
      <c r="G14" s="4" t="s">
        <v>55</v>
      </c>
      <c r="H14" s="4" t="s">
        <v>31</v>
      </c>
      <c r="I14" s="4" t="s">
        <v>17</v>
      </c>
      <c r="J14" s="4">
        <v>1202039</v>
      </c>
      <c r="K14" s="4">
        <v>1373674</v>
      </c>
      <c r="L14" s="6">
        <f t="shared" si="0"/>
        <v>1.142786548522968</v>
      </c>
    </row>
    <row r="15" spans="1:12">
      <c r="A15" s="4">
        <v>375366</v>
      </c>
      <c r="B15" s="4" t="s">
        <v>56</v>
      </c>
      <c r="C15" s="5">
        <v>40287</v>
      </c>
      <c r="D15" s="4" t="s">
        <v>39</v>
      </c>
      <c r="E15" s="4" t="s">
        <v>57</v>
      </c>
      <c r="F15" s="4">
        <v>411082</v>
      </c>
      <c r="G15" s="4" t="s">
        <v>58</v>
      </c>
      <c r="H15" s="4" t="s">
        <v>16</v>
      </c>
      <c r="I15" s="4" t="s">
        <v>21</v>
      </c>
      <c r="J15" s="4">
        <v>1065405</v>
      </c>
      <c r="K15" s="4">
        <v>1252551</v>
      </c>
      <c r="L15" s="6">
        <f t="shared" si="0"/>
        <v>1.175657144466189</v>
      </c>
    </row>
    <row r="16" spans="1:12">
      <c r="A16" s="4">
        <v>375367</v>
      </c>
      <c r="B16" s="4" t="s">
        <v>59</v>
      </c>
      <c r="C16" s="5">
        <v>40280</v>
      </c>
      <c r="D16" s="4" t="s">
        <v>39</v>
      </c>
      <c r="E16" s="4" t="s">
        <v>60</v>
      </c>
      <c r="F16" s="4">
        <v>411082</v>
      </c>
      <c r="G16" s="4" t="s">
        <v>58</v>
      </c>
      <c r="H16" s="4" t="s">
        <v>16</v>
      </c>
      <c r="I16" s="4" t="s">
        <v>21</v>
      </c>
      <c r="J16" s="4">
        <v>811765</v>
      </c>
      <c r="K16" s="4">
        <v>813095</v>
      </c>
      <c r="L16" s="6">
        <f t="shared" si="0"/>
        <v>1.0016384052034764</v>
      </c>
    </row>
    <row r="17" spans="1:12">
      <c r="A17" s="4">
        <v>375692</v>
      </c>
      <c r="B17" s="4" t="s">
        <v>61</v>
      </c>
      <c r="C17" s="5">
        <v>40280</v>
      </c>
      <c r="D17" s="4" t="s">
        <v>39</v>
      </c>
      <c r="E17" s="4" t="s">
        <v>62</v>
      </c>
      <c r="F17" s="4">
        <v>411082</v>
      </c>
      <c r="G17" s="4" t="s">
        <v>58</v>
      </c>
      <c r="H17" s="4" t="s">
        <v>16</v>
      </c>
      <c r="I17" s="4" t="s">
        <v>21</v>
      </c>
      <c r="J17" s="4">
        <v>1089281</v>
      </c>
      <c r="K17" s="4">
        <v>1000552</v>
      </c>
      <c r="L17" s="6">
        <f t="shared" si="0"/>
        <v>0.9185435163194805</v>
      </c>
    </row>
    <row r="18" spans="1:12">
      <c r="A18" s="4">
        <v>375699</v>
      </c>
      <c r="B18" s="4" t="s">
        <v>63</v>
      </c>
      <c r="C18" s="5">
        <v>40280</v>
      </c>
      <c r="D18" s="4" t="s">
        <v>39</v>
      </c>
      <c r="E18" s="4" t="s">
        <v>64</v>
      </c>
      <c r="F18" s="4">
        <v>460909</v>
      </c>
      <c r="G18" s="4" t="s">
        <v>44</v>
      </c>
      <c r="H18" s="4" t="s">
        <v>16</v>
      </c>
      <c r="I18" s="4" t="s">
        <v>32</v>
      </c>
      <c r="J18" s="4">
        <v>1882688</v>
      </c>
      <c r="K18" s="4">
        <v>1129711</v>
      </c>
      <c r="L18" s="6">
        <f t="shared" si="0"/>
        <v>0.60005215946561508</v>
      </c>
    </row>
    <row r="19" spans="1:12">
      <c r="A19" s="4">
        <v>375701</v>
      </c>
      <c r="B19" s="4" t="s">
        <v>65</v>
      </c>
      <c r="C19" s="5">
        <v>40280</v>
      </c>
      <c r="D19" s="4" t="s">
        <v>39</v>
      </c>
      <c r="E19" s="4" t="s">
        <v>66</v>
      </c>
      <c r="F19" s="4">
        <v>382987</v>
      </c>
      <c r="G19" s="4" t="s">
        <v>67</v>
      </c>
      <c r="H19" s="4" t="s">
        <v>16</v>
      </c>
      <c r="I19" s="4" t="s">
        <v>32</v>
      </c>
      <c r="J19" s="4">
        <v>2108974</v>
      </c>
      <c r="K19" s="4">
        <v>1045900</v>
      </c>
      <c r="L19" s="6">
        <f t="shared" si="0"/>
        <v>0.49592835189054013</v>
      </c>
    </row>
    <row r="20" spans="1:12">
      <c r="A20" s="4">
        <v>376259</v>
      </c>
      <c r="B20" s="4" t="s">
        <v>68</v>
      </c>
      <c r="C20" s="5">
        <v>40280</v>
      </c>
      <c r="D20" s="4" t="s">
        <v>39</v>
      </c>
      <c r="E20" s="4" t="s">
        <v>69</v>
      </c>
      <c r="F20" s="4">
        <v>377076</v>
      </c>
      <c r="G20" s="4" t="s">
        <v>28</v>
      </c>
      <c r="H20" s="4" t="s">
        <v>31</v>
      </c>
      <c r="I20" s="4" t="s">
        <v>70</v>
      </c>
      <c r="J20" s="4">
        <v>307081</v>
      </c>
      <c r="K20" s="4">
        <v>617619</v>
      </c>
      <c r="L20" s="6">
        <f t="shared" si="0"/>
        <v>2.0112576160687246</v>
      </c>
    </row>
    <row r="21" spans="1:12">
      <c r="A21" s="4">
        <v>376260</v>
      </c>
      <c r="B21" s="4" t="s">
        <v>71</v>
      </c>
      <c r="C21" s="5">
        <v>40182</v>
      </c>
      <c r="D21" s="4" t="s">
        <v>39</v>
      </c>
      <c r="E21" s="4" t="s">
        <v>72</v>
      </c>
      <c r="F21" s="4">
        <v>377076</v>
      </c>
      <c r="G21" s="4" t="s">
        <v>28</v>
      </c>
      <c r="H21" s="4" t="s">
        <v>31</v>
      </c>
      <c r="I21" s="4" t="s">
        <v>70</v>
      </c>
      <c r="J21" s="4">
        <v>371372</v>
      </c>
      <c r="K21" s="4">
        <v>348654</v>
      </c>
      <c r="L21" s="6">
        <f t="shared" si="0"/>
        <v>0.93882683670282085</v>
      </c>
    </row>
    <row r="22" spans="1:12">
      <c r="A22" s="4">
        <v>376264</v>
      </c>
      <c r="B22" s="4" t="s">
        <v>73</v>
      </c>
      <c r="C22" s="5">
        <v>40249</v>
      </c>
      <c r="D22" s="4" t="s">
        <v>39</v>
      </c>
      <c r="E22" s="4" t="s">
        <v>74</v>
      </c>
      <c r="F22" s="4">
        <v>377076</v>
      </c>
      <c r="G22" s="4" t="s">
        <v>28</v>
      </c>
      <c r="H22" s="4" t="s">
        <v>16</v>
      </c>
      <c r="I22" s="4" t="s">
        <v>21</v>
      </c>
      <c r="J22" s="4">
        <v>744542</v>
      </c>
      <c r="K22" s="4">
        <v>1084374</v>
      </c>
      <c r="L22" s="6">
        <f t="shared" si="0"/>
        <v>1.4564309333791781</v>
      </c>
    </row>
    <row r="23" spans="1:12">
      <c r="A23" s="4">
        <v>376305</v>
      </c>
      <c r="B23" s="4" t="s">
        <v>75</v>
      </c>
      <c r="C23" s="5">
        <v>40278</v>
      </c>
      <c r="D23" s="4" t="s">
        <v>39</v>
      </c>
      <c r="E23" s="4" t="s">
        <v>76</v>
      </c>
      <c r="F23" s="4">
        <v>380150</v>
      </c>
      <c r="G23" s="4" t="s">
        <v>77</v>
      </c>
      <c r="H23" s="4" t="s">
        <v>31</v>
      </c>
      <c r="I23" s="4" t="s">
        <v>21</v>
      </c>
      <c r="J23" s="4">
        <v>943479</v>
      </c>
      <c r="K23" s="4">
        <v>883845</v>
      </c>
      <c r="L23" s="6">
        <f t="shared" si="0"/>
        <v>0.93679350573780662</v>
      </c>
    </row>
    <row r="24" spans="1:12">
      <c r="A24" s="4">
        <v>376306</v>
      </c>
      <c r="B24" s="4" t="s">
        <v>78</v>
      </c>
      <c r="C24" s="5">
        <v>40280</v>
      </c>
      <c r="D24" s="4" t="s">
        <v>39</v>
      </c>
      <c r="E24" s="4" t="s">
        <v>79</v>
      </c>
      <c r="F24" s="4">
        <v>387266</v>
      </c>
      <c r="G24" s="4" t="s">
        <v>35</v>
      </c>
      <c r="H24" s="4" t="s">
        <v>16</v>
      </c>
      <c r="I24" s="4" t="s">
        <v>21</v>
      </c>
      <c r="J24" s="4">
        <v>1044702</v>
      </c>
      <c r="K24" s="4">
        <v>1092538</v>
      </c>
      <c r="L24" s="6">
        <f t="shared" si="0"/>
        <v>1.0457891341262868</v>
      </c>
    </row>
    <row r="25" spans="1:12">
      <c r="A25" s="4">
        <v>376310</v>
      </c>
      <c r="B25" s="4" t="s">
        <v>80</v>
      </c>
      <c r="C25" s="5">
        <v>40278</v>
      </c>
      <c r="D25" s="4" t="s">
        <v>39</v>
      </c>
      <c r="E25" s="4" t="s">
        <v>81</v>
      </c>
      <c r="F25" s="4">
        <v>377332</v>
      </c>
      <c r="G25" s="4" t="s">
        <v>82</v>
      </c>
      <c r="H25" s="4" t="s">
        <v>31</v>
      </c>
      <c r="I25" s="4" t="s">
        <v>21</v>
      </c>
      <c r="J25" s="4">
        <v>838444</v>
      </c>
      <c r="K25" s="4">
        <v>1109502</v>
      </c>
      <c r="L25" s="6">
        <f t="shared" si="0"/>
        <v>1.3232869458186831</v>
      </c>
    </row>
    <row r="26" spans="1:12">
      <c r="A26" s="4">
        <v>376314</v>
      </c>
      <c r="B26" s="4" t="s">
        <v>83</v>
      </c>
      <c r="C26" s="5">
        <v>40280</v>
      </c>
      <c r="D26" s="4" t="s">
        <v>39</v>
      </c>
      <c r="E26" s="4" t="s">
        <v>84</v>
      </c>
      <c r="F26" s="4">
        <v>451002</v>
      </c>
      <c r="G26" s="4" t="s">
        <v>85</v>
      </c>
      <c r="H26" s="4" t="s">
        <v>31</v>
      </c>
      <c r="I26" s="4" t="s">
        <v>25</v>
      </c>
      <c r="J26" s="4">
        <v>418422</v>
      </c>
      <c r="K26" s="4">
        <v>182710</v>
      </c>
      <c r="L26" s="6">
        <f t="shared" si="0"/>
        <v>0.43666442013087264</v>
      </c>
    </row>
    <row r="27" spans="1:12">
      <c r="A27" s="4">
        <v>376319</v>
      </c>
      <c r="B27" s="4" t="s">
        <v>86</v>
      </c>
      <c r="C27" s="5">
        <v>40278</v>
      </c>
      <c r="D27" s="4" t="s">
        <v>87</v>
      </c>
      <c r="E27" s="4" t="s">
        <v>88</v>
      </c>
      <c r="F27" s="4">
        <v>451002</v>
      </c>
      <c r="G27" s="4" t="s">
        <v>85</v>
      </c>
      <c r="H27" s="4" t="s">
        <v>31</v>
      </c>
      <c r="I27" s="4" t="s">
        <v>21</v>
      </c>
      <c r="J27" s="4">
        <v>819218</v>
      </c>
      <c r="K27" s="4">
        <v>621993</v>
      </c>
      <c r="L27" s="6">
        <f t="shared" si="0"/>
        <v>0.75925211604237208</v>
      </c>
    </row>
    <row r="28" spans="1:12">
      <c r="A28" s="4">
        <v>376432</v>
      </c>
      <c r="B28" s="4" t="s">
        <v>89</v>
      </c>
      <c r="C28" s="5">
        <v>40280</v>
      </c>
      <c r="D28" s="4" t="s">
        <v>87</v>
      </c>
      <c r="E28" s="4" t="s">
        <v>90</v>
      </c>
      <c r="F28" s="4">
        <v>376339</v>
      </c>
      <c r="G28" s="4" t="s">
        <v>91</v>
      </c>
      <c r="H28" s="4" t="s">
        <v>31</v>
      </c>
      <c r="I28" s="4" t="s">
        <v>17</v>
      </c>
      <c r="J28" s="4">
        <v>1495310</v>
      </c>
      <c r="K28" s="4">
        <v>1000327</v>
      </c>
      <c r="L28" s="6">
        <f t="shared" si="0"/>
        <v>0.6689763326668049</v>
      </c>
    </row>
    <row r="29" spans="1:12">
      <c r="A29" s="4">
        <v>376434</v>
      </c>
      <c r="B29" s="4" t="s">
        <v>92</v>
      </c>
      <c r="C29" s="5">
        <v>40280</v>
      </c>
      <c r="D29" s="4" t="s">
        <v>87</v>
      </c>
      <c r="E29" s="4" t="s">
        <v>93</v>
      </c>
      <c r="F29" s="4">
        <v>379975</v>
      </c>
      <c r="G29" s="4" t="s">
        <v>94</v>
      </c>
      <c r="H29" s="4" t="s">
        <v>31</v>
      </c>
      <c r="I29" s="4" t="s">
        <v>32</v>
      </c>
      <c r="J29" s="4">
        <v>1743716</v>
      </c>
      <c r="K29" s="4">
        <v>1923670</v>
      </c>
      <c r="L29" s="6">
        <f t="shared" si="0"/>
        <v>1.1032014387664046</v>
      </c>
    </row>
    <row r="30" spans="1:12">
      <c r="A30" s="4">
        <v>376436</v>
      </c>
      <c r="B30" s="4" t="s">
        <v>95</v>
      </c>
      <c r="C30" s="5">
        <v>40280</v>
      </c>
      <c r="D30" s="4" t="s">
        <v>87</v>
      </c>
      <c r="E30" s="4" t="s">
        <v>96</v>
      </c>
      <c r="F30" s="4">
        <v>380148</v>
      </c>
      <c r="G30" s="4" t="s">
        <v>97</v>
      </c>
      <c r="H30" s="4" t="s">
        <v>31</v>
      </c>
      <c r="I30" s="4" t="s">
        <v>32</v>
      </c>
      <c r="J30" s="4">
        <v>1698126</v>
      </c>
      <c r="K30" s="4">
        <v>1548855</v>
      </c>
      <c r="L30" s="6">
        <f t="shared" si="0"/>
        <v>0.91209662887206244</v>
      </c>
    </row>
    <row r="31" spans="1:12">
      <c r="A31" s="4">
        <v>376438</v>
      </c>
      <c r="B31" s="4" t="s">
        <v>98</v>
      </c>
      <c r="C31" s="5">
        <v>40280</v>
      </c>
      <c r="D31" s="4" t="s">
        <v>13</v>
      </c>
      <c r="E31" s="4" t="s">
        <v>99</v>
      </c>
      <c r="F31" s="4">
        <v>376339</v>
      </c>
      <c r="G31" s="4" t="s">
        <v>91</v>
      </c>
      <c r="H31" s="4" t="s">
        <v>31</v>
      </c>
      <c r="I31" s="4" t="s">
        <v>32</v>
      </c>
      <c r="J31" s="4">
        <v>1618512</v>
      </c>
      <c r="K31" s="4">
        <v>503426</v>
      </c>
      <c r="L31" s="6">
        <f t="shared" si="0"/>
        <v>0.31104248840910664</v>
      </c>
    </row>
    <row r="32" spans="1:12">
      <c r="A32" s="4">
        <v>376646</v>
      </c>
      <c r="B32" s="4" t="s">
        <v>100</v>
      </c>
      <c r="C32" s="5">
        <v>40287</v>
      </c>
      <c r="D32" s="4" t="s">
        <v>13</v>
      </c>
      <c r="E32" s="4" t="s">
        <v>101</v>
      </c>
      <c r="F32" s="4">
        <v>377963</v>
      </c>
      <c r="G32" s="4" t="s">
        <v>52</v>
      </c>
      <c r="H32" s="4" t="s">
        <v>31</v>
      </c>
      <c r="I32" s="4" t="s">
        <v>32</v>
      </c>
      <c r="J32" s="4">
        <v>1654474</v>
      </c>
      <c r="K32" s="4">
        <v>1499728</v>
      </c>
      <c r="L32" s="6">
        <f t="shared" si="0"/>
        <v>0.90646815846003015</v>
      </c>
    </row>
    <row r="33" spans="1:12">
      <c r="A33" s="4">
        <v>376737</v>
      </c>
      <c r="B33" s="4" t="s">
        <v>102</v>
      </c>
      <c r="C33" s="5">
        <v>40280</v>
      </c>
      <c r="D33" s="4" t="s">
        <v>13</v>
      </c>
      <c r="E33" s="4" t="s">
        <v>103</v>
      </c>
      <c r="F33" s="4">
        <v>410733</v>
      </c>
      <c r="G33" s="4" t="s">
        <v>104</v>
      </c>
      <c r="H33" s="4" t="s">
        <v>31</v>
      </c>
      <c r="I33" s="4" t="s">
        <v>25</v>
      </c>
      <c r="J33" s="4">
        <v>497336</v>
      </c>
      <c r="K33" s="4">
        <v>770956</v>
      </c>
      <c r="L33" s="6">
        <f t="shared" si="0"/>
        <v>1.5501713127543553</v>
      </c>
    </row>
    <row r="34" spans="1:12">
      <c r="A34" s="4">
        <v>376738</v>
      </c>
      <c r="B34" s="4" t="s">
        <v>105</v>
      </c>
      <c r="C34" s="5">
        <v>40287</v>
      </c>
      <c r="D34" s="4" t="s">
        <v>13</v>
      </c>
      <c r="E34" s="4" t="s">
        <v>106</v>
      </c>
      <c r="F34" s="4">
        <v>410733</v>
      </c>
      <c r="G34" s="4" t="s">
        <v>104</v>
      </c>
      <c r="H34" s="4" t="s">
        <v>16</v>
      </c>
      <c r="I34" s="4" t="s">
        <v>32</v>
      </c>
      <c r="J34" s="4">
        <v>1840702</v>
      </c>
      <c r="K34" s="4">
        <v>2423796</v>
      </c>
      <c r="L34" s="6">
        <f t="shared" si="0"/>
        <v>1.3167780553288908</v>
      </c>
    </row>
    <row r="35" spans="1:12">
      <c r="A35" s="4">
        <v>376740</v>
      </c>
      <c r="B35" s="4" t="s">
        <v>107</v>
      </c>
      <c r="C35" s="5">
        <v>40280</v>
      </c>
      <c r="D35" s="4" t="s">
        <v>13</v>
      </c>
      <c r="E35" s="4" t="s">
        <v>108</v>
      </c>
      <c r="F35" s="4">
        <v>410733</v>
      </c>
      <c r="G35" s="4" t="s">
        <v>104</v>
      </c>
      <c r="H35" s="4" t="s">
        <v>31</v>
      </c>
      <c r="I35" s="4" t="s">
        <v>21</v>
      </c>
      <c r="J35" s="4">
        <v>906154</v>
      </c>
      <c r="K35" s="4">
        <v>1061249</v>
      </c>
      <c r="L35" s="6">
        <f t="shared" si="0"/>
        <v>1.1711574412296364</v>
      </c>
    </row>
    <row r="36" spans="1:12">
      <c r="A36" s="4">
        <v>376935</v>
      </c>
      <c r="B36" s="4" t="s">
        <v>109</v>
      </c>
      <c r="C36" s="5">
        <v>39093</v>
      </c>
      <c r="D36" s="4" t="s">
        <v>13</v>
      </c>
      <c r="E36" s="4" t="s">
        <v>110</v>
      </c>
      <c r="F36" s="4">
        <v>377332</v>
      </c>
      <c r="G36" s="4" t="s">
        <v>82</v>
      </c>
      <c r="H36" s="4" t="s">
        <v>16</v>
      </c>
      <c r="I36" s="4" t="s">
        <v>32</v>
      </c>
      <c r="J36" s="4">
        <v>1699088</v>
      </c>
      <c r="K36" s="4">
        <v>159129</v>
      </c>
      <c r="L36" s="6">
        <f t="shared" si="0"/>
        <v>9.365553755897281E-2</v>
      </c>
    </row>
    <row r="37" spans="1:12">
      <c r="A37" s="4">
        <v>376936</v>
      </c>
      <c r="B37" s="4" t="s">
        <v>111</v>
      </c>
      <c r="C37" s="5">
        <v>40280</v>
      </c>
      <c r="D37" s="4" t="s">
        <v>13</v>
      </c>
      <c r="E37" s="4" t="s">
        <v>112</v>
      </c>
      <c r="F37" s="4">
        <v>474340</v>
      </c>
      <c r="G37" s="4" t="s">
        <v>113</v>
      </c>
      <c r="H37" s="4" t="s">
        <v>31</v>
      </c>
      <c r="I37" s="4" t="s">
        <v>25</v>
      </c>
      <c r="J37" s="4">
        <v>406704</v>
      </c>
      <c r="K37" s="4">
        <v>513678</v>
      </c>
      <c r="L37" s="6">
        <f t="shared" si="0"/>
        <v>1.2630266729611708</v>
      </c>
    </row>
    <row r="38" spans="1:12">
      <c r="A38" s="4">
        <v>376940</v>
      </c>
      <c r="B38" s="4" t="s">
        <v>114</v>
      </c>
      <c r="C38" s="5">
        <v>40280</v>
      </c>
      <c r="D38" s="4" t="s">
        <v>13</v>
      </c>
      <c r="E38" s="4" t="s">
        <v>115</v>
      </c>
      <c r="F38" s="4">
        <v>398449</v>
      </c>
      <c r="G38" s="4" t="s">
        <v>116</v>
      </c>
      <c r="H38" s="4" t="s">
        <v>31</v>
      </c>
      <c r="I38" s="4" t="s">
        <v>21</v>
      </c>
      <c r="J38" s="4">
        <v>877167</v>
      </c>
      <c r="K38" s="4">
        <v>905998</v>
      </c>
      <c r="L38" s="6">
        <f t="shared" si="0"/>
        <v>1.0328683135594476</v>
      </c>
    </row>
    <row r="39" spans="1:12">
      <c r="A39" s="4">
        <v>376949</v>
      </c>
      <c r="B39" s="4" t="s">
        <v>117</v>
      </c>
      <c r="C39" s="5">
        <v>40280</v>
      </c>
      <c r="D39" s="4" t="s">
        <v>13</v>
      </c>
      <c r="E39" s="4" t="s">
        <v>118</v>
      </c>
      <c r="F39" s="4">
        <v>398449</v>
      </c>
      <c r="G39" s="4" t="s">
        <v>116</v>
      </c>
      <c r="H39" s="4" t="s">
        <v>31</v>
      </c>
      <c r="I39" s="4" t="s">
        <v>21</v>
      </c>
      <c r="J39" s="4">
        <v>888659</v>
      </c>
      <c r="K39" s="4">
        <v>463572</v>
      </c>
      <c r="L39" s="6">
        <f t="shared" si="0"/>
        <v>0.52165341261383724</v>
      </c>
    </row>
    <row r="40" spans="1:12">
      <c r="A40" s="4">
        <v>376956</v>
      </c>
      <c r="B40" s="4" t="s">
        <v>119</v>
      </c>
      <c r="C40" s="5">
        <v>40280</v>
      </c>
      <c r="D40" s="4" t="s">
        <v>13</v>
      </c>
      <c r="E40" s="4" t="s">
        <v>120</v>
      </c>
      <c r="F40" s="4">
        <v>380150</v>
      </c>
      <c r="G40" s="4" t="s">
        <v>77</v>
      </c>
      <c r="H40" s="4" t="s">
        <v>31</v>
      </c>
      <c r="I40" s="4" t="s">
        <v>21</v>
      </c>
      <c r="J40" s="4">
        <v>861712</v>
      </c>
      <c r="K40" s="4">
        <v>2304762</v>
      </c>
      <c r="L40" s="6">
        <f t="shared" si="0"/>
        <v>2.6746314313831072</v>
      </c>
    </row>
    <row r="41" spans="1:12">
      <c r="A41" s="4">
        <v>376991</v>
      </c>
      <c r="B41" s="4" t="s">
        <v>121</v>
      </c>
      <c r="C41" s="5">
        <v>40280</v>
      </c>
      <c r="D41" s="4" t="s">
        <v>13</v>
      </c>
      <c r="E41" s="4" t="s">
        <v>122</v>
      </c>
      <c r="F41" s="4">
        <v>398449</v>
      </c>
      <c r="G41" s="4" t="s">
        <v>116</v>
      </c>
      <c r="H41" s="4" t="s">
        <v>31</v>
      </c>
      <c r="I41" s="4" t="s">
        <v>21</v>
      </c>
      <c r="J41" s="4">
        <v>970601</v>
      </c>
      <c r="K41" s="4">
        <v>692555</v>
      </c>
      <c r="L41" s="6">
        <f t="shared" si="0"/>
        <v>0.71353213112288161</v>
      </c>
    </row>
    <row r="42" spans="1:12">
      <c r="A42" s="4">
        <v>376995</v>
      </c>
      <c r="B42" s="4" t="s">
        <v>123</v>
      </c>
      <c r="C42" s="5">
        <v>40280</v>
      </c>
      <c r="D42" s="4" t="s">
        <v>13</v>
      </c>
      <c r="E42" s="4" t="s">
        <v>124</v>
      </c>
      <c r="F42" s="4">
        <v>474340</v>
      </c>
      <c r="G42" s="4" t="s">
        <v>113</v>
      </c>
      <c r="H42" s="4" t="s">
        <v>31</v>
      </c>
      <c r="I42" s="4" t="s">
        <v>25</v>
      </c>
      <c r="J42" s="4">
        <v>575494</v>
      </c>
      <c r="K42" s="4">
        <v>741973</v>
      </c>
      <c r="L42" s="6">
        <f t="shared" si="0"/>
        <v>1.2892801662571634</v>
      </c>
    </row>
    <row r="43" spans="1:12">
      <c r="A43" s="4">
        <v>377070</v>
      </c>
      <c r="B43" s="4" t="s">
        <v>125</v>
      </c>
      <c r="C43" s="5">
        <v>39294</v>
      </c>
      <c r="D43" s="4" t="s">
        <v>13</v>
      </c>
      <c r="E43" s="4" t="s">
        <v>126</v>
      </c>
      <c r="F43" s="4">
        <v>449173</v>
      </c>
      <c r="G43" s="4" t="s">
        <v>127</v>
      </c>
      <c r="H43" s="4" t="s">
        <v>16</v>
      </c>
      <c r="I43" s="4" t="s">
        <v>21</v>
      </c>
      <c r="J43" s="4">
        <v>935559</v>
      </c>
      <c r="K43" s="4">
        <v>988007</v>
      </c>
      <c r="L43" s="6">
        <f t="shared" si="0"/>
        <v>1.0560606012020621</v>
      </c>
    </row>
    <row r="44" spans="1:12">
      <c r="A44" s="4">
        <v>377265</v>
      </c>
      <c r="B44" s="4" t="s">
        <v>128</v>
      </c>
      <c r="C44" s="5">
        <v>40280</v>
      </c>
      <c r="D44" s="4" t="s">
        <v>13</v>
      </c>
      <c r="E44" s="4" t="s">
        <v>129</v>
      </c>
      <c r="F44" s="4">
        <v>474373</v>
      </c>
      <c r="G44" s="4" t="s">
        <v>130</v>
      </c>
      <c r="H44" s="4" t="s">
        <v>16</v>
      </c>
      <c r="I44" s="4" t="s">
        <v>21</v>
      </c>
      <c r="J44" s="4">
        <v>892337</v>
      </c>
      <c r="K44" s="4">
        <v>283517</v>
      </c>
      <c r="L44" s="6">
        <f t="shared" si="0"/>
        <v>0.3177241333711367</v>
      </c>
    </row>
    <row r="45" spans="1:12">
      <c r="A45" s="4">
        <v>377270</v>
      </c>
      <c r="B45" s="4" t="s">
        <v>131</v>
      </c>
      <c r="C45" s="5">
        <v>40280</v>
      </c>
      <c r="D45" s="4" t="s">
        <v>13</v>
      </c>
      <c r="E45" s="4" t="s">
        <v>132</v>
      </c>
      <c r="F45" s="4">
        <v>377602</v>
      </c>
      <c r="G45" s="4" t="s">
        <v>133</v>
      </c>
      <c r="H45" s="4" t="s">
        <v>31</v>
      </c>
      <c r="I45" s="4" t="s">
        <v>25</v>
      </c>
      <c r="J45" s="4">
        <v>463757</v>
      </c>
      <c r="K45" s="4">
        <v>617425</v>
      </c>
      <c r="L45" s="6">
        <f t="shared" si="0"/>
        <v>1.3313545671547815</v>
      </c>
    </row>
    <row r="46" spans="1:12">
      <c r="A46" s="4">
        <v>377273</v>
      </c>
      <c r="B46" s="4" t="s">
        <v>134</v>
      </c>
      <c r="C46" s="5">
        <v>40280</v>
      </c>
      <c r="D46" s="4" t="s">
        <v>13</v>
      </c>
      <c r="E46" s="4" t="s">
        <v>135</v>
      </c>
      <c r="F46" s="4">
        <v>377602</v>
      </c>
      <c r="G46" s="4" t="s">
        <v>133</v>
      </c>
      <c r="H46" s="4" t="s">
        <v>16</v>
      </c>
      <c r="I46" s="4" t="s">
        <v>21</v>
      </c>
      <c r="J46" s="4">
        <v>922557</v>
      </c>
      <c r="K46" s="4">
        <v>432908</v>
      </c>
      <c r="L46" s="6">
        <f t="shared" si="0"/>
        <v>0.46924797058609929</v>
      </c>
    </row>
    <row r="47" spans="1:12">
      <c r="A47" s="4">
        <v>377275</v>
      </c>
      <c r="B47" s="4" t="s">
        <v>136</v>
      </c>
      <c r="C47" s="5">
        <v>40294</v>
      </c>
      <c r="D47" s="4" t="s">
        <v>13</v>
      </c>
      <c r="E47" s="4" t="s">
        <v>137</v>
      </c>
      <c r="F47" s="4">
        <v>377602</v>
      </c>
      <c r="G47" s="4" t="s">
        <v>133</v>
      </c>
      <c r="H47" s="4" t="s">
        <v>31</v>
      </c>
      <c r="I47" s="4" t="s">
        <v>21</v>
      </c>
      <c r="J47" s="4">
        <v>915213</v>
      </c>
      <c r="K47" s="4">
        <v>463846</v>
      </c>
      <c r="L47" s="6">
        <f t="shared" si="0"/>
        <v>0.50681753864947288</v>
      </c>
    </row>
    <row r="48" spans="1:12">
      <c r="A48" s="4">
        <v>377339</v>
      </c>
      <c r="B48" s="4" t="s">
        <v>138</v>
      </c>
      <c r="C48" s="5">
        <v>40294</v>
      </c>
      <c r="D48" s="4" t="s">
        <v>13</v>
      </c>
      <c r="E48" s="4" t="s">
        <v>139</v>
      </c>
      <c r="F48" s="4">
        <v>380150</v>
      </c>
      <c r="G48" s="4" t="s">
        <v>77</v>
      </c>
      <c r="H48" s="4" t="s">
        <v>31</v>
      </c>
      <c r="I48" s="4" t="s">
        <v>17</v>
      </c>
      <c r="J48" s="4">
        <v>1106508</v>
      </c>
      <c r="K48" s="4">
        <v>360483</v>
      </c>
      <c r="L48" s="6">
        <f t="shared" si="0"/>
        <v>0.32578435944430589</v>
      </c>
    </row>
    <row r="49" spans="1:12">
      <c r="A49" s="4">
        <v>377346</v>
      </c>
      <c r="B49" s="4" t="s">
        <v>140</v>
      </c>
      <c r="C49" s="5">
        <v>40287</v>
      </c>
      <c r="D49" s="4" t="s">
        <v>13</v>
      </c>
      <c r="E49" s="4" t="s">
        <v>141</v>
      </c>
      <c r="F49" s="4">
        <v>412289</v>
      </c>
      <c r="G49" s="4" t="s">
        <v>142</v>
      </c>
      <c r="H49" s="4" t="s">
        <v>31</v>
      </c>
      <c r="I49" s="4" t="s">
        <v>21</v>
      </c>
      <c r="J49" s="4">
        <v>925698</v>
      </c>
      <c r="K49" s="4">
        <v>558118</v>
      </c>
      <c r="L49" s="6">
        <f t="shared" si="0"/>
        <v>0.6029158537665632</v>
      </c>
    </row>
    <row r="50" spans="1:12">
      <c r="A50" s="4">
        <v>377349</v>
      </c>
      <c r="B50" s="4" t="s">
        <v>143</v>
      </c>
      <c r="C50" s="5">
        <v>40287</v>
      </c>
      <c r="D50" s="4" t="s">
        <v>13</v>
      </c>
      <c r="E50" s="4" t="s">
        <v>144</v>
      </c>
      <c r="F50" s="4">
        <v>473035</v>
      </c>
      <c r="G50" s="4" t="s">
        <v>145</v>
      </c>
      <c r="H50" s="4" t="s">
        <v>31</v>
      </c>
      <c r="I50" s="4" t="s">
        <v>25</v>
      </c>
      <c r="J50" s="4">
        <v>560678</v>
      </c>
      <c r="K50" s="4">
        <v>571715</v>
      </c>
      <c r="L50" s="6">
        <f t="shared" si="0"/>
        <v>1.0196850955450365</v>
      </c>
    </row>
    <row r="51" spans="1:12">
      <c r="A51" s="4">
        <v>377350</v>
      </c>
      <c r="B51" s="4" t="s">
        <v>146</v>
      </c>
      <c r="C51" s="5">
        <v>40278</v>
      </c>
      <c r="D51" s="4" t="s">
        <v>13</v>
      </c>
      <c r="E51" s="4" t="s">
        <v>147</v>
      </c>
      <c r="F51" s="4">
        <v>451002</v>
      </c>
      <c r="G51" s="4" t="s">
        <v>85</v>
      </c>
      <c r="H51" s="4" t="s">
        <v>31</v>
      </c>
      <c r="I51" s="4" t="s">
        <v>21</v>
      </c>
      <c r="J51" s="4">
        <v>730182</v>
      </c>
      <c r="K51" s="4">
        <v>687985</v>
      </c>
      <c r="L51" s="6">
        <f t="shared" si="0"/>
        <v>0.94221029825440783</v>
      </c>
    </row>
    <row r="52" spans="1:12">
      <c r="A52" s="4">
        <v>377536</v>
      </c>
      <c r="B52" s="4" t="s">
        <v>148</v>
      </c>
      <c r="C52" s="5">
        <v>39835</v>
      </c>
      <c r="D52" s="4" t="s">
        <v>13</v>
      </c>
      <c r="E52" s="4" t="s">
        <v>149</v>
      </c>
      <c r="F52" s="4">
        <v>382658</v>
      </c>
      <c r="G52" s="4" t="s">
        <v>150</v>
      </c>
      <c r="H52" s="4" t="s">
        <v>31</v>
      </c>
      <c r="I52" s="4" t="s">
        <v>21</v>
      </c>
      <c r="J52" s="4">
        <v>1021144</v>
      </c>
      <c r="K52" s="4">
        <v>1173912</v>
      </c>
      <c r="L52" s="6">
        <f t="shared" si="0"/>
        <v>1.1496047570176195</v>
      </c>
    </row>
    <row r="53" spans="1:12">
      <c r="A53" s="4">
        <v>377615</v>
      </c>
      <c r="B53" s="4" t="s">
        <v>151</v>
      </c>
      <c r="C53" s="5">
        <v>40303</v>
      </c>
      <c r="D53" s="4" t="s">
        <v>13</v>
      </c>
      <c r="E53" s="4" t="s">
        <v>152</v>
      </c>
      <c r="F53" s="4">
        <v>160376</v>
      </c>
      <c r="G53" s="4" t="s">
        <v>153</v>
      </c>
      <c r="H53" s="4" t="s">
        <v>16</v>
      </c>
      <c r="I53" s="4" t="s">
        <v>17</v>
      </c>
      <c r="J53" s="4">
        <v>1112849</v>
      </c>
      <c r="K53" s="4">
        <v>954989</v>
      </c>
      <c r="L53" s="6">
        <f t="shared" si="0"/>
        <v>0.8581478709151017</v>
      </c>
    </row>
    <row r="54" spans="1:12">
      <c r="A54" s="4">
        <v>377656</v>
      </c>
      <c r="B54" s="4" t="s">
        <v>154</v>
      </c>
      <c r="C54" s="5">
        <v>39154</v>
      </c>
      <c r="D54" s="4" t="s">
        <v>13</v>
      </c>
      <c r="E54" s="4" t="s">
        <v>155</v>
      </c>
      <c r="F54" s="4">
        <v>458160</v>
      </c>
      <c r="G54" s="4" t="s">
        <v>156</v>
      </c>
      <c r="H54" s="4" t="s">
        <v>16</v>
      </c>
      <c r="I54" s="4" t="s">
        <v>32</v>
      </c>
      <c r="J54" s="4">
        <v>1918422</v>
      </c>
      <c r="K54" s="4">
        <v>1572878</v>
      </c>
      <c r="L54" s="6">
        <f t="shared" si="0"/>
        <v>0.81988113147159492</v>
      </c>
    </row>
    <row r="55" spans="1:12">
      <c r="A55" s="4">
        <v>377781</v>
      </c>
      <c r="B55" s="4" t="s">
        <v>157</v>
      </c>
      <c r="C55" s="5">
        <v>40310</v>
      </c>
      <c r="D55" s="4" t="s">
        <v>13</v>
      </c>
      <c r="E55" s="4" t="s">
        <v>158</v>
      </c>
      <c r="F55" s="4">
        <v>416178</v>
      </c>
      <c r="G55" s="4" t="s">
        <v>159</v>
      </c>
      <c r="H55" s="4" t="s">
        <v>31</v>
      </c>
      <c r="I55" s="4" t="s">
        <v>21</v>
      </c>
      <c r="J55" s="4">
        <v>1019731</v>
      </c>
      <c r="K55" s="4">
        <v>762246</v>
      </c>
      <c r="L55" s="6">
        <f t="shared" si="0"/>
        <v>0.74749713404809703</v>
      </c>
    </row>
    <row r="56" spans="1:12">
      <c r="A56" s="4">
        <v>377793</v>
      </c>
      <c r="B56" s="4" t="s">
        <v>160</v>
      </c>
      <c r="C56" s="5">
        <v>40287</v>
      </c>
      <c r="D56" s="4" t="s">
        <v>13</v>
      </c>
      <c r="E56" s="4" t="s">
        <v>161</v>
      </c>
      <c r="F56" s="4">
        <v>379975</v>
      </c>
      <c r="G56" s="4" t="s">
        <v>94</v>
      </c>
      <c r="H56" s="4" t="s">
        <v>31</v>
      </c>
      <c r="I56" s="4" t="s">
        <v>17</v>
      </c>
      <c r="J56" s="4">
        <v>1228078</v>
      </c>
      <c r="K56" s="4">
        <v>1508772</v>
      </c>
      <c r="L56" s="6">
        <f t="shared" si="0"/>
        <v>1.2285636580086932</v>
      </c>
    </row>
    <row r="57" spans="1:12">
      <c r="A57" s="4">
        <v>377797</v>
      </c>
      <c r="B57" s="4" t="s">
        <v>162</v>
      </c>
      <c r="C57" s="5">
        <v>40287</v>
      </c>
      <c r="D57" s="4" t="s">
        <v>13</v>
      </c>
      <c r="E57" s="4" t="s">
        <v>163</v>
      </c>
      <c r="F57" s="4">
        <v>380148</v>
      </c>
      <c r="G57" s="4" t="s">
        <v>97</v>
      </c>
      <c r="H57" s="4" t="s">
        <v>31</v>
      </c>
      <c r="I57" s="4" t="s">
        <v>25</v>
      </c>
      <c r="J57" s="4">
        <v>567287</v>
      </c>
      <c r="K57" s="4">
        <v>1091460</v>
      </c>
      <c r="L57" s="6">
        <f t="shared" si="0"/>
        <v>1.9239996685980818</v>
      </c>
    </row>
    <row r="58" spans="1:12">
      <c r="A58" s="4">
        <v>377806</v>
      </c>
      <c r="B58" s="4" t="s">
        <v>164</v>
      </c>
      <c r="C58" s="5">
        <v>40310</v>
      </c>
      <c r="D58" s="4" t="s">
        <v>13</v>
      </c>
      <c r="E58" s="4" t="s">
        <v>165</v>
      </c>
      <c r="F58" s="4">
        <v>382953</v>
      </c>
      <c r="G58" s="4" t="s">
        <v>166</v>
      </c>
      <c r="H58" s="4" t="s">
        <v>31</v>
      </c>
      <c r="I58" s="4" t="s">
        <v>25</v>
      </c>
      <c r="J58" s="4">
        <v>570936</v>
      </c>
      <c r="K58" s="4">
        <v>246673</v>
      </c>
      <c r="L58" s="6">
        <f t="shared" si="0"/>
        <v>0.43205017725279193</v>
      </c>
    </row>
    <row r="59" spans="1:12">
      <c r="A59" s="4">
        <v>377879</v>
      </c>
      <c r="B59" s="4" t="s">
        <v>167</v>
      </c>
      <c r="C59" s="5">
        <v>40287</v>
      </c>
      <c r="D59" s="4" t="s">
        <v>13</v>
      </c>
      <c r="E59" s="4" t="s">
        <v>168</v>
      </c>
      <c r="F59" s="4">
        <v>386562</v>
      </c>
      <c r="G59" s="4" t="s">
        <v>169</v>
      </c>
      <c r="H59" s="4" t="s">
        <v>31</v>
      </c>
      <c r="I59" s="4" t="s">
        <v>17</v>
      </c>
      <c r="J59" s="4">
        <v>1249748</v>
      </c>
      <c r="K59" s="4">
        <v>1253705</v>
      </c>
      <c r="L59" s="6">
        <f t="shared" si="0"/>
        <v>1.0031662383136439</v>
      </c>
    </row>
    <row r="60" spans="1:12">
      <c r="A60" s="4">
        <v>377886</v>
      </c>
      <c r="B60" s="4" t="s">
        <v>170</v>
      </c>
      <c r="C60" s="5">
        <v>40280</v>
      </c>
      <c r="D60" s="4" t="s">
        <v>13</v>
      </c>
      <c r="E60" s="4" t="s">
        <v>171</v>
      </c>
      <c r="F60" s="4">
        <v>472010</v>
      </c>
      <c r="G60" s="4" t="s">
        <v>172</v>
      </c>
      <c r="H60" s="4" t="s">
        <v>31</v>
      </c>
      <c r="I60" s="4" t="s">
        <v>21</v>
      </c>
      <c r="J60" s="4">
        <v>809993</v>
      </c>
      <c r="K60" s="4">
        <v>291318</v>
      </c>
      <c r="L60" s="6">
        <f t="shared" si="0"/>
        <v>0.35965495998113561</v>
      </c>
    </row>
    <row r="61" spans="1:12">
      <c r="A61" s="4">
        <v>377893</v>
      </c>
      <c r="B61" s="4" t="s">
        <v>173</v>
      </c>
      <c r="C61" s="5">
        <v>40287</v>
      </c>
      <c r="D61" s="4" t="s">
        <v>13</v>
      </c>
      <c r="E61" s="4" t="s">
        <v>174</v>
      </c>
      <c r="F61" s="4">
        <v>386562</v>
      </c>
      <c r="G61" s="4" t="s">
        <v>169</v>
      </c>
      <c r="H61" s="4" t="s">
        <v>31</v>
      </c>
      <c r="I61" s="4" t="s">
        <v>21</v>
      </c>
      <c r="J61" s="4">
        <v>747507</v>
      </c>
      <c r="K61" s="4">
        <v>174060</v>
      </c>
      <c r="L61" s="6">
        <f t="shared" si="0"/>
        <v>0.23285400671833173</v>
      </c>
    </row>
    <row r="62" spans="1:12">
      <c r="A62" s="4">
        <v>377896</v>
      </c>
      <c r="B62" s="4" t="s">
        <v>173</v>
      </c>
      <c r="C62" s="5">
        <v>40294</v>
      </c>
      <c r="D62" s="4" t="s">
        <v>13</v>
      </c>
      <c r="E62" s="4" t="s">
        <v>175</v>
      </c>
      <c r="F62" s="4">
        <v>377143</v>
      </c>
      <c r="G62" s="4" t="s">
        <v>176</v>
      </c>
      <c r="H62" s="4" t="s">
        <v>31</v>
      </c>
      <c r="I62" s="4" t="s">
        <v>25</v>
      </c>
      <c r="J62" s="4">
        <v>619109</v>
      </c>
      <c r="K62" s="4">
        <v>349000</v>
      </c>
      <c r="L62" s="6">
        <f t="shared" si="0"/>
        <v>0.56371333642379617</v>
      </c>
    </row>
    <row r="63" spans="1:12">
      <c r="A63" s="4">
        <v>377945</v>
      </c>
      <c r="B63" s="4" t="s">
        <v>177</v>
      </c>
      <c r="C63" s="5">
        <v>40294</v>
      </c>
      <c r="D63" s="4" t="s">
        <v>13</v>
      </c>
      <c r="E63" s="4" t="s">
        <v>178</v>
      </c>
      <c r="F63" s="4">
        <v>411975</v>
      </c>
      <c r="G63" s="4" t="s">
        <v>179</v>
      </c>
      <c r="H63" s="4" t="s">
        <v>31</v>
      </c>
      <c r="I63" s="4" t="s">
        <v>21</v>
      </c>
      <c r="J63" s="4">
        <v>862788</v>
      </c>
      <c r="K63" s="4">
        <v>1205860</v>
      </c>
      <c r="L63" s="6">
        <f t="shared" si="0"/>
        <v>1.3976318632155291</v>
      </c>
    </row>
    <row r="64" spans="1:12">
      <c r="A64" s="4">
        <v>377953</v>
      </c>
      <c r="B64" s="4" t="s">
        <v>180</v>
      </c>
      <c r="C64" s="5">
        <v>40280</v>
      </c>
      <c r="D64" s="4" t="s">
        <v>13</v>
      </c>
      <c r="E64" s="4" t="s">
        <v>181</v>
      </c>
      <c r="F64" s="4">
        <v>399532</v>
      </c>
      <c r="G64" s="4" t="s">
        <v>15</v>
      </c>
      <c r="H64" s="4" t="s">
        <v>31</v>
      </c>
      <c r="I64" s="4" t="s">
        <v>25</v>
      </c>
      <c r="J64" s="4">
        <v>536159</v>
      </c>
      <c r="K64" s="4">
        <v>1065865</v>
      </c>
      <c r="L64" s="6">
        <f t="shared" si="0"/>
        <v>1.9879643911600851</v>
      </c>
    </row>
    <row r="65" spans="1:12">
      <c r="A65" s="4">
        <v>377968</v>
      </c>
      <c r="B65" s="4" t="s">
        <v>182</v>
      </c>
      <c r="C65" s="5">
        <v>40280</v>
      </c>
      <c r="D65" s="4" t="s">
        <v>13</v>
      </c>
      <c r="E65" s="4" t="s">
        <v>183</v>
      </c>
      <c r="F65" s="4">
        <v>450554</v>
      </c>
      <c r="G65" s="4" t="s">
        <v>184</v>
      </c>
      <c r="H65" s="4" t="s">
        <v>31</v>
      </c>
      <c r="I65" s="4" t="s">
        <v>21</v>
      </c>
      <c r="J65" s="4">
        <v>1007090</v>
      </c>
      <c r="K65" s="4">
        <v>1704388</v>
      </c>
      <c r="L65" s="6">
        <f t="shared" si="0"/>
        <v>1.6923889622575936</v>
      </c>
    </row>
    <row r="66" spans="1:12">
      <c r="A66" s="4">
        <v>377969</v>
      </c>
      <c r="B66" s="4" t="s">
        <v>185</v>
      </c>
      <c r="C66" s="5">
        <v>40280</v>
      </c>
      <c r="D66" s="4" t="s">
        <v>13</v>
      </c>
      <c r="E66" s="4" t="s">
        <v>186</v>
      </c>
      <c r="F66" s="4">
        <v>423329</v>
      </c>
      <c r="G66" s="4" t="s">
        <v>187</v>
      </c>
      <c r="H66" s="4" t="s">
        <v>31</v>
      </c>
      <c r="I66" s="4" t="s">
        <v>17</v>
      </c>
      <c r="J66" s="4">
        <v>1457311</v>
      </c>
      <c r="K66" s="4">
        <v>1245688</v>
      </c>
      <c r="L66" s="6">
        <f t="shared" si="0"/>
        <v>0.8547852860508155</v>
      </c>
    </row>
    <row r="67" spans="1:12">
      <c r="A67" s="4">
        <v>378019</v>
      </c>
      <c r="B67" s="4" t="s">
        <v>188</v>
      </c>
      <c r="C67" s="5">
        <v>40287</v>
      </c>
      <c r="D67" s="4" t="s">
        <v>13</v>
      </c>
      <c r="E67" s="4" t="s">
        <v>189</v>
      </c>
      <c r="F67" s="4">
        <v>416871</v>
      </c>
      <c r="G67" s="4" t="s">
        <v>190</v>
      </c>
      <c r="H67" s="4" t="s">
        <v>31</v>
      </c>
      <c r="I67" s="4" t="s">
        <v>25</v>
      </c>
      <c r="J67" s="4">
        <v>646619</v>
      </c>
      <c r="K67" s="4">
        <v>832503</v>
      </c>
      <c r="L67" s="6">
        <f t="shared" ref="L67:L130" si="1">K67/J67</f>
        <v>1.2874706743847613</v>
      </c>
    </row>
    <row r="68" spans="1:12">
      <c r="A68" s="4">
        <v>378147</v>
      </c>
      <c r="B68" s="4" t="s">
        <v>191</v>
      </c>
      <c r="C68" s="5">
        <v>40280</v>
      </c>
      <c r="D68" s="4" t="s">
        <v>13</v>
      </c>
      <c r="E68" s="4" t="s">
        <v>192</v>
      </c>
      <c r="F68" s="4">
        <v>373036</v>
      </c>
      <c r="G68" s="4" t="s">
        <v>193</v>
      </c>
      <c r="H68" s="4" t="s">
        <v>31</v>
      </c>
      <c r="I68" s="4" t="s">
        <v>17</v>
      </c>
      <c r="J68" s="4">
        <v>1303742</v>
      </c>
      <c r="K68" s="4">
        <v>1576246</v>
      </c>
      <c r="L68" s="6">
        <f t="shared" si="1"/>
        <v>1.2090168146765234</v>
      </c>
    </row>
    <row r="69" spans="1:12">
      <c r="A69" s="4">
        <v>378164</v>
      </c>
      <c r="B69" s="4" t="s">
        <v>194</v>
      </c>
      <c r="C69" s="5">
        <v>40280</v>
      </c>
      <c r="D69" s="4" t="s">
        <v>13</v>
      </c>
      <c r="E69" s="4" t="s">
        <v>195</v>
      </c>
      <c r="F69" s="4">
        <v>472696</v>
      </c>
      <c r="G69" s="4" t="s">
        <v>196</v>
      </c>
      <c r="H69" s="4" t="s">
        <v>31</v>
      </c>
      <c r="I69" s="4" t="s">
        <v>17</v>
      </c>
      <c r="J69" s="4">
        <v>1493904</v>
      </c>
      <c r="K69" s="4">
        <v>1090599</v>
      </c>
      <c r="L69" s="6">
        <f t="shared" si="1"/>
        <v>0.73003285351669178</v>
      </c>
    </row>
    <row r="70" spans="1:12">
      <c r="A70" s="4">
        <v>378167</v>
      </c>
      <c r="B70" s="4" t="s">
        <v>197</v>
      </c>
      <c r="C70" s="5">
        <v>40287</v>
      </c>
      <c r="D70" s="4" t="s">
        <v>13</v>
      </c>
      <c r="E70" s="4" t="s">
        <v>198</v>
      </c>
      <c r="F70" s="4">
        <v>386562</v>
      </c>
      <c r="G70" s="4" t="s">
        <v>169</v>
      </c>
      <c r="H70" s="4" t="s">
        <v>31</v>
      </c>
      <c r="I70" s="4" t="s">
        <v>21</v>
      </c>
      <c r="J70" s="4">
        <v>888942</v>
      </c>
      <c r="K70" s="4">
        <v>631504</v>
      </c>
      <c r="L70" s="6">
        <f t="shared" si="1"/>
        <v>0.71039955362667084</v>
      </c>
    </row>
    <row r="71" spans="1:12">
      <c r="A71" s="4">
        <v>378172</v>
      </c>
      <c r="B71" s="4" t="s">
        <v>199</v>
      </c>
      <c r="C71" s="5">
        <v>40280</v>
      </c>
      <c r="D71" s="4" t="s">
        <v>13</v>
      </c>
      <c r="E71" s="4" t="s">
        <v>200</v>
      </c>
      <c r="F71" s="4">
        <v>412412</v>
      </c>
      <c r="G71" s="4" t="s">
        <v>201</v>
      </c>
      <c r="H71" s="4" t="s">
        <v>31</v>
      </c>
      <c r="I71" s="4" t="s">
        <v>21</v>
      </c>
      <c r="J71" s="4">
        <v>777963</v>
      </c>
      <c r="K71" s="4">
        <v>752269</v>
      </c>
      <c r="L71" s="6">
        <f t="shared" si="1"/>
        <v>0.9669727223531196</v>
      </c>
    </row>
    <row r="72" spans="1:12">
      <c r="A72" s="4">
        <v>378177</v>
      </c>
      <c r="B72" s="4" t="s">
        <v>191</v>
      </c>
      <c r="C72" s="5">
        <v>40280</v>
      </c>
      <c r="D72" s="4" t="s">
        <v>13</v>
      </c>
      <c r="E72" s="4" t="s">
        <v>202</v>
      </c>
      <c r="F72" s="4">
        <v>407302</v>
      </c>
      <c r="G72" s="4" t="s">
        <v>203</v>
      </c>
      <c r="H72" s="4" t="s">
        <v>16</v>
      </c>
      <c r="I72" s="4" t="s">
        <v>32</v>
      </c>
      <c r="J72" s="4">
        <v>1637630</v>
      </c>
      <c r="K72" s="4">
        <v>1622284</v>
      </c>
      <c r="L72" s="6">
        <f t="shared" si="1"/>
        <v>0.99062914089263143</v>
      </c>
    </row>
    <row r="73" spans="1:12">
      <c r="A73" s="4">
        <v>378244</v>
      </c>
      <c r="B73" s="4" t="s">
        <v>204</v>
      </c>
      <c r="C73" s="5">
        <v>40278</v>
      </c>
      <c r="D73" s="4" t="s">
        <v>13</v>
      </c>
      <c r="E73" s="4" t="s">
        <v>205</v>
      </c>
      <c r="F73" s="4">
        <v>379658</v>
      </c>
      <c r="G73" s="4" t="s">
        <v>206</v>
      </c>
      <c r="H73" s="4" t="s">
        <v>31</v>
      </c>
      <c r="I73" s="4" t="s">
        <v>25</v>
      </c>
      <c r="J73" s="4">
        <v>612564</v>
      </c>
      <c r="K73" s="4">
        <v>407228</v>
      </c>
      <c r="L73" s="6">
        <f t="shared" si="1"/>
        <v>0.66479257677565118</v>
      </c>
    </row>
    <row r="74" spans="1:12">
      <c r="A74" s="4">
        <v>378415</v>
      </c>
      <c r="B74" s="4" t="s">
        <v>207</v>
      </c>
      <c r="C74" s="5">
        <v>40280</v>
      </c>
      <c r="D74" s="4" t="s">
        <v>13</v>
      </c>
      <c r="E74" s="4" t="s">
        <v>208</v>
      </c>
      <c r="F74" s="4">
        <v>414224</v>
      </c>
      <c r="G74" s="4" t="s">
        <v>209</v>
      </c>
      <c r="H74" s="4" t="s">
        <v>31</v>
      </c>
      <c r="I74" s="4" t="s">
        <v>21</v>
      </c>
      <c r="J74" s="4">
        <v>856327</v>
      </c>
      <c r="K74" s="4">
        <v>650638</v>
      </c>
      <c r="L74" s="6">
        <f t="shared" si="1"/>
        <v>0.75980087046186795</v>
      </c>
    </row>
    <row r="75" spans="1:12">
      <c r="A75" s="4">
        <v>378419</v>
      </c>
      <c r="B75" s="4" t="s">
        <v>210</v>
      </c>
      <c r="C75" s="5">
        <v>40280</v>
      </c>
      <c r="D75" s="4" t="s">
        <v>13</v>
      </c>
      <c r="E75" s="4" t="s">
        <v>211</v>
      </c>
      <c r="F75" s="4">
        <v>399534</v>
      </c>
      <c r="G75" s="4" t="s">
        <v>24</v>
      </c>
      <c r="H75" s="4" t="s">
        <v>16</v>
      </c>
      <c r="I75" s="4" t="s">
        <v>70</v>
      </c>
      <c r="J75" s="4">
        <v>289546</v>
      </c>
      <c r="K75" s="4">
        <v>582785</v>
      </c>
      <c r="L75" s="6">
        <f t="shared" si="1"/>
        <v>2.0127544500701098</v>
      </c>
    </row>
    <row r="76" spans="1:12">
      <c r="A76" s="4">
        <v>378436</v>
      </c>
      <c r="B76" s="4" t="s">
        <v>212</v>
      </c>
      <c r="C76" s="5">
        <v>40280</v>
      </c>
      <c r="D76" s="4" t="s">
        <v>13</v>
      </c>
      <c r="E76" s="4" t="s">
        <v>213</v>
      </c>
      <c r="F76" s="4">
        <v>473191</v>
      </c>
      <c r="G76" s="4" t="s">
        <v>214</v>
      </c>
      <c r="H76" s="4" t="s">
        <v>16</v>
      </c>
      <c r="I76" s="4" t="s">
        <v>32</v>
      </c>
      <c r="J76" s="4">
        <v>1550092</v>
      </c>
      <c r="K76" s="4">
        <v>1742205</v>
      </c>
      <c r="L76" s="6">
        <f t="shared" si="1"/>
        <v>1.1239365147358995</v>
      </c>
    </row>
    <row r="77" spans="1:12">
      <c r="A77" s="4">
        <v>378442</v>
      </c>
      <c r="B77" s="4" t="s">
        <v>215</v>
      </c>
      <c r="C77" s="5">
        <v>40280</v>
      </c>
      <c r="D77" s="4" t="s">
        <v>13</v>
      </c>
      <c r="E77" s="4" t="s">
        <v>216</v>
      </c>
      <c r="F77" s="4">
        <v>410450</v>
      </c>
      <c r="G77" s="4" t="s">
        <v>217</v>
      </c>
      <c r="H77" s="4" t="s">
        <v>31</v>
      </c>
      <c r="I77" s="4" t="s">
        <v>25</v>
      </c>
      <c r="J77" s="4">
        <v>646446</v>
      </c>
      <c r="K77" s="4">
        <v>649303</v>
      </c>
      <c r="L77" s="6">
        <f t="shared" si="1"/>
        <v>1.0044195493513766</v>
      </c>
    </row>
    <row r="78" spans="1:12">
      <c r="A78" s="4">
        <v>378452</v>
      </c>
      <c r="B78" s="4" t="s">
        <v>218</v>
      </c>
      <c r="C78" s="5">
        <v>40280</v>
      </c>
      <c r="D78" s="4" t="s">
        <v>13</v>
      </c>
      <c r="E78" s="4" t="s">
        <v>219</v>
      </c>
      <c r="F78" s="4">
        <v>406698</v>
      </c>
      <c r="G78" s="4" t="s">
        <v>220</v>
      </c>
      <c r="H78" s="4" t="s">
        <v>16</v>
      </c>
      <c r="I78" s="4" t="s">
        <v>21</v>
      </c>
      <c r="J78" s="4">
        <v>966395</v>
      </c>
      <c r="K78" s="4">
        <v>237530</v>
      </c>
      <c r="L78" s="6">
        <f t="shared" si="1"/>
        <v>0.24578976505466191</v>
      </c>
    </row>
    <row r="79" spans="1:12">
      <c r="A79" s="4">
        <v>378550</v>
      </c>
      <c r="B79" s="4" t="s">
        <v>221</v>
      </c>
      <c r="C79" s="5">
        <v>40287</v>
      </c>
      <c r="D79" s="4" t="s">
        <v>13</v>
      </c>
      <c r="E79" s="4" t="s">
        <v>222</v>
      </c>
      <c r="F79" s="4">
        <v>411975</v>
      </c>
      <c r="G79" s="4" t="s">
        <v>179</v>
      </c>
      <c r="H79" s="4" t="s">
        <v>31</v>
      </c>
      <c r="I79" s="4" t="s">
        <v>17</v>
      </c>
      <c r="J79" s="4">
        <v>1169298</v>
      </c>
      <c r="K79" s="4">
        <v>857595</v>
      </c>
      <c r="L79" s="6">
        <f t="shared" si="1"/>
        <v>0.73342723582867664</v>
      </c>
    </row>
    <row r="80" spans="1:12">
      <c r="A80" s="4">
        <v>378558</v>
      </c>
      <c r="B80" s="4" t="s">
        <v>223</v>
      </c>
      <c r="C80" s="5">
        <v>40294</v>
      </c>
      <c r="D80" s="4" t="s">
        <v>13</v>
      </c>
      <c r="E80" s="4" t="s">
        <v>224</v>
      </c>
      <c r="F80" s="4">
        <v>382658</v>
      </c>
      <c r="G80" s="4" t="s">
        <v>150</v>
      </c>
      <c r="H80" s="4" t="s">
        <v>31</v>
      </c>
      <c r="I80" s="4" t="s">
        <v>17</v>
      </c>
      <c r="J80" s="4">
        <v>1213306</v>
      </c>
      <c r="K80" s="4">
        <v>1613126</v>
      </c>
      <c r="L80" s="6">
        <f t="shared" si="1"/>
        <v>1.3295294014865171</v>
      </c>
    </row>
    <row r="81" spans="1:12">
      <c r="A81" s="4">
        <v>378561</v>
      </c>
      <c r="B81" s="4" t="s">
        <v>225</v>
      </c>
      <c r="C81" s="5">
        <v>40294</v>
      </c>
      <c r="D81" s="4" t="s">
        <v>13</v>
      </c>
      <c r="E81" s="4" t="s">
        <v>226</v>
      </c>
      <c r="F81" s="4">
        <v>382658</v>
      </c>
      <c r="G81" s="4" t="s">
        <v>150</v>
      </c>
      <c r="H81" s="4" t="s">
        <v>31</v>
      </c>
      <c r="I81" s="4" t="s">
        <v>32</v>
      </c>
      <c r="J81" s="4">
        <v>1947219</v>
      </c>
      <c r="K81" s="4">
        <v>2294470</v>
      </c>
      <c r="L81" s="6">
        <f t="shared" si="1"/>
        <v>1.178331764429168</v>
      </c>
    </row>
    <row r="82" spans="1:12">
      <c r="A82" s="4">
        <v>378564</v>
      </c>
      <c r="B82" s="4" t="s">
        <v>227</v>
      </c>
      <c r="C82" s="5">
        <v>40280</v>
      </c>
      <c r="D82" s="4" t="s">
        <v>13</v>
      </c>
      <c r="E82" s="4" t="s">
        <v>228</v>
      </c>
      <c r="F82" s="4">
        <v>376339</v>
      </c>
      <c r="G82" s="4" t="s">
        <v>91</v>
      </c>
      <c r="H82" s="4" t="s">
        <v>16</v>
      </c>
      <c r="I82" s="4" t="s">
        <v>25</v>
      </c>
      <c r="J82" s="4">
        <v>535753</v>
      </c>
      <c r="K82" s="4">
        <v>838142</v>
      </c>
      <c r="L82" s="6">
        <f t="shared" si="1"/>
        <v>1.5644186780102025</v>
      </c>
    </row>
    <row r="83" spans="1:12">
      <c r="A83" s="4">
        <v>378835</v>
      </c>
      <c r="B83" s="4" t="s">
        <v>229</v>
      </c>
      <c r="C83" s="5">
        <v>40280</v>
      </c>
      <c r="D83" s="4" t="s">
        <v>13</v>
      </c>
      <c r="E83" s="4" t="s">
        <v>230</v>
      </c>
      <c r="F83" s="4">
        <v>460862</v>
      </c>
      <c r="G83" s="4" t="s">
        <v>231</v>
      </c>
      <c r="H83" s="4" t="s">
        <v>31</v>
      </c>
      <c r="I83" s="4" t="s">
        <v>32</v>
      </c>
      <c r="J83" s="4">
        <v>1687367</v>
      </c>
      <c r="K83" s="4">
        <v>565122</v>
      </c>
      <c r="L83" s="6">
        <f t="shared" si="1"/>
        <v>0.33491350725716457</v>
      </c>
    </row>
    <row r="84" spans="1:12">
      <c r="A84" s="4">
        <v>378837</v>
      </c>
      <c r="B84" s="4" t="s">
        <v>232</v>
      </c>
      <c r="C84" s="5">
        <v>40280</v>
      </c>
      <c r="D84" s="4" t="s">
        <v>13</v>
      </c>
      <c r="E84" s="4" t="s">
        <v>233</v>
      </c>
      <c r="F84" s="4">
        <v>454565</v>
      </c>
      <c r="G84" s="4" t="s">
        <v>234</v>
      </c>
      <c r="H84" s="4" t="s">
        <v>31</v>
      </c>
      <c r="I84" s="4" t="s">
        <v>21</v>
      </c>
      <c r="J84" s="4">
        <v>828145</v>
      </c>
      <c r="K84" s="4">
        <v>883582</v>
      </c>
      <c r="L84" s="6">
        <f t="shared" si="1"/>
        <v>1.0669411757602836</v>
      </c>
    </row>
    <row r="85" spans="1:12">
      <c r="A85" s="4">
        <v>378860</v>
      </c>
      <c r="B85" s="4" t="s">
        <v>235</v>
      </c>
      <c r="C85" s="5">
        <v>40280</v>
      </c>
      <c r="D85" s="4" t="s">
        <v>13</v>
      </c>
      <c r="E85" s="4" t="s">
        <v>236</v>
      </c>
      <c r="F85" s="4">
        <v>454565</v>
      </c>
      <c r="G85" s="4" t="s">
        <v>234</v>
      </c>
      <c r="H85" s="4" t="s">
        <v>31</v>
      </c>
      <c r="I85" s="4" t="s">
        <v>17</v>
      </c>
      <c r="J85" s="4">
        <v>1264265</v>
      </c>
      <c r="K85" s="4">
        <v>939205</v>
      </c>
      <c r="L85" s="6">
        <f t="shared" si="1"/>
        <v>0.74288618288096242</v>
      </c>
    </row>
    <row r="86" spans="1:12">
      <c r="A86" s="4">
        <v>378953</v>
      </c>
      <c r="B86" s="4" t="s">
        <v>237</v>
      </c>
      <c r="C86" s="5">
        <v>40280</v>
      </c>
      <c r="D86" s="4" t="s">
        <v>13</v>
      </c>
      <c r="E86" s="4" t="s">
        <v>238</v>
      </c>
      <c r="F86" s="4">
        <v>378859</v>
      </c>
      <c r="G86" s="4" t="s">
        <v>239</v>
      </c>
      <c r="H86" s="4" t="s">
        <v>31</v>
      </c>
      <c r="I86" s="4" t="s">
        <v>25</v>
      </c>
      <c r="J86" s="4">
        <v>485456</v>
      </c>
      <c r="K86" s="4">
        <v>931058</v>
      </c>
      <c r="L86" s="6">
        <f t="shared" si="1"/>
        <v>1.9179039912989024</v>
      </c>
    </row>
    <row r="87" spans="1:12">
      <c r="A87" s="4">
        <v>379004</v>
      </c>
      <c r="B87" s="4" t="s">
        <v>240</v>
      </c>
      <c r="C87" s="5">
        <v>40294</v>
      </c>
      <c r="D87" s="4" t="s">
        <v>13</v>
      </c>
      <c r="E87" s="4" t="s">
        <v>241</v>
      </c>
      <c r="F87" s="4">
        <v>447935</v>
      </c>
      <c r="G87" s="4" t="s">
        <v>242</v>
      </c>
      <c r="H87" s="4" t="s">
        <v>16</v>
      </c>
      <c r="I87" s="4" t="s">
        <v>32</v>
      </c>
      <c r="J87" s="4">
        <v>2058480</v>
      </c>
      <c r="K87" s="4">
        <v>930559</v>
      </c>
      <c r="L87" s="6">
        <f t="shared" si="1"/>
        <v>0.45206122964517509</v>
      </c>
    </row>
    <row r="88" spans="1:12">
      <c r="A88" s="4">
        <v>379009</v>
      </c>
      <c r="B88" s="4" t="s">
        <v>243</v>
      </c>
      <c r="C88" s="5">
        <v>40284</v>
      </c>
      <c r="D88" s="4" t="s">
        <v>13</v>
      </c>
      <c r="E88" s="4" t="s">
        <v>244</v>
      </c>
      <c r="F88" s="4">
        <v>447935</v>
      </c>
      <c r="G88" s="4" t="s">
        <v>242</v>
      </c>
      <c r="H88" s="4" t="s">
        <v>16</v>
      </c>
      <c r="I88" s="4" t="s">
        <v>32</v>
      </c>
      <c r="J88" s="4">
        <v>2013090</v>
      </c>
      <c r="K88" s="4">
        <v>1116388</v>
      </c>
      <c r="L88" s="6">
        <f t="shared" si="1"/>
        <v>0.55456437615804555</v>
      </c>
    </row>
    <row r="89" spans="1:12">
      <c r="A89" s="4">
        <v>379015</v>
      </c>
      <c r="B89" s="4" t="s">
        <v>245</v>
      </c>
      <c r="C89" s="5">
        <v>40280</v>
      </c>
      <c r="D89" s="4" t="s">
        <v>13</v>
      </c>
      <c r="E89" s="4" t="s">
        <v>246</v>
      </c>
      <c r="F89" s="4">
        <v>423329</v>
      </c>
      <c r="G89" s="4" t="s">
        <v>187</v>
      </c>
      <c r="H89" s="4" t="s">
        <v>31</v>
      </c>
      <c r="I89" s="4" t="s">
        <v>25</v>
      </c>
      <c r="J89" s="4">
        <v>400726</v>
      </c>
      <c r="K89" s="4">
        <v>1174992</v>
      </c>
      <c r="L89" s="6">
        <f t="shared" si="1"/>
        <v>2.9321581329886257</v>
      </c>
    </row>
    <row r="90" spans="1:12">
      <c r="A90" s="4">
        <v>379023</v>
      </c>
      <c r="B90" s="4" t="s">
        <v>247</v>
      </c>
      <c r="C90" s="5">
        <v>40287</v>
      </c>
      <c r="D90" s="4" t="s">
        <v>13</v>
      </c>
      <c r="E90" s="4" t="s">
        <v>248</v>
      </c>
      <c r="F90" s="4">
        <v>423329</v>
      </c>
      <c r="G90" s="4" t="s">
        <v>187</v>
      </c>
      <c r="H90" s="4" t="s">
        <v>16</v>
      </c>
      <c r="I90" s="4" t="s">
        <v>25</v>
      </c>
      <c r="J90" s="4">
        <v>444702</v>
      </c>
      <c r="K90" s="4">
        <v>887293</v>
      </c>
      <c r="L90" s="6">
        <f t="shared" si="1"/>
        <v>1.9952530008859866</v>
      </c>
    </row>
    <row r="91" spans="1:12">
      <c r="A91" s="4">
        <v>379031</v>
      </c>
      <c r="B91" s="4" t="s">
        <v>249</v>
      </c>
      <c r="C91" s="5">
        <v>40294</v>
      </c>
      <c r="D91" s="4" t="s">
        <v>13</v>
      </c>
      <c r="E91" s="4" t="s">
        <v>250</v>
      </c>
      <c r="F91" s="4">
        <v>378859</v>
      </c>
      <c r="G91" s="4" t="s">
        <v>239</v>
      </c>
      <c r="H91" s="4" t="s">
        <v>31</v>
      </c>
      <c r="I91" s="4" t="s">
        <v>251</v>
      </c>
      <c r="J91" s="4">
        <v>2483520</v>
      </c>
      <c r="K91" s="4">
        <v>3113011</v>
      </c>
      <c r="L91" s="6">
        <f t="shared" si="1"/>
        <v>1.2534672561525577</v>
      </c>
    </row>
    <row r="92" spans="1:12">
      <c r="A92" s="4">
        <v>379034</v>
      </c>
      <c r="B92" s="4" t="s">
        <v>252</v>
      </c>
      <c r="C92" s="5">
        <v>40280</v>
      </c>
      <c r="D92" s="4" t="s">
        <v>13</v>
      </c>
      <c r="E92" s="4" t="s">
        <v>253</v>
      </c>
      <c r="F92" s="4">
        <v>423329</v>
      </c>
      <c r="G92" s="4" t="s">
        <v>187</v>
      </c>
      <c r="H92" s="4" t="s">
        <v>31</v>
      </c>
      <c r="I92" s="4" t="s">
        <v>25</v>
      </c>
      <c r="J92" s="4">
        <v>435580</v>
      </c>
      <c r="K92" s="4">
        <v>1114660</v>
      </c>
      <c r="L92" s="6">
        <f t="shared" si="1"/>
        <v>2.5590247486110473</v>
      </c>
    </row>
    <row r="93" spans="1:12">
      <c r="A93" s="4">
        <v>379041</v>
      </c>
      <c r="B93" s="4" t="s">
        <v>254</v>
      </c>
      <c r="C93" s="5">
        <v>40278</v>
      </c>
      <c r="D93" s="4" t="s">
        <v>13</v>
      </c>
      <c r="E93" s="4" t="s">
        <v>255</v>
      </c>
      <c r="F93" s="4">
        <v>403187</v>
      </c>
      <c r="G93" s="4" t="s">
        <v>256</v>
      </c>
      <c r="H93" s="4" t="s">
        <v>31</v>
      </c>
      <c r="I93" s="4" t="s">
        <v>21</v>
      </c>
      <c r="J93" s="4">
        <v>780807</v>
      </c>
      <c r="K93" s="4">
        <v>914583</v>
      </c>
      <c r="L93" s="6">
        <f t="shared" si="1"/>
        <v>1.171330431207712</v>
      </c>
    </row>
    <row r="94" spans="1:12">
      <c r="A94" s="4">
        <v>379043</v>
      </c>
      <c r="B94" s="4" t="s">
        <v>257</v>
      </c>
      <c r="C94" s="5">
        <v>40278</v>
      </c>
      <c r="D94" s="4" t="s">
        <v>13</v>
      </c>
      <c r="E94" s="4" t="s">
        <v>258</v>
      </c>
      <c r="F94" s="4">
        <v>410827</v>
      </c>
      <c r="G94" s="4" t="s">
        <v>259</v>
      </c>
      <c r="H94" s="4" t="s">
        <v>31</v>
      </c>
      <c r="I94" s="4" t="s">
        <v>25</v>
      </c>
      <c r="J94" s="4">
        <v>411767</v>
      </c>
      <c r="K94" s="4">
        <v>1087315</v>
      </c>
      <c r="L94" s="6">
        <f t="shared" si="1"/>
        <v>2.6406074309014564</v>
      </c>
    </row>
    <row r="95" spans="1:12">
      <c r="A95" s="4">
        <v>379045</v>
      </c>
      <c r="B95" s="4" t="s">
        <v>260</v>
      </c>
      <c r="C95" s="5">
        <v>40278</v>
      </c>
      <c r="D95" s="4" t="s">
        <v>13</v>
      </c>
      <c r="E95" s="4" t="s">
        <v>261</v>
      </c>
      <c r="F95" s="4">
        <v>410827</v>
      </c>
      <c r="G95" s="4" t="s">
        <v>259</v>
      </c>
      <c r="H95" s="4" t="s">
        <v>31</v>
      </c>
      <c r="I95" s="4" t="s">
        <v>25</v>
      </c>
      <c r="J95" s="4">
        <v>691804</v>
      </c>
      <c r="K95" s="4">
        <v>869268</v>
      </c>
      <c r="L95" s="6">
        <f t="shared" si="1"/>
        <v>1.2565235240039085</v>
      </c>
    </row>
    <row r="96" spans="1:12">
      <c r="A96" s="4">
        <v>379046</v>
      </c>
      <c r="B96" s="4" t="s">
        <v>262</v>
      </c>
      <c r="C96" s="5">
        <v>40278</v>
      </c>
      <c r="D96" s="4" t="s">
        <v>13</v>
      </c>
      <c r="E96" s="4" t="s">
        <v>263</v>
      </c>
      <c r="F96" s="4">
        <v>381549</v>
      </c>
      <c r="G96" s="4" t="s">
        <v>264</v>
      </c>
      <c r="H96" s="4" t="s">
        <v>31</v>
      </c>
      <c r="I96" s="4" t="s">
        <v>21</v>
      </c>
      <c r="J96" s="4">
        <v>810587</v>
      </c>
      <c r="K96" s="4">
        <v>1226572</v>
      </c>
      <c r="L96" s="6">
        <f t="shared" si="1"/>
        <v>1.5131898241644635</v>
      </c>
    </row>
    <row r="97" spans="1:12">
      <c r="A97" s="4">
        <v>379047</v>
      </c>
      <c r="B97" s="4" t="s">
        <v>265</v>
      </c>
      <c r="C97" s="5">
        <v>40278</v>
      </c>
      <c r="D97" s="4" t="s">
        <v>13</v>
      </c>
      <c r="E97" s="4" t="s">
        <v>266</v>
      </c>
      <c r="F97" s="4">
        <v>381549</v>
      </c>
      <c r="G97" s="4" t="s">
        <v>264</v>
      </c>
      <c r="H97" s="4" t="s">
        <v>31</v>
      </c>
      <c r="I97" s="4" t="s">
        <v>21</v>
      </c>
      <c r="J97" s="4">
        <v>917071</v>
      </c>
      <c r="K97" s="4">
        <v>1239873</v>
      </c>
      <c r="L97" s="6">
        <f t="shared" si="1"/>
        <v>1.3519923757266341</v>
      </c>
    </row>
    <row r="98" spans="1:12">
      <c r="A98" s="4">
        <v>379050</v>
      </c>
      <c r="B98" s="4" t="s">
        <v>267</v>
      </c>
      <c r="C98" s="5">
        <v>40278</v>
      </c>
      <c r="D98" s="4" t="s">
        <v>13</v>
      </c>
      <c r="E98" s="4" t="s">
        <v>268</v>
      </c>
      <c r="F98" s="4">
        <v>381721</v>
      </c>
      <c r="G98" s="4" t="s">
        <v>269</v>
      </c>
      <c r="H98" s="4" t="s">
        <v>31</v>
      </c>
      <c r="I98" s="4" t="s">
        <v>25</v>
      </c>
      <c r="J98" s="4">
        <v>601239</v>
      </c>
      <c r="K98" s="4">
        <v>461058</v>
      </c>
      <c r="L98" s="6">
        <f t="shared" si="1"/>
        <v>0.76684646205585461</v>
      </c>
    </row>
    <row r="99" spans="1:12">
      <c r="A99" s="4">
        <v>379097</v>
      </c>
      <c r="B99" s="4" t="s">
        <v>270</v>
      </c>
      <c r="C99" s="5">
        <v>40278</v>
      </c>
      <c r="D99" s="4" t="s">
        <v>13</v>
      </c>
      <c r="E99" s="4" t="s">
        <v>271</v>
      </c>
      <c r="F99" s="4">
        <v>378503</v>
      </c>
      <c r="G99" s="4" t="s">
        <v>272</v>
      </c>
      <c r="H99" s="4" t="s">
        <v>31</v>
      </c>
      <c r="I99" s="4" t="s">
        <v>32</v>
      </c>
      <c r="J99" s="4">
        <v>1716009</v>
      </c>
      <c r="K99" s="4">
        <v>2003320</v>
      </c>
      <c r="L99" s="6">
        <f t="shared" si="1"/>
        <v>1.1674297745524644</v>
      </c>
    </row>
    <row r="100" spans="1:12">
      <c r="A100" s="4">
        <v>379101</v>
      </c>
      <c r="B100" s="4" t="s">
        <v>273</v>
      </c>
      <c r="C100" s="5">
        <v>40278</v>
      </c>
      <c r="D100" s="4" t="s">
        <v>13</v>
      </c>
      <c r="E100" s="4" t="s">
        <v>274</v>
      </c>
      <c r="F100" s="4">
        <v>378504</v>
      </c>
      <c r="G100" s="4" t="s">
        <v>275</v>
      </c>
      <c r="H100" s="4" t="s">
        <v>31</v>
      </c>
      <c r="I100" s="4" t="s">
        <v>32</v>
      </c>
      <c r="J100" s="4">
        <v>1968985</v>
      </c>
      <c r="K100" s="4">
        <v>4448084</v>
      </c>
      <c r="L100" s="6">
        <f t="shared" si="1"/>
        <v>2.259074599349411</v>
      </c>
    </row>
    <row r="101" spans="1:12">
      <c r="A101" s="4">
        <v>379107</v>
      </c>
      <c r="B101" s="4" t="s">
        <v>276</v>
      </c>
      <c r="C101" s="5">
        <v>40278</v>
      </c>
      <c r="D101" s="4" t="s">
        <v>13</v>
      </c>
      <c r="E101" s="4" t="s">
        <v>277</v>
      </c>
      <c r="F101" s="4">
        <v>381325</v>
      </c>
      <c r="G101" s="4" t="s">
        <v>278</v>
      </c>
      <c r="H101" s="4" t="s">
        <v>16</v>
      </c>
      <c r="I101" s="4" t="s">
        <v>21</v>
      </c>
      <c r="J101" s="4">
        <v>1081540</v>
      </c>
      <c r="K101" s="4">
        <v>603660</v>
      </c>
      <c r="L101" s="6">
        <f t="shared" si="1"/>
        <v>0.55814856593376116</v>
      </c>
    </row>
    <row r="102" spans="1:12">
      <c r="A102" s="4">
        <v>379111</v>
      </c>
      <c r="B102" s="4" t="s">
        <v>279</v>
      </c>
      <c r="C102" s="5">
        <v>40278</v>
      </c>
      <c r="D102" s="4" t="s">
        <v>13</v>
      </c>
      <c r="E102" s="4" t="s">
        <v>280</v>
      </c>
      <c r="F102" s="4">
        <v>378503</v>
      </c>
      <c r="G102" s="4" t="s">
        <v>272</v>
      </c>
      <c r="H102" s="4" t="s">
        <v>31</v>
      </c>
      <c r="I102" s="4" t="s">
        <v>17</v>
      </c>
      <c r="J102" s="4">
        <v>1251522</v>
      </c>
      <c r="K102" s="4">
        <v>2713231</v>
      </c>
      <c r="L102" s="6">
        <f t="shared" si="1"/>
        <v>2.1679451100340228</v>
      </c>
    </row>
    <row r="103" spans="1:12">
      <c r="A103" s="4">
        <v>379114</v>
      </c>
      <c r="B103" s="4" t="s">
        <v>281</v>
      </c>
      <c r="C103" s="5">
        <v>40278</v>
      </c>
      <c r="D103" s="4" t="s">
        <v>13</v>
      </c>
      <c r="E103" s="4" t="s">
        <v>282</v>
      </c>
      <c r="F103" s="4">
        <v>410449</v>
      </c>
      <c r="G103" s="4" t="s">
        <v>283</v>
      </c>
      <c r="H103" s="4" t="s">
        <v>31</v>
      </c>
      <c r="I103" s="4" t="s">
        <v>21</v>
      </c>
      <c r="J103" s="4">
        <v>990654</v>
      </c>
      <c r="K103" s="4">
        <v>1371504</v>
      </c>
      <c r="L103" s="6">
        <f t="shared" si="1"/>
        <v>1.3844430043183593</v>
      </c>
    </row>
    <row r="104" spans="1:12">
      <c r="A104" s="4">
        <v>379116</v>
      </c>
      <c r="B104" s="4" t="s">
        <v>284</v>
      </c>
      <c r="C104" s="5">
        <v>40278</v>
      </c>
      <c r="D104" s="4" t="s">
        <v>13</v>
      </c>
      <c r="E104" s="4" t="s">
        <v>285</v>
      </c>
      <c r="F104" s="4">
        <v>406515</v>
      </c>
      <c r="G104" s="4" t="s">
        <v>286</v>
      </c>
      <c r="H104" s="4" t="s">
        <v>31</v>
      </c>
      <c r="I104" s="4" t="s">
        <v>21</v>
      </c>
      <c r="J104" s="4">
        <v>879114</v>
      </c>
      <c r="K104" s="4">
        <v>1779990</v>
      </c>
      <c r="L104" s="6">
        <f t="shared" si="1"/>
        <v>2.0247544687037178</v>
      </c>
    </row>
    <row r="105" spans="1:12">
      <c r="A105" s="4">
        <v>379168</v>
      </c>
      <c r="B105" s="4" t="s">
        <v>287</v>
      </c>
      <c r="C105" s="5">
        <v>40278</v>
      </c>
      <c r="D105" s="4" t="s">
        <v>13</v>
      </c>
      <c r="E105" s="4" t="s">
        <v>288</v>
      </c>
      <c r="F105" s="4">
        <v>381132</v>
      </c>
      <c r="G105" s="4" t="s">
        <v>289</v>
      </c>
      <c r="H105" s="4" t="s">
        <v>31</v>
      </c>
      <c r="I105" s="4" t="s">
        <v>21</v>
      </c>
      <c r="J105" s="4">
        <v>1042906</v>
      </c>
      <c r="K105" s="4">
        <v>1894984</v>
      </c>
      <c r="L105" s="6">
        <f t="shared" si="1"/>
        <v>1.8170228189309487</v>
      </c>
    </row>
    <row r="106" spans="1:12">
      <c r="A106" s="4">
        <v>379176</v>
      </c>
      <c r="B106" s="4" t="s">
        <v>290</v>
      </c>
      <c r="C106" s="5">
        <v>40278</v>
      </c>
      <c r="D106" s="4" t="s">
        <v>13</v>
      </c>
      <c r="E106" s="4" t="s">
        <v>291</v>
      </c>
      <c r="F106" s="4">
        <v>381132</v>
      </c>
      <c r="G106" s="4" t="s">
        <v>289</v>
      </c>
      <c r="H106" s="4" t="s">
        <v>31</v>
      </c>
      <c r="I106" s="4" t="s">
        <v>17</v>
      </c>
      <c r="J106" s="4">
        <v>1310557</v>
      </c>
      <c r="K106" s="4">
        <v>1613031</v>
      </c>
      <c r="L106" s="6">
        <f t="shared" si="1"/>
        <v>1.230798049989432</v>
      </c>
    </row>
    <row r="107" spans="1:12">
      <c r="A107" s="4">
        <v>379352</v>
      </c>
      <c r="B107" s="4" t="s">
        <v>292</v>
      </c>
      <c r="C107" s="5">
        <v>39872</v>
      </c>
      <c r="D107" s="4" t="s">
        <v>13</v>
      </c>
      <c r="E107" s="4" t="s">
        <v>293</v>
      </c>
      <c r="F107" s="4">
        <v>359519</v>
      </c>
      <c r="G107" s="4" t="s">
        <v>294</v>
      </c>
      <c r="H107" s="4" t="s">
        <v>16</v>
      </c>
      <c r="I107" s="4" t="s">
        <v>17</v>
      </c>
      <c r="J107" s="4">
        <v>1468050</v>
      </c>
      <c r="K107" s="4">
        <v>86210</v>
      </c>
      <c r="L107" s="6">
        <f t="shared" si="1"/>
        <v>5.8724157896529412E-2</v>
      </c>
    </row>
    <row r="108" spans="1:12">
      <c r="A108" s="4">
        <v>379398</v>
      </c>
      <c r="B108" s="4" t="s">
        <v>295</v>
      </c>
      <c r="C108" s="5">
        <v>40278</v>
      </c>
      <c r="D108" s="4" t="s">
        <v>13</v>
      </c>
      <c r="E108" s="4" t="s">
        <v>296</v>
      </c>
      <c r="F108" s="4">
        <v>379146</v>
      </c>
      <c r="G108" s="4" t="s">
        <v>297</v>
      </c>
      <c r="H108" s="4" t="s">
        <v>31</v>
      </c>
      <c r="I108" s="4" t="s">
        <v>17</v>
      </c>
      <c r="J108" s="4">
        <v>1385669</v>
      </c>
      <c r="K108" s="4">
        <v>1371471</v>
      </c>
      <c r="L108" s="6">
        <f t="shared" si="1"/>
        <v>0.98975368576478218</v>
      </c>
    </row>
    <row r="109" spans="1:12">
      <c r="A109" s="4">
        <v>379405</v>
      </c>
      <c r="B109" s="4" t="s">
        <v>298</v>
      </c>
      <c r="C109" s="5">
        <v>40278</v>
      </c>
      <c r="D109" s="4" t="s">
        <v>13</v>
      </c>
      <c r="E109" s="4" t="s">
        <v>299</v>
      </c>
      <c r="F109" s="4">
        <v>378504</v>
      </c>
      <c r="G109" s="4" t="s">
        <v>275</v>
      </c>
      <c r="H109" s="4" t="s">
        <v>31</v>
      </c>
      <c r="I109" s="4" t="s">
        <v>17</v>
      </c>
      <c r="J109" s="4">
        <v>1369430</v>
      </c>
      <c r="K109" s="4">
        <v>1681629</v>
      </c>
      <c r="L109" s="6">
        <f t="shared" si="1"/>
        <v>1.227977333635162</v>
      </c>
    </row>
    <row r="110" spans="1:12">
      <c r="A110" s="4">
        <v>379432</v>
      </c>
      <c r="B110" s="4" t="s">
        <v>300</v>
      </c>
      <c r="C110" s="5">
        <v>40278</v>
      </c>
      <c r="D110" s="4" t="s">
        <v>13</v>
      </c>
      <c r="E110" s="4" t="s">
        <v>301</v>
      </c>
      <c r="F110" s="4">
        <v>410449</v>
      </c>
      <c r="G110" s="4" t="s">
        <v>283</v>
      </c>
      <c r="H110" s="4" t="s">
        <v>31</v>
      </c>
      <c r="I110" s="4" t="s">
        <v>17</v>
      </c>
      <c r="J110" s="4">
        <v>1334527</v>
      </c>
      <c r="K110" s="4">
        <v>1830853</v>
      </c>
      <c r="L110" s="6">
        <f t="shared" si="1"/>
        <v>1.3719115461882749</v>
      </c>
    </row>
    <row r="111" spans="1:12">
      <c r="A111" s="4">
        <v>379444</v>
      </c>
      <c r="B111" s="4" t="s">
        <v>302</v>
      </c>
      <c r="C111" s="5">
        <v>40278</v>
      </c>
      <c r="D111" s="4" t="s">
        <v>13</v>
      </c>
      <c r="E111" s="4" t="s">
        <v>303</v>
      </c>
      <c r="F111" s="4">
        <v>379146</v>
      </c>
      <c r="G111" s="4" t="s">
        <v>297</v>
      </c>
      <c r="H111" s="4" t="s">
        <v>31</v>
      </c>
      <c r="I111" s="4" t="s">
        <v>32</v>
      </c>
      <c r="J111" s="4">
        <v>1870500</v>
      </c>
      <c r="K111" s="4">
        <v>2681441</v>
      </c>
      <c r="L111" s="6">
        <f t="shared" si="1"/>
        <v>1.4335423683507085</v>
      </c>
    </row>
    <row r="112" spans="1:12">
      <c r="A112" s="4">
        <v>379450</v>
      </c>
      <c r="B112" s="4" t="s">
        <v>304</v>
      </c>
      <c r="C112" s="5">
        <v>40278</v>
      </c>
      <c r="D112" s="4" t="s">
        <v>13</v>
      </c>
      <c r="E112" s="4" t="s">
        <v>305</v>
      </c>
      <c r="F112" s="4">
        <v>381325</v>
      </c>
      <c r="G112" s="4" t="s">
        <v>278</v>
      </c>
      <c r="H112" s="4" t="s">
        <v>31</v>
      </c>
      <c r="I112" s="4" t="s">
        <v>21</v>
      </c>
      <c r="J112" s="4">
        <v>750629</v>
      </c>
      <c r="K112" s="4">
        <v>1009796</v>
      </c>
      <c r="L112" s="6">
        <f t="shared" si="1"/>
        <v>1.3452664365485481</v>
      </c>
    </row>
    <row r="113" spans="1:12">
      <c r="A113" s="4">
        <v>379458</v>
      </c>
      <c r="B113" s="4" t="s">
        <v>306</v>
      </c>
      <c r="C113" s="5">
        <v>40278</v>
      </c>
      <c r="D113" s="4" t="s">
        <v>13</v>
      </c>
      <c r="E113" s="4" t="s">
        <v>307</v>
      </c>
      <c r="F113" s="4">
        <v>406515</v>
      </c>
      <c r="G113" s="4" t="s">
        <v>286</v>
      </c>
      <c r="H113" s="4" t="s">
        <v>31</v>
      </c>
      <c r="I113" s="4" t="s">
        <v>32</v>
      </c>
      <c r="J113" s="4">
        <v>1747668</v>
      </c>
      <c r="K113" s="4">
        <v>1535933</v>
      </c>
      <c r="L113" s="6">
        <f t="shared" si="1"/>
        <v>0.87884712657095054</v>
      </c>
    </row>
    <row r="114" spans="1:12">
      <c r="A114" s="4">
        <v>379462</v>
      </c>
      <c r="B114" s="4" t="s">
        <v>308</v>
      </c>
      <c r="C114" s="5">
        <v>40278</v>
      </c>
      <c r="D114" s="4" t="s">
        <v>13</v>
      </c>
      <c r="E114" s="4" t="s">
        <v>309</v>
      </c>
      <c r="F114" s="4">
        <v>378503</v>
      </c>
      <c r="G114" s="4" t="s">
        <v>272</v>
      </c>
      <c r="H114" s="4" t="s">
        <v>31</v>
      </c>
      <c r="I114" s="4" t="s">
        <v>32</v>
      </c>
      <c r="J114" s="4">
        <v>1707927</v>
      </c>
      <c r="K114" s="4">
        <v>533145</v>
      </c>
      <c r="L114" s="6">
        <f t="shared" si="1"/>
        <v>0.31215912623900199</v>
      </c>
    </row>
    <row r="115" spans="1:12">
      <c r="A115" s="4">
        <v>379472</v>
      </c>
      <c r="B115" s="4" t="s">
        <v>310</v>
      </c>
      <c r="C115" s="5">
        <v>40278</v>
      </c>
      <c r="D115" s="4" t="s">
        <v>13</v>
      </c>
      <c r="E115" s="4" t="s">
        <v>311</v>
      </c>
      <c r="F115" s="4">
        <v>381132</v>
      </c>
      <c r="G115" s="4" t="s">
        <v>289</v>
      </c>
      <c r="H115" s="4" t="s">
        <v>31</v>
      </c>
      <c r="I115" s="4" t="s">
        <v>17</v>
      </c>
      <c r="J115" s="4">
        <v>1318057</v>
      </c>
      <c r="K115" s="4">
        <v>1343236</v>
      </c>
      <c r="L115" s="6">
        <f t="shared" si="1"/>
        <v>1.0191031192125986</v>
      </c>
    </row>
    <row r="116" spans="1:12">
      <c r="A116" s="4">
        <v>379475</v>
      </c>
      <c r="B116" s="4" t="s">
        <v>312</v>
      </c>
      <c r="C116" s="5">
        <v>40278</v>
      </c>
      <c r="D116" s="4" t="s">
        <v>13</v>
      </c>
      <c r="E116" s="4" t="s">
        <v>313</v>
      </c>
      <c r="F116" s="4">
        <v>406515</v>
      </c>
      <c r="G116" s="4" t="s">
        <v>286</v>
      </c>
      <c r="H116" s="4" t="s">
        <v>31</v>
      </c>
      <c r="I116" s="4" t="s">
        <v>251</v>
      </c>
      <c r="J116" s="4">
        <v>2481022</v>
      </c>
      <c r="K116" s="4">
        <v>1480697</v>
      </c>
      <c r="L116" s="6">
        <f t="shared" si="1"/>
        <v>0.59680929874866084</v>
      </c>
    </row>
    <row r="117" spans="1:12">
      <c r="A117" s="4">
        <v>379479</v>
      </c>
      <c r="B117" s="4" t="s">
        <v>314</v>
      </c>
      <c r="C117" s="5">
        <v>40278</v>
      </c>
      <c r="D117" s="4" t="s">
        <v>13</v>
      </c>
      <c r="E117" s="4" t="s">
        <v>315</v>
      </c>
      <c r="F117" s="4">
        <v>448126</v>
      </c>
      <c r="G117" s="4" t="s">
        <v>316</v>
      </c>
      <c r="H117" s="4" t="s">
        <v>31</v>
      </c>
      <c r="I117" s="4" t="s">
        <v>21</v>
      </c>
      <c r="J117" s="4">
        <v>998001</v>
      </c>
      <c r="K117" s="4">
        <v>1588539</v>
      </c>
      <c r="L117" s="6">
        <f t="shared" si="1"/>
        <v>1.5917208499791082</v>
      </c>
    </row>
    <row r="118" spans="1:12">
      <c r="A118" s="4">
        <v>379482</v>
      </c>
      <c r="B118" s="4" t="s">
        <v>317</v>
      </c>
      <c r="C118" s="5">
        <v>40278</v>
      </c>
      <c r="D118" s="4" t="s">
        <v>13</v>
      </c>
      <c r="E118" s="4" t="s">
        <v>318</v>
      </c>
      <c r="F118" s="4">
        <v>379915</v>
      </c>
      <c r="G118" s="4" t="s">
        <v>319</v>
      </c>
      <c r="H118" s="4" t="s">
        <v>31</v>
      </c>
      <c r="I118" s="4" t="s">
        <v>32</v>
      </c>
      <c r="J118" s="4">
        <v>1556738</v>
      </c>
      <c r="K118" s="4">
        <v>2005734</v>
      </c>
      <c r="L118" s="6">
        <f t="shared" si="1"/>
        <v>1.288421044517446</v>
      </c>
    </row>
    <row r="119" spans="1:12">
      <c r="A119" s="4">
        <v>379487</v>
      </c>
      <c r="B119" s="4" t="s">
        <v>320</v>
      </c>
      <c r="C119" s="5">
        <v>40278</v>
      </c>
      <c r="D119" s="4" t="s">
        <v>13</v>
      </c>
      <c r="E119" s="4" t="s">
        <v>321</v>
      </c>
      <c r="F119" s="4">
        <v>448126</v>
      </c>
      <c r="G119" s="4" t="s">
        <v>316</v>
      </c>
      <c r="H119" s="4" t="s">
        <v>31</v>
      </c>
      <c r="I119" s="4" t="s">
        <v>32</v>
      </c>
      <c r="J119" s="4">
        <v>2230327</v>
      </c>
      <c r="K119" s="4">
        <v>1640500</v>
      </c>
      <c r="L119" s="6">
        <f t="shared" si="1"/>
        <v>0.73554236665744532</v>
      </c>
    </row>
    <row r="120" spans="1:12">
      <c r="A120" s="4">
        <v>379495</v>
      </c>
      <c r="B120" s="4" t="s">
        <v>322</v>
      </c>
      <c r="C120" s="5">
        <v>40278</v>
      </c>
      <c r="D120" s="4" t="s">
        <v>13</v>
      </c>
      <c r="E120" s="4" t="s">
        <v>323</v>
      </c>
      <c r="F120" s="4">
        <v>381154</v>
      </c>
      <c r="G120" s="4" t="s">
        <v>324</v>
      </c>
      <c r="H120" s="4" t="s">
        <v>31</v>
      </c>
      <c r="I120" s="4" t="s">
        <v>32</v>
      </c>
      <c r="J120" s="4">
        <v>1663294</v>
      </c>
      <c r="K120" s="4">
        <v>2408093</v>
      </c>
      <c r="L120" s="6">
        <f t="shared" si="1"/>
        <v>1.4477855388163487</v>
      </c>
    </row>
    <row r="121" spans="1:12">
      <c r="A121" s="4">
        <v>379499</v>
      </c>
      <c r="B121" s="4" t="s">
        <v>325</v>
      </c>
      <c r="C121" s="5">
        <v>40278</v>
      </c>
      <c r="D121" s="4" t="s">
        <v>13</v>
      </c>
      <c r="E121" s="4" t="s">
        <v>326</v>
      </c>
      <c r="F121" s="4">
        <v>379915</v>
      </c>
      <c r="G121" s="4" t="s">
        <v>319</v>
      </c>
      <c r="H121" s="4" t="s">
        <v>31</v>
      </c>
      <c r="I121" s="4" t="s">
        <v>32</v>
      </c>
      <c r="J121" s="4">
        <v>2250809</v>
      </c>
      <c r="K121" s="4">
        <v>1553957</v>
      </c>
      <c r="L121" s="6">
        <f t="shared" si="1"/>
        <v>0.69039931864498494</v>
      </c>
    </row>
    <row r="122" spans="1:12">
      <c r="A122" s="4">
        <v>379502</v>
      </c>
      <c r="B122" s="4" t="s">
        <v>327</v>
      </c>
      <c r="C122" s="5">
        <v>40278</v>
      </c>
      <c r="D122" s="4" t="s">
        <v>13</v>
      </c>
      <c r="E122" s="4" t="s">
        <v>328</v>
      </c>
      <c r="F122" s="4">
        <v>448126</v>
      </c>
      <c r="G122" s="4" t="s">
        <v>316</v>
      </c>
      <c r="H122" s="4" t="s">
        <v>31</v>
      </c>
      <c r="I122" s="4" t="s">
        <v>21</v>
      </c>
      <c r="J122" s="4">
        <v>875793</v>
      </c>
      <c r="K122" s="4">
        <v>707146</v>
      </c>
      <c r="L122" s="6">
        <f t="shared" si="1"/>
        <v>0.80743509025534577</v>
      </c>
    </row>
    <row r="123" spans="1:12">
      <c r="A123" s="4">
        <v>379505</v>
      </c>
      <c r="B123" s="4" t="s">
        <v>329</v>
      </c>
      <c r="C123" s="5">
        <v>40278</v>
      </c>
      <c r="D123" s="4" t="s">
        <v>13</v>
      </c>
      <c r="E123" s="4" t="s">
        <v>330</v>
      </c>
      <c r="F123" s="4">
        <v>381154</v>
      </c>
      <c r="G123" s="4" t="s">
        <v>324</v>
      </c>
      <c r="H123" s="4" t="s">
        <v>31</v>
      </c>
      <c r="I123" s="4" t="s">
        <v>25</v>
      </c>
      <c r="J123" s="4">
        <v>487654</v>
      </c>
      <c r="K123" s="4">
        <v>692772</v>
      </c>
      <c r="L123" s="6">
        <f t="shared" si="1"/>
        <v>1.4206219983841002</v>
      </c>
    </row>
    <row r="124" spans="1:12">
      <c r="A124" s="4">
        <v>379513</v>
      </c>
      <c r="B124" s="4" t="s">
        <v>308</v>
      </c>
      <c r="C124" s="5">
        <v>40278</v>
      </c>
      <c r="D124" s="4" t="s">
        <v>13</v>
      </c>
      <c r="E124" s="4" t="s">
        <v>331</v>
      </c>
      <c r="F124" s="4">
        <v>448126</v>
      </c>
      <c r="G124" s="4" t="s">
        <v>316</v>
      </c>
      <c r="H124" s="4" t="s">
        <v>31</v>
      </c>
      <c r="I124" s="4" t="s">
        <v>21</v>
      </c>
      <c r="J124" s="4">
        <v>755988</v>
      </c>
      <c r="K124" s="4">
        <v>609352</v>
      </c>
      <c r="L124" s="6">
        <f t="shared" si="1"/>
        <v>0.8060339582109769</v>
      </c>
    </row>
    <row r="125" spans="1:12">
      <c r="A125" s="4">
        <v>379514</v>
      </c>
      <c r="B125" s="4" t="s">
        <v>332</v>
      </c>
      <c r="C125" s="5">
        <v>40278</v>
      </c>
      <c r="D125" s="4" t="s">
        <v>13</v>
      </c>
      <c r="E125" s="4" t="s">
        <v>333</v>
      </c>
      <c r="F125" s="4">
        <v>381154</v>
      </c>
      <c r="G125" s="4" t="s">
        <v>324</v>
      </c>
      <c r="H125" s="4" t="s">
        <v>31</v>
      </c>
      <c r="I125" s="4" t="s">
        <v>32</v>
      </c>
      <c r="J125" s="4">
        <v>1830704</v>
      </c>
      <c r="K125" s="4">
        <v>852436</v>
      </c>
      <c r="L125" s="6">
        <f t="shared" si="1"/>
        <v>0.46563289313837736</v>
      </c>
    </row>
    <row r="126" spans="1:12">
      <c r="A126" s="4">
        <v>379516</v>
      </c>
      <c r="B126" s="4" t="s">
        <v>334</v>
      </c>
      <c r="C126" s="5">
        <v>40278</v>
      </c>
      <c r="D126" s="4" t="s">
        <v>13</v>
      </c>
      <c r="E126" s="4" t="s">
        <v>335</v>
      </c>
      <c r="F126" s="4">
        <v>448126</v>
      </c>
      <c r="G126" s="4" t="s">
        <v>316</v>
      </c>
      <c r="H126" s="4" t="s">
        <v>31</v>
      </c>
      <c r="I126" s="4" t="s">
        <v>32</v>
      </c>
      <c r="J126" s="4">
        <v>1912135</v>
      </c>
      <c r="K126" s="4">
        <v>1927825</v>
      </c>
      <c r="L126" s="6">
        <f t="shared" si="1"/>
        <v>1.0082054875832511</v>
      </c>
    </row>
    <row r="127" spans="1:12">
      <c r="A127" s="4">
        <v>379529</v>
      </c>
      <c r="B127" s="4" t="s">
        <v>336</v>
      </c>
      <c r="C127" s="5">
        <v>40278</v>
      </c>
      <c r="D127" s="4" t="s">
        <v>13</v>
      </c>
      <c r="E127" s="4" t="s">
        <v>337</v>
      </c>
      <c r="F127" s="4">
        <v>379915</v>
      </c>
      <c r="G127" s="4" t="s">
        <v>319</v>
      </c>
      <c r="H127" s="4" t="s">
        <v>31</v>
      </c>
      <c r="I127" s="4" t="s">
        <v>17</v>
      </c>
      <c r="J127" s="4">
        <v>1290562</v>
      </c>
      <c r="K127" s="4">
        <v>1417700</v>
      </c>
      <c r="L127" s="6">
        <f t="shared" si="1"/>
        <v>1.0985136707883851</v>
      </c>
    </row>
    <row r="128" spans="1:12">
      <c r="A128" s="4">
        <v>379578</v>
      </c>
      <c r="B128" s="4" t="s">
        <v>338</v>
      </c>
      <c r="C128" s="5">
        <v>40294</v>
      </c>
      <c r="D128" s="4" t="s">
        <v>13</v>
      </c>
      <c r="E128" s="4" t="s">
        <v>339</v>
      </c>
      <c r="F128" s="4">
        <v>474340</v>
      </c>
      <c r="G128" s="4" t="s">
        <v>113</v>
      </c>
      <c r="H128" s="4" t="s">
        <v>31</v>
      </c>
      <c r="I128" s="4" t="s">
        <v>21</v>
      </c>
      <c r="J128" s="4">
        <v>742985</v>
      </c>
      <c r="K128" s="4">
        <v>501903</v>
      </c>
      <c r="L128" s="6">
        <f t="shared" si="1"/>
        <v>0.67552238605086234</v>
      </c>
    </row>
    <row r="129" spans="1:12">
      <c r="A129" s="4">
        <v>379647</v>
      </c>
      <c r="B129" s="4" t="s">
        <v>340</v>
      </c>
      <c r="C129" s="5">
        <v>40280</v>
      </c>
      <c r="D129" s="4" t="s">
        <v>13</v>
      </c>
      <c r="E129" s="4" t="s">
        <v>341</v>
      </c>
      <c r="F129" s="4">
        <v>421959</v>
      </c>
      <c r="G129" s="4" t="s">
        <v>342</v>
      </c>
      <c r="H129" s="4" t="s">
        <v>31</v>
      </c>
      <c r="I129" s="4" t="s">
        <v>32</v>
      </c>
      <c r="J129" s="4">
        <v>1538606</v>
      </c>
      <c r="K129" s="4">
        <v>1568702</v>
      </c>
      <c r="L129" s="6">
        <f t="shared" si="1"/>
        <v>1.0195605632631095</v>
      </c>
    </row>
    <row r="130" spans="1:12">
      <c r="A130" s="4">
        <v>379661</v>
      </c>
      <c r="B130" s="4" t="s">
        <v>343</v>
      </c>
      <c r="C130" s="5">
        <v>40280</v>
      </c>
      <c r="D130" s="4" t="s">
        <v>13</v>
      </c>
      <c r="E130" s="4" t="s">
        <v>344</v>
      </c>
      <c r="F130" s="4">
        <v>421959</v>
      </c>
      <c r="G130" s="4" t="s">
        <v>342</v>
      </c>
      <c r="H130" s="4" t="s">
        <v>31</v>
      </c>
      <c r="I130" s="4" t="s">
        <v>25</v>
      </c>
      <c r="J130" s="4">
        <v>665553</v>
      </c>
      <c r="K130" s="4">
        <v>1327624</v>
      </c>
      <c r="L130" s="6">
        <f t="shared" si="1"/>
        <v>1.9947682603789632</v>
      </c>
    </row>
    <row r="131" spans="1:12">
      <c r="A131" s="4">
        <v>379677</v>
      </c>
      <c r="B131" s="4" t="s">
        <v>345</v>
      </c>
      <c r="C131" s="5">
        <v>40280</v>
      </c>
      <c r="D131" s="4" t="s">
        <v>13</v>
      </c>
      <c r="E131" s="4" t="s">
        <v>346</v>
      </c>
      <c r="F131" s="4">
        <v>421959</v>
      </c>
      <c r="G131" s="4" t="s">
        <v>342</v>
      </c>
      <c r="H131" s="4" t="s">
        <v>31</v>
      </c>
      <c r="I131" s="4" t="s">
        <v>17</v>
      </c>
      <c r="J131" s="4">
        <v>1196712</v>
      </c>
      <c r="K131" s="4">
        <v>1420871</v>
      </c>
      <c r="L131" s="6">
        <f t="shared" ref="L131:L194" si="2">K131/J131</f>
        <v>1.1873124026499275</v>
      </c>
    </row>
    <row r="132" spans="1:12">
      <c r="A132" s="4">
        <v>379681</v>
      </c>
      <c r="B132" s="4" t="s">
        <v>347</v>
      </c>
      <c r="C132" s="5">
        <v>40280</v>
      </c>
      <c r="D132" s="4" t="s">
        <v>13</v>
      </c>
      <c r="E132" s="4" t="s">
        <v>348</v>
      </c>
      <c r="F132" s="4">
        <v>459093</v>
      </c>
      <c r="G132" s="4" t="s">
        <v>349</v>
      </c>
      <c r="H132" s="4" t="s">
        <v>31</v>
      </c>
      <c r="I132" s="4" t="s">
        <v>21</v>
      </c>
      <c r="J132" s="4">
        <v>862399</v>
      </c>
      <c r="K132" s="4">
        <v>414765</v>
      </c>
      <c r="L132" s="6">
        <f t="shared" si="2"/>
        <v>0.48094327567634004</v>
      </c>
    </row>
    <row r="133" spans="1:12">
      <c r="A133" s="4">
        <v>379699</v>
      </c>
      <c r="B133" s="4" t="s">
        <v>350</v>
      </c>
      <c r="C133" s="5">
        <v>40280</v>
      </c>
      <c r="D133" s="4" t="s">
        <v>13</v>
      </c>
      <c r="E133" s="4" t="s">
        <v>351</v>
      </c>
      <c r="F133" s="4">
        <v>421959</v>
      </c>
      <c r="G133" s="4" t="s">
        <v>342</v>
      </c>
      <c r="H133" s="4" t="s">
        <v>31</v>
      </c>
      <c r="I133" s="4" t="s">
        <v>21</v>
      </c>
      <c r="J133" s="4">
        <v>778623</v>
      </c>
      <c r="K133" s="4">
        <v>1265987</v>
      </c>
      <c r="L133" s="6">
        <f t="shared" si="2"/>
        <v>1.6259306493643264</v>
      </c>
    </row>
    <row r="134" spans="1:12">
      <c r="A134" s="4">
        <v>379712</v>
      </c>
      <c r="B134" s="4" t="s">
        <v>352</v>
      </c>
      <c r="C134" s="5">
        <v>40294</v>
      </c>
      <c r="D134" s="4" t="s">
        <v>13</v>
      </c>
      <c r="E134" s="4" t="s">
        <v>353</v>
      </c>
      <c r="F134" s="4">
        <v>386578</v>
      </c>
      <c r="G134" s="4" t="s">
        <v>354</v>
      </c>
      <c r="H134" s="4" t="s">
        <v>31</v>
      </c>
      <c r="I134" s="4" t="s">
        <v>17</v>
      </c>
      <c r="J134" s="4">
        <v>1257021</v>
      </c>
      <c r="K134" s="4">
        <v>1312483</v>
      </c>
      <c r="L134" s="6">
        <f t="shared" si="2"/>
        <v>1.0441217768040469</v>
      </c>
    </row>
    <row r="135" spans="1:12">
      <c r="A135" s="4">
        <v>379726</v>
      </c>
      <c r="B135" s="4" t="s">
        <v>355</v>
      </c>
      <c r="C135" s="5">
        <v>40280</v>
      </c>
      <c r="D135" s="4" t="s">
        <v>13</v>
      </c>
      <c r="E135" s="4" t="s">
        <v>356</v>
      </c>
      <c r="F135" s="4">
        <v>386578</v>
      </c>
      <c r="G135" s="4" t="s">
        <v>354</v>
      </c>
      <c r="H135" s="4" t="s">
        <v>31</v>
      </c>
      <c r="I135" s="4" t="s">
        <v>32</v>
      </c>
      <c r="J135" s="4">
        <v>1793146</v>
      </c>
      <c r="K135" s="4">
        <v>1077597</v>
      </c>
      <c r="L135" s="6">
        <f t="shared" si="2"/>
        <v>0.60095329660830743</v>
      </c>
    </row>
    <row r="136" spans="1:12">
      <c r="A136" s="4">
        <v>379732</v>
      </c>
      <c r="B136" s="4" t="s">
        <v>357</v>
      </c>
      <c r="C136" s="5">
        <v>40280</v>
      </c>
      <c r="D136" s="4" t="s">
        <v>13</v>
      </c>
      <c r="E136" s="4" t="s">
        <v>358</v>
      </c>
      <c r="F136" s="4">
        <v>386578</v>
      </c>
      <c r="G136" s="4" t="s">
        <v>354</v>
      </c>
      <c r="H136" s="4" t="s">
        <v>31</v>
      </c>
      <c r="I136" s="4" t="s">
        <v>21</v>
      </c>
      <c r="J136" s="4">
        <v>862426</v>
      </c>
      <c r="K136" s="4">
        <v>805521</v>
      </c>
      <c r="L136" s="6">
        <f t="shared" si="2"/>
        <v>0.93401752730089305</v>
      </c>
    </row>
    <row r="137" spans="1:12">
      <c r="A137" s="4">
        <v>379738</v>
      </c>
      <c r="B137" s="4" t="s">
        <v>359</v>
      </c>
      <c r="C137" s="5">
        <v>40280</v>
      </c>
      <c r="D137" s="4" t="s">
        <v>13</v>
      </c>
      <c r="E137" s="4" t="s">
        <v>360</v>
      </c>
      <c r="F137" s="4">
        <v>386578</v>
      </c>
      <c r="G137" s="4" t="s">
        <v>354</v>
      </c>
      <c r="H137" s="4" t="s">
        <v>31</v>
      </c>
      <c r="I137" s="4" t="s">
        <v>32</v>
      </c>
      <c r="J137" s="4">
        <v>1564806</v>
      </c>
      <c r="K137" s="4">
        <v>1098883</v>
      </c>
      <c r="L137" s="6">
        <f t="shared" si="2"/>
        <v>0.70224871325902383</v>
      </c>
    </row>
    <row r="138" spans="1:12">
      <c r="A138" s="4">
        <v>379746</v>
      </c>
      <c r="B138" s="4" t="s">
        <v>361</v>
      </c>
      <c r="C138" s="5">
        <v>40279</v>
      </c>
      <c r="D138" s="4" t="s">
        <v>13</v>
      </c>
      <c r="E138" s="4" t="s">
        <v>362</v>
      </c>
      <c r="F138" s="4">
        <v>386578</v>
      </c>
      <c r="G138" s="4" t="s">
        <v>354</v>
      </c>
      <c r="H138" s="4" t="s">
        <v>31</v>
      </c>
      <c r="I138" s="4" t="s">
        <v>32</v>
      </c>
      <c r="J138" s="4">
        <v>2241444</v>
      </c>
      <c r="K138" s="4">
        <v>1611487</v>
      </c>
      <c r="L138" s="6">
        <f t="shared" si="2"/>
        <v>0.71895037306307896</v>
      </c>
    </row>
    <row r="139" spans="1:12">
      <c r="A139" s="4">
        <v>379752</v>
      </c>
      <c r="B139" s="4" t="s">
        <v>363</v>
      </c>
      <c r="C139" s="5">
        <v>40293</v>
      </c>
      <c r="D139" s="4" t="s">
        <v>13</v>
      </c>
      <c r="E139" s="4" t="s">
        <v>364</v>
      </c>
      <c r="F139" s="4">
        <v>386578</v>
      </c>
      <c r="G139" s="4" t="s">
        <v>354</v>
      </c>
      <c r="H139" s="4" t="s">
        <v>31</v>
      </c>
      <c r="I139" s="4" t="s">
        <v>21</v>
      </c>
      <c r="J139" s="4">
        <v>1048392</v>
      </c>
      <c r="K139" s="4">
        <v>946653</v>
      </c>
      <c r="L139" s="6">
        <f t="shared" si="2"/>
        <v>0.90295710001602458</v>
      </c>
    </row>
    <row r="140" spans="1:12">
      <c r="A140" s="4">
        <v>379765</v>
      </c>
      <c r="B140" s="4" t="s">
        <v>365</v>
      </c>
      <c r="C140" s="5">
        <v>40278</v>
      </c>
      <c r="D140" s="4" t="s">
        <v>13</v>
      </c>
      <c r="E140" s="4" t="s">
        <v>366</v>
      </c>
      <c r="F140" s="4">
        <v>398778</v>
      </c>
      <c r="G140" s="4" t="s">
        <v>367</v>
      </c>
      <c r="H140" s="4" t="s">
        <v>31</v>
      </c>
      <c r="I140" s="4" t="s">
        <v>17</v>
      </c>
      <c r="J140" s="4">
        <v>1313432</v>
      </c>
      <c r="K140" s="4">
        <v>1649227</v>
      </c>
      <c r="L140" s="6">
        <f t="shared" si="2"/>
        <v>1.2556622649668958</v>
      </c>
    </row>
    <row r="141" spans="1:12">
      <c r="A141" s="4">
        <v>379777</v>
      </c>
      <c r="B141" s="4" t="s">
        <v>368</v>
      </c>
      <c r="C141" s="5">
        <v>40278</v>
      </c>
      <c r="D141" s="4" t="s">
        <v>13</v>
      </c>
      <c r="E141" s="4" t="s">
        <v>369</v>
      </c>
      <c r="F141" s="4">
        <v>398778</v>
      </c>
      <c r="G141" s="4" t="s">
        <v>367</v>
      </c>
      <c r="H141" s="4" t="s">
        <v>31</v>
      </c>
      <c r="I141" s="4" t="s">
        <v>17</v>
      </c>
      <c r="J141" s="4">
        <v>1195090</v>
      </c>
      <c r="K141" s="4">
        <v>2104722</v>
      </c>
      <c r="L141" s="6">
        <f t="shared" si="2"/>
        <v>1.7611410019329088</v>
      </c>
    </row>
    <row r="142" spans="1:12">
      <c r="A142" s="4">
        <v>379872</v>
      </c>
      <c r="B142" s="4" t="s">
        <v>370</v>
      </c>
      <c r="C142" s="5">
        <v>39614</v>
      </c>
      <c r="D142" s="4" t="s">
        <v>13</v>
      </c>
      <c r="E142" s="4" t="s">
        <v>371</v>
      </c>
      <c r="F142" s="4">
        <v>474373</v>
      </c>
      <c r="G142" s="4" t="s">
        <v>130</v>
      </c>
      <c r="H142" s="4" t="s">
        <v>16</v>
      </c>
      <c r="I142" s="4" t="s">
        <v>21</v>
      </c>
      <c r="J142" s="4">
        <v>1021030</v>
      </c>
      <c r="K142" s="4">
        <v>1494100</v>
      </c>
      <c r="L142" s="6">
        <f t="shared" si="2"/>
        <v>1.4633262489838692</v>
      </c>
    </row>
    <row r="143" spans="1:12">
      <c r="A143" s="4">
        <v>379885</v>
      </c>
      <c r="B143" s="4" t="s">
        <v>372</v>
      </c>
      <c r="C143" s="5">
        <v>40294</v>
      </c>
      <c r="D143" s="4" t="s">
        <v>13</v>
      </c>
      <c r="E143" s="4" t="s">
        <v>373</v>
      </c>
      <c r="F143" s="4">
        <v>414224</v>
      </c>
      <c r="G143" s="4" t="s">
        <v>209</v>
      </c>
      <c r="H143" s="4" t="s">
        <v>31</v>
      </c>
      <c r="I143" s="4" t="s">
        <v>21</v>
      </c>
      <c r="J143" s="4">
        <v>915742</v>
      </c>
      <c r="K143" s="4">
        <v>725958</v>
      </c>
      <c r="L143" s="6">
        <f t="shared" si="2"/>
        <v>0.792753854251525</v>
      </c>
    </row>
    <row r="144" spans="1:12">
      <c r="A144" s="4">
        <v>379887</v>
      </c>
      <c r="B144" s="4" t="s">
        <v>374</v>
      </c>
      <c r="C144" s="5">
        <v>40280</v>
      </c>
      <c r="D144" s="4" t="s">
        <v>13</v>
      </c>
      <c r="E144" s="4" t="s">
        <v>375</v>
      </c>
      <c r="F144" s="4">
        <v>434171</v>
      </c>
      <c r="G144" s="4" t="s">
        <v>376</v>
      </c>
      <c r="H144" s="4" t="s">
        <v>16</v>
      </c>
      <c r="I144" s="4" t="s">
        <v>21</v>
      </c>
      <c r="J144" s="4">
        <v>930911</v>
      </c>
      <c r="K144" s="4">
        <v>883871</v>
      </c>
      <c r="L144" s="6">
        <f t="shared" si="2"/>
        <v>0.94946885362832756</v>
      </c>
    </row>
    <row r="145" spans="1:12">
      <c r="A145" s="4">
        <v>379960</v>
      </c>
      <c r="B145" s="4" t="s">
        <v>377</v>
      </c>
      <c r="C145" s="5">
        <v>40278</v>
      </c>
      <c r="D145" s="4" t="s">
        <v>13</v>
      </c>
      <c r="E145" s="4" t="s">
        <v>378</v>
      </c>
      <c r="F145" s="4">
        <v>378504</v>
      </c>
      <c r="G145" s="4" t="s">
        <v>275</v>
      </c>
      <c r="H145" s="4" t="s">
        <v>31</v>
      </c>
      <c r="I145" s="4" t="s">
        <v>251</v>
      </c>
      <c r="J145" s="4">
        <v>2308458</v>
      </c>
      <c r="K145" s="4">
        <v>5483338</v>
      </c>
      <c r="L145" s="6">
        <f t="shared" si="2"/>
        <v>2.3753250004981679</v>
      </c>
    </row>
    <row r="146" spans="1:12">
      <c r="A146" s="4">
        <v>379961</v>
      </c>
      <c r="B146" s="4" t="s">
        <v>379</v>
      </c>
      <c r="C146" s="5">
        <v>40278</v>
      </c>
      <c r="D146" s="4" t="s">
        <v>13</v>
      </c>
      <c r="E146" s="4" t="s">
        <v>380</v>
      </c>
      <c r="F146" s="4">
        <v>379146</v>
      </c>
      <c r="G146" s="4" t="s">
        <v>297</v>
      </c>
      <c r="H146" s="4" t="s">
        <v>31</v>
      </c>
      <c r="I146" s="4" t="s">
        <v>381</v>
      </c>
      <c r="J146" s="4">
        <v>3243692</v>
      </c>
      <c r="K146" s="4">
        <v>3087643</v>
      </c>
      <c r="L146" s="6">
        <f t="shared" si="2"/>
        <v>0.95189154827277067</v>
      </c>
    </row>
    <row r="147" spans="1:12">
      <c r="A147" s="4">
        <v>379969</v>
      </c>
      <c r="B147" s="4" t="s">
        <v>382</v>
      </c>
      <c r="C147" s="5">
        <v>40280</v>
      </c>
      <c r="D147" s="4" t="s">
        <v>13</v>
      </c>
      <c r="E147" s="4" t="s">
        <v>383</v>
      </c>
      <c r="F147" s="4">
        <v>378859</v>
      </c>
      <c r="G147" s="4" t="s">
        <v>239</v>
      </c>
      <c r="H147" s="4" t="s">
        <v>31</v>
      </c>
      <c r="I147" s="4" t="s">
        <v>17</v>
      </c>
      <c r="J147" s="4">
        <v>1388032</v>
      </c>
      <c r="K147" s="4">
        <v>1647574</v>
      </c>
      <c r="L147" s="6">
        <f t="shared" si="2"/>
        <v>1.1869856026374033</v>
      </c>
    </row>
    <row r="148" spans="1:12">
      <c r="A148" s="4">
        <v>379980</v>
      </c>
      <c r="B148" s="4" t="s">
        <v>384</v>
      </c>
      <c r="C148" s="5">
        <v>40329</v>
      </c>
      <c r="D148" s="4" t="s">
        <v>13</v>
      </c>
      <c r="E148" s="4" t="s">
        <v>385</v>
      </c>
      <c r="F148" s="4">
        <v>448791</v>
      </c>
      <c r="G148" s="4" t="s">
        <v>386</v>
      </c>
      <c r="H148" s="4" t="s">
        <v>31</v>
      </c>
      <c r="I148" s="4" t="s">
        <v>25</v>
      </c>
      <c r="J148" s="4">
        <v>671013</v>
      </c>
      <c r="K148" s="4">
        <v>982196</v>
      </c>
      <c r="L148" s="6">
        <f t="shared" si="2"/>
        <v>1.4637510748674021</v>
      </c>
    </row>
    <row r="149" spans="1:12">
      <c r="A149" s="4">
        <v>380004</v>
      </c>
      <c r="B149" s="4" t="s">
        <v>387</v>
      </c>
      <c r="C149" s="5">
        <v>40329</v>
      </c>
      <c r="D149" s="4" t="s">
        <v>13</v>
      </c>
      <c r="E149" s="4" t="s">
        <v>388</v>
      </c>
      <c r="F149" s="4">
        <v>380148</v>
      </c>
      <c r="G149" s="4" t="s">
        <v>97</v>
      </c>
      <c r="H149" s="4" t="s">
        <v>16</v>
      </c>
      <c r="I149" s="4" t="s">
        <v>21</v>
      </c>
      <c r="J149" s="4">
        <v>970980</v>
      </c>
      <c r="K149" s="4">
        <v>1155017</v>
      </c>
      <c r="L149" s="6">
        <f t="shared" si="2"/>
        <v>1.1895373746112174</v>
      </c>
    </row>
    <row r="150" spans="1:12">
      <c r="A150" s="4">
        <v>380006</v>
      </c>
      <c r="B150" s="4" t="s">
        <v>389</v>
      </c>
      <c r="C150" s="5">
        <v>40329</v>
      </c>
      <c r="D150" s="4" t="s">
        <v>13</v>
      </c>
      <c r="E150" s="4" t="s">
        <v>390</v>
      </c>
      <c r="F150" s="4">
        <v>379975</v>
      </c>
      <c r="G150" s="4" t="s">
        <v>94</v>
      </c>
      <c r="H150" s="4" t="s">
        <v>16</v>
      </c>
      <c r="I150" s="4" t="s">
        <v>21</v>
      </c>
      <c r="J150" s="4">
        <v>910054</v>
      </c>
      <c r="K150" s="4">
        <v>1864033</v>
      </c>
      <c r="L150" s="6">
        <f t="shared" si="2"/>
        <v>2.048266366611212</v>
      </c>
    </row>
    <row r="151" spans="1:12">
      <c r="A151" s="4">
        <v>380009</v>
      </c>
      <c r="B151" s="4" t="s">
        <v>391</v>
      </c>
      <c r="C151" s="5">
        <v>40329</v>
      </c>
      <c r="D151" s="4" t="s">
        <v>13</v>
      </c>
      <c r="E151" s="4" t="s">
        <v>392</v>
      </c>
      <c r="F151" s="4">
        <v>376834</v>
      </c>
      <c r="G151" s="4" t="s">
        <v>393</v>
      </c>
      <c r="H151" s="4" t="s">
        <v>31</v>
      </c>
      <c r="I151" s="4" t="s">
        <v>17</v>
      </c>
      <c r="J151" s="4">
        <v>1218897</v>
      </c>
      <c r="K151" s="4">
        <v>1262731</v>
      </c>
      <c r="L151" s="6">
        <f t="shared" si="2"/>
        <v>1.0359620214013161</v>
      </c>
    </row>
    <row r="152" spans="1:12">
      <c r="A152" s="4">
        <v>380013</v>
      </c>
      <c r="B152" s="4" t="s">
        <v>394</v>
      </c>
      <c r="C152" s="5">
        <v>40329</v>
      </c>
      <c r="D152" s="4" t="s">
        <v>13</v>
      </c>
      <c r="E152" s="4" t="s">
        <v>395</v>
      </c>
      <c r="F152" s="4">
        <v>379975</v>
      </c>
      <c r="G152" s="4" t="s">
        <v>94</v>
      </c>
      <c r="H152" s="4" t="s">
        <v>16</v>
      </c>
      <c r="I152" s="4" t="s">
        <v>25</v>
      </c>
      <c r="J152" s="4">
        <v>430742</v>
      </c>
      <c r="K152" s="4">
        <v>722396</v>
      </c>
      <c r="L152" s="6">
        <f t="shared" si="2"/>
        <v>1.677096730757623</v>
      </c>
    </row>
    <row r="153" spans="1:12">
      <c r="A153" s="4">
        <v>380197</v>
      </c>
      <c r="B153" s="4" t="s">
        <v>396</v>
      </c>
      <c r="C153" s="5">
        <v>40278</v>
      </c>
      <c r="D153" s="4" t="s">
        <v>13</v>
      </c>
      <c r="E153" s="4" t="s">
        <v>397</v>
      </c>
      <c r="F153" s="4">
        <v>410452</v>
      </c>
      <c r="G153" s="4" t="s">
        <v>398</v>
      </c>
      <c r="H153" s="4" t="s">
        <v>31</v>
      </c>
      <c r="I153" s="4" t="s">
        <v>17</v>
      </c>
      <c r="J153" s="4">
        <v>1135704</v>
      </c>
      <c r="K153" s="4">
        <v>707183</v>
      </c>
      <c r="L153" s="6">
        <f t="shared" si="2"/>
        <v>0.62268249473454351</v>
      </c>
    </row>
    <row r="154" spans="1:12">
      <c r="A154" s="4">
        <v>380199</v>
      </c>
      <c r="B154" s="4" t="s">
        <v>38</v>
      </c>
      <c r="C154" s="5">
        <v>40278</v>
      </c>
      <c r="D154" s="4" t="s">
        <v>13</v>
      </c>
      <c r="E154" s="4" t="s">
        <v>399</v>
      </c>
      <c r="F154" s="4">
        <v>398778</v>
      </c>
      <c r="G154" s="4" t="s">
        <v>367</v>
      </c>
      <c r="H154" s="4" t="s">
        <v>31</v>
      </c>
      <c r="I154" s="4" t="s">
        <v>17</v>
      </c>
      <c r="J154" s="4">
        <v>1469667</v>
      </c>
      <c r="K154" s="4">
        <v>1579531</v>
      </c>
      <c r="L154" s="6">
        <f t="shared" si="2"/>
        <v>1.0747543491144593</v>
      </c>
    </row>
    <row r="155" spans="1:12">
      <c r="A155" s="4">
        <v>380202</v>
      </c>
      <c r="B155" s="4" t="s">
        <v>400</v>
      </c>
      <c r="C155" s="5">
        <v>40294</v>
      </c>
      <c r="D155" s="4" t="s">
        <v>13</v>
      </c>
      <c r="E155" s="4" t="s">
        <v>401</v>
      </c>
      <c r="F155" s="4">
        <v>410452</v>
      </c>
      <c r="G155" s="4" t="s">
        <v>398</v>
      </c>
      <c r="H155" s="4" t="s">
        <v>16</v>
      </c>
      <c r="I155" s="4" t="s">
        <v>21</v>
      </c>
      <c r="J155" s="4">
        <v>801545</v>
      </c>
      <c r="K155" s="4">
        <v>1146921</v>
      </c>
      <c r="L155" s="6">
        <f t="shared" si="2"/>
        <v>1.4308878478438516</v>
      </c>
    </row>
    <row r="156" spans="1:12">
      <c r="A156" s="4">
        <v>380205</v>
      </c>
      <c r="B156" s="4" t="s">
        <v>402</v>
      </c>
      <c r="C156" s="5">
        <v>40278</v>
      </c>
      <c r="D156" s="4" t="s">
        <v>13</v>
      </c>
      <c r="E156" s="4" t="s">
        <v>403</v>
      </c>
      <c r="F156" s="4">
        <v>410452</v>
      </c>
      <c r="G156" s="4" t="s">
        <v>398</v>
      </c>
      <c r="H156" s="4" t="s">
        <v>31</v>
      </c>
      <c r="I156" s="4" t="s">
        <v>21</v>
      </c>
      <c r="J156" s="4">
        <v>707097</v>
      </c>
      <c r="K156" s="4">
        <v>1020725</v>
      </c>
      <c r="L156" s="6">
        <f t="shared" si="2"/>
        <v>1.4435431065327671</v>
      </c>
    </row>
    <row r="157" spans="1:12">
      <c r="A157" s="4">
        <v>380593</v>
      </c>
      <c r="B157" s="4" t="s">
        <v>404</v>
      </c>
      <c r="C157" s="5">
        <v>40278</v>
      </c>
      <c r="D157" s="4" t="s">
        <v>13</v>
      </c>
      <c r="E157" s="4" t="s">
        <v>405</v>
      </c>
      <c r="F157" s="4">
        <v>408443</v>
      </c>
      <c r="G157" s="4" t="s">
        <v>406</v>
      </c>
      <c r="H157" s="4" t="s">
        <v>16</v>
      </c>
      <c r="I157" s="4" t="s">
        <v>17</v>
      </c>
      <c r="J157" s="4">
        <v>1378933</v>
      </c>
      <c r="K157" s="4">
        <v>1760107</v>
      </c>
      <c r="L157" s="6">
        <f t="shared" si="2"/>
        <v>1.2764267734545478</v>
      </c>
    </row>
    <row r="158" spans="1:12">
      <c r="A158" s="4">
        <v>380636</v>
      </c>
      <c r="B158" s="4" t="s">
        <v>407</v>
      </c>
      <c r="C158" s="5">
        <v>40329</v>
      </c>
      <c r="D158" s="4" t="s">
        <v>13</v>
      </c>
      <c r="E158" s="4" t="s">
        <v>408</v>
      </c>
      <c r="F158" s="4">
        <v>414224</v>
      </c>
      <c r="G158" s="4" t="s">
        <v>209</v>
      </c>
      <c r="H158" s="4" t="s">
        <v>31</v>
      </c>
      <c r="I158" s="4" t="s">
        <v>21</v>
      </c>
      <c r="J158" s="4">
        <v>739480</v>
      </c>
      <c r="K158" s="4">
        <v>851787</v>
      </c>
      <c r="L158" s="6">
        <f t="shared" si="2"/>
        <v>1.1518729377400336</v>
      </c>
    </row>
    <row r="159" spans="1:12">
      <c r="A159" s="4">
        <v>380642</v>
      </c>
      <c r="B159" s="4" t="s">
        <v>409</v>
      </c>
      <c r="C159" s="5">
        <v>40329</v>
      </c>
      <c r="D159" s="4" t="s">
        <v>13</v>
      </c>
      <c r="E159" s="4" t="s">
        <v>410</v>
      </c>
      <c r="F159" s="4">
        <v>377602</v>
      </c>
      <c r="G159" s="4" t="s">
        <v>133</v>
      </c>
      <c r="H159" s="4" t="s">
        <v>16</v>
      </c>
      <c r="I159" s="4" t="s">
        <v>32</v>
      </c>
      <c r="J159" s="4">
        <v>2234479</v>
      </c>
      <c r="K159" s="4">
        <v>947728</v>
      </c>
      <c r="L159" s="6">
        <f t="shared" si="2"/>
        <v>0.42413824430661468</v>
      </c>
    </row>
    <row r="160" spans="1:12">
      <c r="A160" s="4">
        <v>380643</v>
      </c>
      <c r="B160" s="4" t="s">
        <v>411</v>
      </c>
      <c r="C160" s="5">
        <v>40329</v>
      </c>
      <c r="D160" s="4" t="s">
        <v>13</v>
      </c>
      <c r="E160" s="4" t="s">
        <v>412</v>
      </c>
      <c r="F160" s="4">
        <v>474373</v>
      </c>
      <c r="G160" s="4" t="s">
        <v>130</v>
      </c>
      <c r="H160" s="4" t="s">
        <v>31</v>
      </c>
      <c r="I160" s="4" t="s">
        <v>25</v>
      </c>
      <c r="J160" s="4">
        <v>427155</v>
      </c>
      <c r="K160" s="4">
        <v>521318</v>
      </c>
      <c r="L160" s="6">
        <f t="shared" si="2"/>
        <v>1.2204422282309699</v>
      </c>
    </row>
    <row r="161" spans="1:12">
      <c r="A161" s="4">
        <v>380644</v>
      </c>
      <c r="B161" s="4" t="s">
        <v>413</v>
      </c>
      <c r="C161" s="5">
        <v>40329</v>
      </c>
      <c r="D161" s="4" t="s">
        <v>13</v>
      </c>
      <c r="E161" s="4" t="s">
        <v>414</v>
      </c>
      <c r="F161" s="4">
        <v>474373</v>
      </c>
      <c r="G161" s="4" t="s">
        <v>130</v>
      </c>
      <c r="H161" s="4" t="s">
        <v>31</v>
      </c>
      <c r="I161" s="4" t="s">
        <v>25</v>
      </c>
      <c r="J161" s="4">
        <v>438756</v>
      </c>
      <c r="K161" s="4">
        <v>619590</v>
      </c>
      <c r="L161" s="6">
        <f t="shared" si="2"/>
        <v>1.4121516286956759</v>
      </c>
    </row>
    <row r="162" spans="1:12">
      <c r="A162" s="4">
        <v>380646</v>
      </c>
      <c r="B162" s="4" t="s">
        <v>415</v>
      </c>
      <c r="C162" s="5">
        <v>40329</v>
      </c>
      <c r="D162" s="4" t="s">
        <v>13</v>
      </c>
      <c r="E162" s="4" t="s">
        <v>416</v>
      </c>
      <c r="F162" s="4">
        <v>474373</v>
      </c>
      <c r="G162" s="4" t="s">
        <v>130</v>
      </c>
      <c r="H162" s="4" t="s">
        <v>31</v>
      </c>
      <c r="I162" s="4" t="s">
        <v>25</v>
      </c>
      <c r="J162" s="4">
        <v>696929</v>
      </c>
      <c r="K162" s="4">
        <v>1045004</v>
      </c>
      <c r="L162" s="6">
        <f t="shared" si="2"/>
        <v>1.499441119540154</v>
      </c>
    </row>
    <row r="163" spans="1:12">
      <c r="A163" s="4">
        <v>380682</v>
      </c>
      <c r="B163" s="4" t="s">
        <v>417</v>
      </c>
      <c r="C163" s="5">
        <v>40329</v>
      </c>
      <c r="D163" s="4" t="s">
        <v>13</v>
      </c>
      <c r="E163" s="4" t="s">
        <v>418</v>
      </c>
      <c r="F163" s="4">
        <v>472010</v>
      </c>
      <c r="G163" s="4" t="s">
        <v>172</v>
      </c>
      <c r="H163" s="4" t="s">
        <v>16</v>
      </c>
      <c r="I163" s="4" t="s">
        <v>32</v>
      </c>
      <c r="J163" s="4">
        <v>1679516</v>
      </c>
      <c r="K163" s="4">
        <v>1124351</v>
      </c>
      <c r="L163" s="6">
        <f t="shared" si="2"/>
        <v>0.66944941280702297</v>
      </c>
    </row>
    <row r="164" spans="1:12">
      <c r="A164" s="4">
        <v>380683</v>
      </c>
      <c r="B164" s="4" t="s">
        <v>419</v>
      </c>
      <c r="C164" s="5">
        <v>40329</v>
      </c>
      <c r="D164" s="4" t="s">
        <v>13</v>
      </c>
      <c r="E164" s="4" t="s">
        <v>420</v>
      </c>
      <c r="F164" s="4">
        <v>472696</v>
      </c>
      <c r="G164" s="4" t="s">
        <v>196</v>
      </c>
      <c r="H164" s="4" t="s">
        <v>31</v>
      </c>
      <c r="I164" s="4" t="s">
        <v>25</v>
      </c>
      <c r="J164" s="4">
        <v>449282</v>
      </c>
      <c r="K164" s="4">
        <v>135540</v>
      </c>
      <c r="L164" s="6">
        <f t="shared" si="2"/>
        <v>0.30168134935296764</v>
      </c>
    </row>
    <row r="165" spans="1:12">
      <c r="A165" s="4">
        <v>380685</v>
      </c>
      <c r="B165" s="4" t="s">
        <v>421</v>
      </c>
      <c r="C165" s="5">
        <v>40329</v>
      </c>
      <c r="D165" s="4" t="s">
        <v>13</v>
      </c>
      <c r="E165" s="4" t="s">
        <v>422</v>
      </c>
      <c r="F165" s="4">
        <v>472696</v>
      </c>
      <c r="G165" s="4" t="s">
        <v>196</v>
      </c>
      <c r="H165" s="4" t="s">
        <v>31</v>
      </c>
      <c r="I165" s="4" t="s">
        <v>17</v>
      </c>
      <c r="J165" s="4">
        <v>1251943</v>
      </c>
      <c r="K165" s="4">
        <v>435809</v>
      </c>
      <c r="L165" s="6">
        <f t="shared" si="2"/>
        <v>0.34810610387214114</v>
      </c>
    </row>
    <row r="166" spans="1:12">
      <c r="A166" s="4">
        <v>380693</v>
      </c>
      <c r="B166" s="4" t="s">
        <v>421</v>
      </c>
      <c r="C166" s="5">
        <v>40329</v>
      </c>
      <c r="D166" s="4" t="s">
        <v>13</v>
      </c>
      <c r="E166" s="4" t="s">
        <v>423</v>
      </c>
      <c r="F166" s="4">
        <v>472696</v>
      </c>
      <c r="G166" s="4" t="s">
        <v>196</v>
      </c>
      <c r="H166" s="4" t="s">
        <v>31</v>
      </c>
      <c r="I166" s="4" t="s">
        <v>21</v>
      </c>
      <c r="J166" s="4">
        <v>741571</v>
      </c>
      <c r="K166" s="4">
        <v>537657</v>
      </c>
      <c r="L166" s="6">
        <f t="shared" si="2"/>
        <v>0.72502430650605265</v>
      </c>
    </row>
    <row r="167" spans="1:12">
      <c r="A167" s="4">
        <v>380695</v>
      </c>
      <c r="B167" s="4" t="s">
        <v>424</v>
      </c>
      <c r="C167" s="5">
        <v>40329</v>
      </c>
      <c r="D167" s="4" t="s">
        <v>13</v>
      </c>
      <c r="E167" s="4" t="s">
        <v>425</v>
      </c>
      <c r="F167" s="4">
        <v>386562</v>
      </c>
      <c r="G167" s="4" t="s">
        <v>169</v>
      </c>
      <c r="H167" s="4" t="s">
        <v>31</v>
      </c>
      <c r="I167" s="4" t="s">
        <v>17</v>
      </c>
      <c r="J167" s="4">
        <v>1134925</v>
      </c>
      <c r="K167" s="4">
        <v>487536</v>
      </c>
      <c r="L167" s="6">
        <f t="shared" si="2"/>
        <v>0.42957552261162629</v>
      </c>
    </row>
    <row r="168" spans="1:12">
      <c r="A168" s="4">
        <v>380696</v>
      </c>
      <c r="B168" s="4" t="s">
        <v>426</v>
      </c>
      <c r="C168" s="5">
        <v>40329</v>
      </c>
      <c r="D168" s="4" t="s">
        <v>13</v>
      </c>
      <c r="E168" s="4" t="s">
        <v>427</v>
      </c>
      <c r="F168" s="4">
        <v>412412</v>
      </c>
      <c r="G168" s="4" t="s">
        <v>201</v>
      </c>
      <c r="H168" s="4" t="s">
        <v>31</v>
      </c>
      <c r="I168" s="4" t="s">
        <v>21</v>
      </c>
      <c r="J168" s="4">
        <v>1054158</v>
      </c>
      <c r="K168" s="4">
        <v>807818</v>
      </c>
      <c r="L168" s="6">
        <f t="shared" si="2"/>
        <v>0.76631586536363616</v>
      </c>
    </row>
    <row r="169" spans="1:12">
      <c r="A169" s="4">
        <v>380780</v>
      </c>
      <c r="B169" s="4" t="s">
        <v>428</v>
      </c>
      <c r="C169" s="5">
        <v>40275</v>
      </c>
      <c r="D169" s="4" t="s">
        <v>13</v>
      </c>
      <c r="E169" s="4" t="s">
        <v>429</v>
      </c>
      <c r="F169" s="4">
        <v>408443</v>
      </c>
      <c r="G169" s="4" t="s">
        <v>406</v>
      </c>
      <c r="H169" s="4" t="s">
        <v>16</v>
      </c>
      <c r="I169" s="4" t="s">
        <v>25</v>
      </c>
      <c r="J169" s="4">
        <v>489148</v>
      </c>
      <c r="K169" s="4">
        <v>140804</v>
      </c>
      <c r="L169" s="6">
        <f t="shared" si="2"/>
        <v>0.28785561834046136</v>
      </c>
    </row>
    <row r="170" spans="1:12">
      <c r="A170" s="4">
        <v>380783</v>
      </c>
      <c r="B170" s="4" t="s">
        <v>430</v>
      </c>
      <c r="C170" s="5">
        <v>40329</v>
      </c>
      <c r="D170" s="4" t="s">
        <v>13</v>
      </c>
      <c r="E170" s="4" t="s">
        <v>431</v>
      </c>
      <c r="F170" s="4">
        <v>424950</v>
      </c>
      <c r="G170" s="4" t="s">
        <v>49</v>
      </c>
      <c r="H170" s="4" t="s">
        <v>16</v>
      </c>
      <c r="I170" s="4" t="s">
        <v>21</v>
      </c>
      <c r="J170" s="4">
        <v>1011148</v>
      </c>
      <c r="K170" s="4">
        <v>717079</v>
      </c>
      <c r="L170" s="6">
        <f t="shared" si="2"/>
        <v>0.70917313785914626</v>
      </c>
    </row>
    <row r="171" spans="1:12">
      <c r="A171" s="4">
        <v>380784</v>
      </c>
      <c r="B171" s="4" t="s">
        <v>432</v>
      </c>
      <c r="C171" s="5">
        <v>40329</v>
      </c>
      <c r="D171" s="4" t="s">
        <v>13</v>
      </c>
      <c r="E171" s="4" t="s">
        <v>433</v>
      </c>
      <c r="F171" s="4">
        <v>424950</v>
      </c>
      <c r="G171" s="4" t="s">
        <v>49</v>
      </c>
      <c r="H171" s="4" t="s">
        <v>31</v>
      </c>
      <c r="I171" s="4" t="s">
        <v>17</v>
      </c>
      <c r="J171" s="4">
        <v>1120695</v>
      </c>
      <c r="K171" s="4">
        <v>507358</v>
      </c>
      <c r="L171" s="6">
        <f t="shared" si="2"/>
        <v>0.45271728704063102</v>
      </c>
    </row>
    <row r="172" spans="1:12">
      <c r="A172" s="4">
        <v>380785</v>
      </c>
      <c r="B172" s="4" t="s">
        <v>434</v>
      </c>
      <c r="C172" s="5">
        <v>40331</v>
      </c>
      <c r="D172" s="4" t="s">
        <v>13</v>
      </c>
      <c r="E172" s="4" t="s">
        <v>435</v>
      </c>
      <c r="F172" s="4">
        <v>408443</v>
      </c>
      <c r="G172" s="4" t="s">
        <v>406</v>
      </c>
      <c r="H172" s="4" t="s">
        <v>31</v>
      </c>
      <c r="I172" s="4" t="s">
        <v>25</v>
      </c>
      <c r="J172" s="4">
        <v>583580</v>
      </c>
      <c r="K172" s="4">
        <v>1251293</v>
      </c>
      <c r="L172" s="6">
        <f t="shared" si="2"/>
        <v>2.1441670379382431</v>
      </c>
    </row>
    <row r="173" spans="1:12">
      <c r="A173" s="4">
        <v>380788</v>
      </c>
      <c r="B173" s="4" t="s">
        <v>436</v>
      </c>
      <c r="C173" s="5">
        <v>40329</v>
      </c>
      <c r="D173" s="4" t="s">
        <v>13</v>
      </c>
      <c r="E173" s="4" t="s">
        <v>48</v>
      </c>
      <c r="F173" s="4">
        <v>424950</v>
      </c>
      <c r="G173" s="4" t="s">
        <v>49</v>
      </c>
      <c r="H173" s="4" t="s">
        <v>31</v>
      </c>
      <c r="I173" s="4" t="s">
        <v>21</v>
      </c>
      <c r="J173" s="4">
        <v>919591</v>
      </c>
      <c r="K173" s="4">
        <v>213522</v>
      </c>
      <c r="L173" s="6">
        <f t="shared" si="2"/>
        <v>0.23219235507959518</v>
      </c>
    </row>
    <row r="174" spans="1:12">
      <c r="A174" s="4">
        <v>380789</v>
      </c>
      <c r="B174" s="4" t="s">
        <v>437</v>
      </c>
      <c r="C174" s="5">
        <v>40329</v>
      </c>
      <c r="D174" s="4" t="s">
        <v>13</v>
      </c>
      <c r="E174" s="4" t="s">
        <v>438</v>
      </c>
      <c r="F174" s="4">
        <v>424950</v>
      </c>
      <c r="G174" s="4" t="s">
        <v>49</v>
      </c>
      <c r="H174" s="4" t="s">
        <v>31</v>
      </c>
      <c r="I174" s="4" t="s">
        <v>25</v>
      </c>
      <c r="J174" s="4">
        <v>677181</v>
      </c>
      <c r="K174" s="4">
        <v>241496</v>
      </c>
      <c r="L174" s="6">
        <f t="shared" si="2"/>
        <v>0.35661957438262443</v>
      </c>
    </row>
    <row r="175" spans="1:12">
      <c r="A175" s="4">
        <v>380792</v>
      </c>
      <c r="B175" s="4" t="s">
        <v>439</v>
      </c>
      <c r="C175" s="5">
        <v>40331</v>
      </c>
      <c r="D175" s="4" t="s">
        <v>13</v>
      </c>
      <c r="E175" s="4" t="s">
        <v>440</v>
      </c>
      <c r="F175" s="4">
        <v>408443</v>
      </c>
      <c r="G175" s="4" t="s">
        <v>406</v>
      </c>
      <c r="H175" s="4" t="s">
        <v>16</v>
      </c>
      <c r="I175" s="4" t="s">
        <v>21</v>
      </c>
      <c r="J175" s="4">
        <v>930138</v>
      </c>
      <c r="K175" s="4">
        <v>1067817</v>
      </c>
      <c r="L175" s="6">
        <f t="shared" si="2"/>
        <v>1.1480199712300756</v>
      </c>
    </row>
    <row r="176" spans="1:12">
      <c r="A176" s="4">
        <v>380793</v>
      </c>
      <c r="B176" s="4" t="s">
        <v>441</v>
      </c>
      <c r="C176" s="5">
        <v>40329</v>
      </c>
      <c r="D176" s="4" t="s">
        <v>13</v>
      </c>
      <c r="E176" s="4" t="s">
        <v>442</v>
      </c>
      <c r="F176" s="4">
        <v>408446</v>
      </c>
      <c r="G176" s="4" t="s">
        <v>443</v>
      </c>
      <c r="H176" s="4" t="s">
        <v>31</v>
      </c>
      <c r="I176" s="4" t="s">
        <v>21</v>
      </c>
      <c r="J176" s="4">
        <v>759432</v>
      </c>
      <c r="K176" s="4">
        <v>413446</v>
      </c>
      <c r="L176" s="6">
        <f t="shared" si="2"/>
        <v>0.54441477314624609</v>
      </c>
    </row>
    <row r="177" spans="1:12">
      <c r="A177" s="4">
        <v>380794</v>
      </c>
      <c r="B177" s="4" t="s">
        <v>444</v>
      </c>
      <c r="C177" s="5">
        <v>40329</v>
      </c>
      <c r="D177" s="4" t="s">
        <v>13</v>
      </c>
      <c r="E177" s="4" t="s">
        <v>445</v>
      </c>
      <c r="F177" s="4">
        <v>424950</v>
      </c>
      <c r="G177" s="4" t="s">
        <v>49</v>
      </c>
      <c r="H177" s="4" t="s">
        <v>31</v>
      </c>
      <c r="I177" s="4" t="s">
        <v>25</v>
      </c>
      <c r="J177" s="4">
        <v>537502</v>
      </c>
      <c r="K177" s="4">
        <v>696780</v>
      </c>
      <c r="L177" s="6">
        <f t="shared" si="2"/>
        <v>1.2963300601672181</v>
      </c>
    </row>
    <row r="178" spans="1:12">
      <c r="A178" s="4">
        <v>380795</v>
      </c>
      <c r="B178" s="4" t="s">
        <v>446</v>
      </c>
      <c r="C178" s="5">
        <v>40329</v>
      </c>
      <c r="D178" s="4" t="s">
        <v>13</v>
      </c>
      <c r="E178" s="4" t="s">
        <v>447</v>
      </c>
      <c r="F178" s="4">
        <v>452815</v>
      </c>
      <c r="G178" s="4" t="s">
        <v>448</v>
      </c>
      <c r="H178" s="4" t="s">
        <v>31</v>
      </c>
      <c r="I178" s="4" t="s">
        <v>25</v>
      </c>
      <c r="J178" s="4">
        <v>544337</v>
      </c>
      <c r="K178" s="4">
        <v>469939</v>
      </c>
      <c r="L178" s="6">
        <f t="shared" si="2"/>
        <v>0.86332363958356684</v>
      </c>
    </row>
    <row r="179" spans="1:12">
      <c r="A179" s="4">
        <v>380827</v>
      </c>
      <c r="B179" s="4" t="s">
        <v>449</v>
      </c>
      <c r="C179" s="5">
        <v>40323</v>
      </c>
      <c r="D179" s="4" t="s">
        <v>13</v>
      </c>
      <c r="E179" s="4" t="s">
        <v>450</v>
      </c>
      <c r="F179" s="4">
        <v>152562</v>
      </c>
      <c r="G179" s="4" t="s">
        <v>451</v>
      </c>
      <c r="H179" s="4" t="s">
        <v>31</v>
      </c>
      <c r="I179" s="4" t="s">
        <v>21</v>
      </c>
      <c r="J179" s="4">
        <v>817161</v>
      </c>
      <c r="K179" s="4">
        <v>1328402</v>
      </c>
      <c r="L179" s="6">
        <f t="shared" si="2"/>
        <v>1.625630689668254</v>
      </c>
    </row>
    <row r="180" spans="1:12">
      <c r="A180" s="4">
        <v>380831</v>
      </c>
      <c r="B180" s="4" t="s">
        <v>452</v>
      </c>
      <c r="C180" s="5">
        <v>39077</v>
      </c>
      <c r="D180" s="4" t="s">
        <v>13</v>
      </c>
      <c r="E180" s="4" t="s">
        <v>453</v>
      </c>
      <c r="F180" s="4">
        <v>472696</v>
      </c>
      <c r="G180" s="4" t="s">
        <v>196</v>
      </c>
      <c r="H180" s="4" t="s">
        <v>16</v>
      </c>
      <c r="I180" s="4" t="s">
        <v>21</v>
      </c>
      <c r="J180" s="4">
        <v>838292</v>
      </c>
      <c r="K180" s="4">
        <v>963286</v>
      </c>
      <c r="L180" s="6">
        <f t="shared" si="2"/>
        <v>1.1491055622623143</v>
      </c>
    </row>
    <row r="181" spans="1:12">
      <c r="A181" s="4">
        <v>380832</v>
      </c>
      <c r="B181" s="4" t="s">
        <v>454</v>
      </c>
      <c r="C181" s="5">
        <v>40026</v>
      </c>
      <c r="D181" s="4" t="s">
        <v>13</v>
      </c>
      <c r="E181" s="4" t="s">
        <v>455</v>
      </c>
      <c r="F181" s="4">
        <v>412289</v>
      </c>
      <c r="G181" s="4" t="s">
        <v>142</v>
      </c>
      <c r="H181" s="4" t="s">
        <v>31</v>
      </c>
      <c r="I181" s="4" t="s">
        <v>25</v>
      </c>
      <c r="J181" s="4">
        <v>689610</v>
      </c>
      <c r="K181" s="4">
        <v>644965</v>
      </c>
      <c r="L181" s="6">
        <f t="shared" si="2"/>
        <v>0.93526050956337636</v>
      </c>
    </row>
    <row r="182" spans="1:12">
      <c r="A182" s="4">
        <v>380890</v>
      </c>
      <c r="B182" s="4" t="s">
        <v>456</v>
      </c>
      <c r="C182" s="5">
        <v>40323</v>
      </c>
      <c r="D182" s="4" t="s">
        <v>13</v>
      </c>
      <c r="E182" s="4" t="s">
        <v>457</v>
      </c>
      <c r="F182" s="4">
        <v>399534</v>
      </c>
      <c r="G182" s="4" t="s">
        <v>24</v>
      </c>
      <c r="H182" s="4" t="s">
        <v>31</v>
      </c>
      <c r="I182" s="4" t="s">
        <v>21</v>
      </c>
      <c r="J182" s="4">
        <v>827329</v>
      </c>
      <c r="K182" s="4">
        <v>1291301</v>
      </c>
      <c r="L182" s="6">
        <f t="shared" si="2"/>
        <v>1.5608071275151723</v>
      </c>
    </row>
    <row r="183" spans="1:12">
      <c r="A183" s="4">
        <v>380893</v>
      </c>
      <c r="B183" s="4" t="s">
        <v>458</v>
      </c>
      <c r="C183" s="5">
        <v>40329</v>
      </c>
      <c r="D183" s="4" t="s">
        <v>13</v>
      </c>
      <c r="E183" s="4" t="s">
        <v>459</v>
      </c>
      <c r="F183" s="4">
        <v>471701</v>
      </c>
      <c r="G183" s="4" t="s">
        <v>460</v>
      </c>
      <c r="H183" s="4" t="s">
        <v>31</v>
      </c>
      <c r="I183" s="4" t="s">
        <v>17</v>
      </c>
      <c r="J183" s="4">
        <v>1387142</v>
      </c>
      <c r="K183" s="4">
        <v>802110</v>
      </c>
      <c r="L183" s="6">
        <f t="shared" si="2"/>
        <v>0.5782464953119435</v>
      </c>
    </row>
    <row r="184" spans="1:12">
      <c r="A184" s="4">
        <v>380894</v>
      </c>
      <c r="B184" s="4" t="s">
        <v>461</v>
      </c>
      <c r="C184" s="5">
        <v>40329</v>
      </c>
      <c r="D184" s="4" t="s">
        <v>13</v>
      </c>
      <c r="E184" s="4" t="s">
        <v>462</v>
      </c>
      <c r="F184" s="4">
        <v>471701</v>
      </c>
      <c r="G184" s="4" t="s">
        <v>460</v>
      </c>
      <c r="H184" s="4" t="s">
        <v>31</v>
      </c>
      <c r="I184" s="4" t="s">
        <v>70</v>
      </c>
      <c r="J184" s="4">
        <v>130988</v>
      </c>
      <c r="K184" s="4">
        <v>142033</v>
      </c>
      <c r="L184" s="6">
        <f t="shared" si="2"/>
        <v>1.0843207011329281</v>
      </c>
    </row>
    <row r="185" spans="1:12">
      <c r="A185" s="4">
        <v>381111</v>
      </c>
      <c r="B185" s="4" t="s">
        <v>463</v>
      </c>
      <c r="C185" s="5">
        <v>40329</v>
      </c>
      <c r="D185" s="4" t="s">
        <v>13</v>
      </c>
      <c r="E185" s="4" t="s">
        <v>464</v>
      </c>
      <c r="F185" s="4">
        <v>411975</v>
      </c>
      <c r="G185" s="4" t="s">
        <v>179</v>
      </c>
      <c r="H185" s="4" t="s">
        <v>16</v>
      </c>
      <c r="I185" s="4" t="s">
        <v>17</v>
      </c>
      <c r="J185" s="4">
        <v>1352820</v>
      </c>
      <c r="K185" s="4">
        <v>2159417</v>
      </c>
      <c r="L185" s="6">
        <f t="shared" si="2"/>
        <v>1.5962337931136441</v>
      </c>
    </row>
    <row r="186" spans="1:12">
      <c r="A186" s="4">
        <v>381119</v>
      </c>
      <c r="B186" s="4" t="s">
        <v>465</v>
      </c>
      <c r="C186" s="5">
        <v>40329</v>
      </c>
      <c r="D186" s="4" t="s">
        <v>13</v>
      </c>
      <c r="E186" s="4" t="s">
        <v>466</v>
      </c>
      <c r="F186" s="4">
        <v>448841</v>
      </c>
      <c r="G186" s="4" t="s">
        <v>467</v>
      </c>
      <c r="H186" s="4" t="s">
        <v>31</v>
      </c>
      <c r="I186" s="4" t="s">
        <v>17</v>
      </c>
      <c r="J186" s="4">
        <v>1436410</v>
      </c>
      <c r="K186" s="4">
        <v>2725052</v>
      </c>
      <c r="L186" s="6">
        <f t="shared" si="2"/>
        <v>1.8971268648923358</v>
      </c>
    </row>
    <row r="187" spans="1:12">
      <c r="A187" s="4">
        <v>381129</v>
      </c>
      <c r="B187" s="4" t="s">
        <v>468</v>
      </c>
      <c r="C187" s="5">
        <v>40329</v>
      </c>
      <c r="D187" s="4" t="s">
        <v>13</v>
      </c>
      <c r="E187" s="4" t="s">
        <v>469</v>
      </c>
      <c r="F187" s="4">
        <v>454526</v>
      </c>
      <c r="G187" s="4" t="s">
        <v>470</v>
      </c>
      <c r="H187" s="4" t="s">
        <v>16</v>
      </c>
      <c r="I187" s="4" t="s">
        <v>25</v>
      </c>
      <c r="J187" s="4">
        <v>672813</v>
      </c>
      <c r="K187" s="4">
        <v>673259</v>
      </c>
      <c r="L187" s="6">
        <f t="shared" si="2"/>
        <v>1.000662888499479</v>
      </c>
    </row>
    <row r="188" spans="1:12">
      <c r="A188" s="4">
        <v>381130</v>
      </c>
      <c r="B188" s="4" t="s">
        <v>471</v>
      </c>
      <c r="C188" s="5">
        <v>40329</v>
      </c>
      <c r="D188" s="4" t="s">
        <v>13</v>
      </c>
      <c r="E188" s="4" t="s">
        <v>472</v>
      </c>
      <c r="F188" s="4">
        <v>454526</v>
      </c>
      <c r="G188" s="4" t="s">
        <v>470</v>
      </c>
      <c r="H188" s="4" t="s">
        <v>31</v>
      </c>
      <c r="I188" s="4" t="s">
        <v>25</v>
      </c>
      <c r="J188" s="4">
        <v>603175</v>
      </c>
      <c r="K188" s="4">
        <v>985152</v>
      </c>
      <c r="L188" s="6">
        <f t="shared" si="2"/>
        <v>1.6332772412649728</v>
      </c>
    </row>
    <row r="189" spans="1:12">
      <c r="A189" s="4">
        <v>381133</v>
      </c>
      <c r="B189" s="4" t="s">
        <v>473</v>
      </c>
      <c r="C189" s="5">
        <v>40330</v>
      </c>
      <c r="D189" s="4" t="s">
        <v>13</v>
      </c>
      <c r="E189" s="4" t="s">
        <v>474</v>
      </c>
      <c r="F189" s="4">
        <v>379915</v>
      </c>
      <c r="G189" s="4" t="s">
        <v>319</v>
      </c>
      <c r="H189" s="4" t="s">
        <v>16</v>
      </c>
      <c r="I189" s="4" t="s">
        <v>70</v>
      </c>
      <c r="J189" s="4">
        <v>218408</v>
      </c>
      <c r="K189" s="4">
        <v>775994</v>
      </c>
      <c r="L189" s="6">
        <f t="shared" si="2"/>
        <v>3.5529559356800116</v>
      </c>
    </row>
    <row r="190" spans="1:12">
      <c r="A190" s="4">
        <v>381137</v>
      </c>
      <c r="B190" s="4" t="s">
        <v>475</v>
      </c>
      <c r="C190" s="5">
        <v>40329</v>
      </c>
      <c r="D190" s="4" t="s">
        <v>13</v>
      </c>
      <c r="E190" s="4" t="s">
        <v>476</v>
      </c>
      <c r="F190" s="4">
        <v>378015</v>
      </c>
      <c r="G190" s="4" t="s">
        <v>477</v>
      </c>
      <c r="H190" s="4" t="s">
        <v>31</v>
      </c>
      <c r="I190" s="4" t="s">
        <v>21</v>
      </c>
      <c r="J190" s="4">
        <v>818705</v>
      </c>
      <c r="K190" s="4">
        <v>1441731</v>
      </c>
      <c r="L190" s="6">
        <f t="shared" si="2"/>
        <v>1.7609896116427772</v>
      </c>
    </row>
    <row r="191" spans="1:12">
      <c r="A191" s="4">
        <v>381144</v>
      </c>
      <c r="B191" s="4" t="s">
        <v>478</v>
      </c>
      <c r="C191" s="5">
        <v>40329</v>
      </c>
      <c r="D191" s="4" t="s">
        <v>13</v>
      </c>
      <c r="E191" s="4" t="s">
        <v>479</v>
      </c>
      <c r="F191" s="4">
        <v>391321</v>
      </c>
      <c r="G191" s="4" t="s">
        <v>41</v>
      </c>
      <c r="H191" s="4" t="s">
        <v>31</v>
      </c>
      <c r="I191" s="4" t="s">
        <v>32</v>
      </c>
      <c r="J191" s="4">
        <v>1991768</v>
      </c>
      <c r="K191" s="4">
        <v>1654827</v>
      </c>
      <c r="L191" s="6">
        <f t="shared" si="2"/>
        <v>0.83083320949026196</v>
      </c>
    </row>
    <row r="192" spans="1:12">
      <c r="A192" s="4">
        <v>381158</v>
      </c>
      <c r="B192" s="4" t="s">
        <v>480</v>
      </c>
      <c r="C192" s="5">
        <v>40329</v>
      </c>
      <c r="D192" s="4" t="s">
        <v>13</v>
      </c>
      <c r="E192" s="4" t="s">
        <v>481</v>
      </c>
      <c r="F192" s="4">
        <v>411082</v>
      </c>
      <c r="G192" s="4" t="s">
        <v>58</v>
      </c>
      <c r="H192" s="4" t="s">
        <v>31</v>
      </c>
      <c r="I192" s="4" t="s">
        <v>21</v>
      </c>
      <c r="J192" s="4">
        <v>832831</v>
      </c>
      <c r="K192" s="4">
        <v>1664978</v>
      </c>
      <c r="L192" s="6">
        <f t="shared" si="2"/>
        <v>1.9991787049233278</v>
      </c>
    </row>
    <row r="193" spans="1:12">
      <c r="A193" s="4">
        <v>381159</v>
      </c>
      <c r="B193" s="4" t="s">
        <v>482</v>
      </c>
      <c r="C193" s="5">
        <v>40331</v>
      </c>
      <c r="D193" s="4" t="s">
        <v>13</v>
      </c>
      <c r="E193" s="4" t="s">
        <v>483</v>
      </c>
      <c r="F193" s="4">
        <v>460222</v>
      </c>
      <c r="G193" s="4" t="s">
        <v>484</v>
      </c>
      <c r="H193" s="4" t="s">
        <v>16</v>
      </c>
      <c r="I193" s="4" t="s">
        <v>32</v>
      </c>
      <c r="J193" s="4">
        <v>1632576</v>
      </c>
      <c r="K193" s="4">
        <v>1853326</v>
      </c>
      <c r="L193" s="6">
        <f t="shared" si="2"/>
        <v>1.1352157571837391</v>
      </c>
    </row>
    <row r="194" spans="1:12">
      <c r="A194" s="4">
        <v>381164</v>
      </c>
      <c r="B194" s="4" t="s">
        <v>485</v>
      </c>
      <c r="C194" s="5">
        <v>40331</v>
      </c>
      <c r="D194" s="4" t="s">
        <v>13</v>
      </c>
      <c r="E194" s="4" t="s">
        <v>486</v>
      </c>
      <c r="F194" s="4">
        <v>379915</v>
      </c>
      <c r="G194" s="4" t="s">
        <v>319</v>
      </c>
      <c r="H194" s="4" t="s">
        <v>31</v>
      </c>
      <c r="I194" s="4" t="s">
        <v>17</v>
      </c>
      <c r="J194" s="4">
        <v>1293251</v>
      </c>
      <c r="K194" s="4">
        <v>777108</v>
      </c>
      <c r="L194" s="6">
        <f t="shared" si="2"/>
        <v>0.60089495387979597</v>
      </c>
    </row>
    <row r="195" spans="1:12">
      <c r="A195" s="4">
        <v>381166</v>
      </c>
      <c r="B195" s="4" t="s">
        <v>487</v>
      </c>
      <c r="C195" s="5">
        <v>40339</v>
      </c>
      <c r="D195" s="4" t="s">
        <v>13</v>
      </c>
      <c r="E195" s="4" t="s">
        <v>488</v>
      </c>
      <c r="F195" s="4">
        <v>379915</v>
      </c>
      <c r="G195" s="4" t="s">
        <v>319</v>
      </c>
      <c r="H195" s="4" t="s">
        <v>31</v>
      </c>
      <c r="I195" s="4" t="s">
        <v>17</v>
      </c>
      <c r="J195" s="4">
        <v>1464893</v>
      </c>
      <c r="K195" s="4">
        <v>779358</v>
      </c>
      <c r="L195" s="6">
        <f t="shared" ref="L195:L258" si="3">K195/J195</f>
        <v>0.53202384064911223</v>
      </c>
    </row>
    <row r="196" spans="1:12">
      <c r="A196" s="4">
        <v>381167</v>
      </c>
      <c r="B196" s="4" t="s">
        <v>489</v>
      </c>
      <c r="C196" s="5">
        <v>40338</v>
      </c>
      <c r="D196" s="4" t="s">
        <v>13</v>
      </c>
      <c r="E196" s="4" t="s">
        <v>490</v>
      </c>
      <c r="F196" s="4">
        <v>381132</v>
      </c>
      <c r="G196" s="4" t="s">
        <v>289</v>
      </c>
      <c r="H196" s="4" t="s">
        <v>16</v>
      </c>
      <c r="I196" s="4" t="s">
        <v>32</v>
      </c>
      <c r="J196" s="4">
        <v>2063290</v>
      </c>
      <c r="K196" s="4">
        <v>2788039</v>
      </c>
      <c r="L196" s="6">
        <f t="shared" si="3"/>
        <v>1.3512589117380494</v>
      </c>
    </row>
    <row r="197" spans="1:12">
      <c r="A197" s="4">
        <v>381255</v>
      </c>
      <c r="B197" s="4" t="s">
        <v>491</v>
      </c>
      <c r="C197" s="5">
        <v>39835</v>
      </c>
      <c r="D197" s="4" t="s">
        <v>13</v>
      </c>
      <c r="E197" s="4" t="s">
        <v>492</v>
      </c>
      <c r="F197" s="4">
        <v>381325</v>
      </c>
      <c r="G197" s="4" t="s">
        <v>278</v>
      </c>
      <c r="H197" s="4" t="s">
        <v>31</v>
      </c>
      <c r="I197" s="4" t="s">
        <v>32</v>
      </c>
      <c r="J197" s="4">
        <v>1933382</v>
      </c>
      <c r="K197" s="4">
        <v>2083232</v>
      </c>
      <c r="L197" s="6">
        <f t="shared" si="3"/>
        <v>1.0775066696596949</v>
      </c>
    </row>
    <row r="198" spans="1:12">
      <c r="A198" s="4">
        <v>381262</v>
      </c>
      <c r="B198" s="4" t="s">
        <v>493</v>
      </c>
      <c r="C198" s="5">
        <v>40337</v>
      </c>
      <c r="D198" s="4" t="s">
        <v>13</v>
      </c>
      <c r="E198" s="4" t="s">
        <v>494</v>
      </c>
      <c r="F198" s="4">
        <v>408443</v>
      </c>
      <c r="G198" s="4" t="s">
        <v>406</v>
      </c>
      <c r="H198" s="4" t="s">
        <v>16</v>
      </c>
      <c r="I198" s="4" t="s">
        <v>21</v>
      </c>
      <c r="J198" s="4">
        <v>770735</v>
      </c>
      <c r="K198" s="4">
        <v>1502422</v>
      </c>
      <c r="L198" s="6">
        <f t="shared" si="3"/>
        <v>1.9493366721376348</v>
      </c>
    </row>
    <row r="199" spans="1:12">
      <c r="A199" s="4">
        <v>381382</v>
      </c>
      <c r="B199" s="4" t="s">
        <v>495</v>
      </c>
      <c r="C199" s="5">
        <v>40331</v>
      </c>
      <c r="D199" s="4" t="s">
        <v>13</v>
      </c>
      <c r="E199" s="4" t="s">
        <v>496</v>
      </c>
      <c r="F199" s="4">
        <v>379915</v>
      </c>
      <c r="G199" s="4" t="s">
        <v>319</v>
      </c>
      <c r="H199" s="4" t="s">
        <v>31</v>
      </c>
      <c r="I199" s="4" t="s">
        <v>17</v>
      </c>
      <c r="J199" s="4">
        <v>1127528</v>
      </c>
      <c r="K199" s="4">
        <v>1036632</v>
      </c>
      <c r="L199" s="6">
        <f t="shared" si="3"/>
        <v>0.9193847070760105</v>
      </c>
    </row>
    <row r="200" spans="1:12">
      <c r="A200" s="4">
        <v>381385</v>
      </c>
      <c r="B200" s="4" t="s">
        <v>497</v>
      </c>
      <c r="C200" s="5">
        <v>40331</v>
      </c>
      <c r="D200" s="4" t="s">
        <v>13</v>
      </c>
      <c r="E200" s="4" t="s">
        <v>498</v>
      </c>
      <c r="F200" s="4">
        <v>448126</v>
      </c>
      <c r="G200" s="4" t="s">
        <v>316</v>
      </c>
      <c r="H200" s="4" t="s">
        <v>31</v>
      </c>
      <c r="I200" s="4" t="s">
        <v>17</v>
      </c>
      <c r="J200" s="4">
        <v>1339702</v>
      </c>
      <c r="K200" s="4">
        <v>1062645</v>
      </c>
      <c r="L200" s="6">
        <f t="shared" si="3"/>
        <v>0.79319505382540301</v>
      </c>
    </row>
    <row r="201" spans="1:12">
      <c r="A201" s="4">
        <v>381387</v>
      </c>
      <c r="B201" s="4" t="s">
        <v>499</v>
      </c>
      <c r="C201" s="5">
        <v>40319</v>
      </c>
      <c r="D201" s="4" t="s">
        <v>13</v>
      </c>
      <c r="E201" s="4" t="s">
        <v>500</v>
      </c>
      <c r="F201" s="4">
        <v>160376</v>
      </c>
      <c r="G201" s="4" t="s">
        <v>153</v>
      </c>
      <c r="H201" s="4" t="s">
        <v>31</v>
      </c>
      <c r="I201" s="4" t="s">
        <v>21</v>
      </c>
      <c r="J201" s="4">
        <v>1033584</v>
      </c>
      <c r="K201" s="4">
        <v>980819</v>
      </c>
      <c r="L201" s="6">
        <f t="shared" si="3"/>
        <v>0.94894948064211515</v>
      </c>
    </row>
    <row r="202" spans="1:12">
      <c r="A202" s="4">
        <v>381394</v>
      </c>
      <c r="B202" s="4" t="s">
        <v>501</v>
      </c>
      <c r="C202" s="5">
        <v>40329</v>
      </c>
      <c r="D202" s="4" t="s">
        <v>13</v>
      </c>
      <c r="E202" s="4" t="s">
        <v>502</v>
      </c>
      <c r="F202" s="4">
        <v>381123</v>
      </c>
      <c r="G202" s="4" t="s">
        <v>503</v>
      </c>
      <c r="H202" s="4" t="s">
        <v>16</v>
      </c>
      <c r="I202" s="4" t="s">
        <v>25</v>
      </c>
      <c r="J202" s="4">
        <v>555220</v>
      </c>
      <c r="K202" s="4">
        <v>827627</v>
      </c>
      <c r="L202" s="6">
        <f t="shared" si="3"/>
        <v>1.4906289398796873</v>
      </c>
    </row>
    <row r="203" spans="1:12">
      <c r="A203" s="4">
        <v>381395</v>
      </c>
      <c r="B203" s="4" t="s">
        <v>504</v>
      </c>
      <c r="C203" s="5">
        <v>40323</v>
      </c>
      <c r="D203" s="4" t="s">
        <v>13</v>
      </c>
      <c r="E203" s="4" t="s">
        <v>37</v>
      </c>
      <c r="F203" s="4">
        <v>406343</v>
      </c>
      <c r="G203" s="4" t="s">
        <v>505</v>
      </c>
      <c r="H203" s="4" t="s">
        <v>31</v>
      </c>
      <c r="I203" s="4" t="s">
        <v>25</v>
      </c>
      <c r="J203" s="4">
        <v>616914</v>
      </c>
      <c r="K203" s="4">
        <v>564716</v>
      </c>
      <c r="L203" s="6">
        <f t="shared" si="3"/>
        <v>0.91538853065419168</v>
      </c>
    </row>
    <row r="204" spans="1:12">
      <c r="A204" s="4">
        <v>381403</v>
      </c>
      <c r="B204" s="4" t="s">
        <v>506</v>
      </c>
      <c r="C204" s="5">
        <v>40329</v>
      </c>
      <c r="D204" s="4" t="s">
        <v>13</v>
      </c>
      <c r="E204" s="4" t="s">
        <v>507</v>
      </c>
      <c r="F204" s="4">
        <v>473191</v>
      </c>
      <c r="G204" s="4" t="s">
        <v>214</v>
      </c>
      <c r="H204" s="4" t="s">
        <v>31</v>
      </c>
      <c r="I204" s="4" t="s">
        <v>17</v>
      </c>
      <c r="J204" s="4">
        <v>1225910</v>
      </c>
      <c r="K204" s="4">
        <v>852604</v>
      </c>
      <c r="L204" s="6">
        <f t="shared" si="3"/>
        <v>0.69548661810410228</v>
      </c>
    </row>
    <row r="205" spans="1:12">
      <c r="A205" s="4">
        <v>381407</v>
      </c>
      <c r="B205" s="4" t="s">
        <v>508</v>
      </c>
      <c r="C205" s="5">
        <v>40329</v>
      </c>
      <c r="D205" s="4" t="s">
        <v>13</v>
      </c>
      <c r="E205" s="4" t="s">
        <v>509</v>
      </c>
      <c r="F205" s="4">
        <v>380836</v>
      </c>
      <c r="G205" s="4" t="s">
        <v>510</v>
      </c>
      <c r="H205" s="4" t="s">
        <v>31</v>
      </c>
      <c r="I205" s="4" t="s">
        <v>25</v>
      </c>
      <c r="J205" s="4">
        <v>519650</v>
      </c>
      <c r="K205" s="4">
        <v>281833</v>
      </c>
      <c r="L205" s="6">
        <f t="shared" si="3"/>
        <v>0.54235158279611273</v>
      </c>
    </row>
    <row r="206" spans="1:12">
      <c r="A206" s="4">
        <v>381408</v>
      </c>
      <c r="B206" s="4" t="s">
        <v>511</v>
      </c>
      <c r="C206" s="5">
        <v>40329</v>
      </c>
      <c r="D206" s="4" t="s">
        <v>13</v>
      </c>
      <c r="E206" s="4" t="s">
        <v>512</v>
      </c>
      <c r="F206" s="4">
        <v>473191</v>
      </c>
      <c r="G206" s="4" t="s">
        <v>214</v>
      </c>
      <c r="H206" s="4" t="s">
        <v>31</v>
      </c>
      <c r="I206" s="4" t="s">
        <v>25</v>
      </c>
      <c r="J206" s="4">
        <v>668390</v>
      </c>
      <c r="K206" s="4">
        <v>573319</v>
      </c>
      <c r="L206" s="6">
        <f t="shared" si="3"/>
        <v>0.85776118733075002</v>
      </c>
    </row>
    <row r="207" spans="1:12">
      <c r="A207" s="4">
        <v>381410</v>
      </c>
      <c r="B207" s="4" t="s">
        <v>513</v>
      </c>
      <c r="C207" s="5">
        <v>40329</v>
      </c>
      <c r="D207" s="4" t="s">
        <v>13</v>
      </c>
      <c r="E207" s="4" t="s">
        <v>514</v>
      </c>
      <c r="F207" s="4">
        <v>410450</v>
      </c>
      <c r="G207" s="4" t="s">
        <v>217</v>
      </c>
      <c r="H207" s="4" t="s">
        <v>31</v>
      </c>
      <c r="I207" s="4" t="s">
        <v>32</v>
      </c>
      <c r="J207" s="4">
        <v>1531391</v>
      </c>
      <c r="K207" s="4">
        <v>549992</v>
      </c>
      <c r="L207" s="6">
        <f t="shared" si="3"/>
        <v>0.35914537828679938</v>
      </c>
    </row>
    <row r="208" spans="1:12">
      <c r="A208" s="4">
        <v>381411</v>
      </c>
      <c r="B208" s="4" t="s">
        <v>515</v>
      </c>
      <c r="C208" s="5">
        <v>40278</v>
      </c>
      <c r="D208" s="4" t="s">
        <v>13</v>
      </c>
      <c r="E208" s="4" t="s">
        <v>516</v>
      </c>
      <c r="F208" s="4">
        <v>381248</v>
      </c>
      <c r="G208" s="4" t="s">
        <v>517</v>
      </c>
      <c r="H208" s="4" t="s">
        <v>31</v>
      </c>
      <c r="I208" s="4" t="s">
        <v>21</v>
      </c>
      <c r="J208" s="4">
        <v>756575</v>
      </c>
      <c r="K208" s="4">
        <v>1536368</v>
      </c>
      <c r="L208" s="6">
        <f t="shared" si="3"/>
        <v>2.0306882992433004</v>
      </c>
    </row>
    <row r="209" spans="1:12">
      <c r="A209" s="4">
        <v>381413</v>
      </c>
      <c r="B209" s="4" t="s">
        <v>518</v>
      </c>
      <c r="C209" s="5">
        <v>40329</v>
      </c>
      <c r="D209" s="4" t="s">
        <v>13</v>
      </c>
      <c r="E209" s="4" t="s">
        <v>519</v>
      </c>
      <c r="F209" s="4">
        <v>448733</v>
      </c>
      <c r="G209" s="4" t="s">
        <v>520</v>
      </c>
      <c r="H209" s="4" t="s">
        <v>31</v>
      </c>
      <c r="I209" s="4" t="s">
        <v>21</v>
      </c>
      <c r="J209" s="4">
        <v>743023</v>
      </c>
      <c r="K209" s="4">
        <v>835210</v>
      </c>
      <c r="L209" s="6">
        <f t="shared" si="3"/>
        <v>1.1240701835609395</v>
      </c>
    </row>
    <row r="210" spans="1:12">
      <c r="A210" s="4">
        <v>381414</v>
      </c>
      <c r="B210" s="4" t="s">
        <v>521</v>
      </c>
      <c r="C210" s="5">
        <v>40278</v>
      </c>
      <c r="D210" s="4" t="s">
        <v>13</v>
      </c>
      <c r="E210" s="4" t="s">
        <v>522</v>
      </c>
      <c r="F210" s="4">
        <v>381248</v>
      </c>
      <c r="G210" s="4" t="s">
        <v>517</v>
      </c>
      <c r="H210" s="4" t="s">
        <v>31</v>
      </c>
      <c r="I210" s="4" t="s">
        <v>32</v>
      </c>
      <c r="J210" s="4">
        <v>1501465</v>
      </c>
      <c r="K210" s="4">
        <v>1620124</v>
      </c>
      <c r="L210" s="6">
        <f t="shared" si="3"/>
        <v>1.0790288151904972</v>
      </c>
    </row>
    <row r="211" spans="1:12">
      <c r="A211" s="4">
        <v>381423</v>
      </c>
      <c r="B211" s="4" t="s">
        <v>523</v>
      </c>
      <c r="C211" s="5">
        <v>40336</v>
      </c>
      <c r="D211" s="4" t="s">
        <v>13</v>
      </c>
      <c r="E211" s="4" t="s">
        <v>524</v>
      </c>
      <c r="F211" s="4">
        <v>381248</v>
      </c>
      <c r="G211" s="4" t="s">
        <v>517</v>
      </c>
      <c r="H211" s="4" t="s">
        <v>16</v>
      </c>
      <c r="I211" s="4" t="s">
        <v>25</v>
      </c>
      <c r="J211" s="4">
        <v>401281</v>
      </c>
      <c r="K211" s="4">
        <v>479308</v>
      </c>
      <c r="L211" s="6">
        <f t="shared" si="3"/>
        <v>1.1944447905582372</v>
      </c>
    </row>
    <row r="212" spans="1:12">
      <c r="A212" s="4">
        <v>381424</v>
      </c>
      <c r="B212" s="4" t="s">
        <v>525</v>
      </c>
      <c r="C212" s="5">
        <v>40329</v>
      </c>
      <c r="D212" s="4" t="s">
        <v>13</v>
      </c>
      <c r="E212" s="4" t="s">
        <v>526</v>
      </c>
      <c r="F212" s="4">
        <v>448733</v>
      </c>
      <c r="G212" s="4" t="s">
        <v>520</v>
      </c>
      <c r="H212" s="4" t="s">
        <v>31</v>
      </c>
      <c r="I212" s="4" t="s">
        <v>25</v>
      </c>
      <c r="J212" s="4">
        <v>626288</v>
      </c>
      <c r="K212" s="4">
        <v>793523</v>
      </c>
      <c r="L212" s="6">
        <f t="shared" si="3"/>
        <v>1.2670257134098051</v>
      </c>
    </row>
    <row r="213" spans="1:12">
      <c r="A213" s="4">
        <v>381429</v>
      </c>
      <c r="B213" s="4" t="s">
        <v>527</v>
      </c>
      <c r="C213" s="5">
        <v>40329</v>
      </c>
      <c r="D213" s="4" t="s">
        <v>13</v>
      </c>
      <c r="E213" s="4" t="s">
        <v>528</v>
      </c>
      <c r="F213" s="4">
        <v>406698</v>
      </c>
      <c r="G213" s="4" t="s">
        <v>220</v>
      </c>
      <c r="H213" s="4" t="s">
        <v>31</v>
      </c>
      <c r="I213" s="4" t="s">
        <v>21</v>
      </c>
      <c r="J213" s="4">
        <v>892225</v>
      </c>
      <c r="K213" s="4">
        <v>980521</v>
      </c>
      <c r="L213" s="6">
        <f t="shared" si="3"/>
        <v>1.0989615848020398</v>
      </c>
    </row>
    <row r="214" spans="1:12">
      <c r="A214" s="4">
        <v>381530</v>
      </c>
      <c r="B214" s="4" t="s">
        <v>529</v>
      </c>
      <c r="C214" s="5">
        <v>40336</v>
      </c>
      <c r="D214" s="4" t="s">
        <v>13</v>
      </c>
      <c r="E214" s="4" t="s">
        <v>530</v>
      </c>
      <c r="F214" s="4">
        <v>460392</v>
      </c>
      <c r="G214" s="4" t="s">
        <v>531</v>
      </c>
      <c r="H214" s="4" t="s">
        <v>16</v>
      </c>
      <c r="I214" s="4" t="s">
        <v>32</v>
      </c>
      <c r="J214" s="4">
        <v>1623884</v>
      </c>
      <c r="K214" s="4">
        <v>2213496</v>
      </c>
      <c r="L214" s="6">
        <f t="shared" si="3"/>
        <v>1.3630875111769067</v>
      </c>
    </row>
    <row r="215" spans="1:12">
      <c r="A215" s="4">
        <v>381534</v>
      </c>
      <c r="B215" s="4" t="s">
        <v>532</v>
      </c>
      <c r="C215" s="5">
        <v>40336</v>
      </c>
      <c r="D215" s="4" t="s">
        <v>13</v>
      </c>
      <c r="E215" s="4" t="s">
        <v>533</v>
      </c>
      <c r="F215" s="4">
        <v>406515</v>
      </c>
      <c r="G215" s="4" t="s">
        <v>286</v>
      </c>
      <c r="H215" s="4" t="s">
        <v>16</v>
      </c>
      <c r="I215" s="4" t="s">
        <v>21</v>
      </c>
      <c r="J215" s="4">
        <v>841521</v>
      </c>
      <c r="K215" s="4">
        <v>1347892</v>
      </c>
      <c r="L215" s="6">
        <f t="shared" si="3"/>
        <v>1.6017330524134277</v>
      </c>
    </row>
    <row r="216" spans="1:12">
      <c r="A216" s="4">
        <v>381545</v>
      </c>
      <c r="B216" s="4" t="s">
        <v>534</v>
      </c>
      <c r="C216" s="5">
        <v>40336</v>
      </c>
      <c r="D216" s="4" t="s">
        <v>13</v>
      </c>
      <c r="E216" s="4" t="s">
        <v>535</v>
      </c>
      <c r="F216" s="4">
        <v>381248</v>
      </c>
      <c r="G216" s="4" t="s">
        <v>517</v>
      </c>
      <c r="H216" s="4" t="s">
        <v>31</v>
      </c>
      <c r="I216" s="4" t="s">
        <v>21</v>
      </c>
      <c r="J216" s="4">
        <v>867416</v>
      </c>
      <c r="K216" s="4">
        <v>656620</v>
      </c>
      <c r="L216" s="6">
        <f t="shared" si="3"/>
        <v>0.75698396155939018</v>
      </c>
    </row>
    <row r="217" spans="1:12">
      <c r="A217" s="4">
        <v>381546</v>
      </c>
      <c r="B217" s="4" t="s">
        <v>536</v>
      </c>
      <c r="C217" s="5">
        <v>40336</v>
      </c>
      <c r="D217" s="4" t="s">
        <v>13</v>
      </c>
      <c r="E217" s="4" t="s">
        <v>537</v>
      </c>
      <c r="F217" s="4">
        <v>381248</v>
      </c>
      <c r="G217" s="4" t="s">
        <v>517</v>
      </c>
      <c r="H217" s="4" t="s">
        <v>31</v>
      </c>
      <c r="I217" s="4" t="s">
        <v>21</v>
      </c>
      <c r="J217" s="4">
        <v>730418</v>
      </c>
      <c r="K217" s="4">
        <v>668408</v>
      </c>
      <c r="L217" s="6">
        <f t="shared" si="3"/>
        <v>0.91510340654255506</v>
      </c>
    </row>
    <row r="218" spans="1:12">
      <c r="A218" s="4">
        <v>381547</v>
      </c>
      <c r="B218" s="4" t="s">
        <v>538</v>
      </c>
      <c r="C218" s="5">
        <v>40336</v>
      </c>
      <c r="D218" s="4" t="s">
        <v>13</v>
      </c>
      <c r="E218" s="4" t="s">
        <v>539</v>
      </c>
      <c r="F218" s="4">
        <v>406515</v>
      </c>
      <c r="G218" s="4" t="s">
        <v>286</v>
      </c>
      <c r="H218" s="4" t="s">
        <v>16</v>
      </c>
      <c r="I218" s="4" t="s">
        <v>32</v>
      </c>
      <c r="J218" s="4">
        <v>1678380</v>
      </c>
      <c r="K218" s="4">
        <v>2795005</v>
      </c>
      <c r="L218" s="6">
        <f t="shared" si="3"/>
        <v>1.6652992766834687</v>
      </c>
    </row>
    <row r="219" spans="1:12">
      <c r="A219" s="4">
        <v>381571</v>
      </c>
      <c r="B219" s="4" t="s">
        <v>540</v>
      </c>
      <c r="C219" s="5">
        <v>40344</v>
      </c>
      <c r="D219" s="4" t="s">
        <v>13</v>
      </c>
      <c r="E219" s="4" t="s">
        <v>541</v>
      </c>
      <c r="F219" s="4">
        <v>425654</v>
      </c>
      <c r="G219" s="4" t="s">
        <v>542</v>
      </c>
      <c r="H219" s="4" t="s">
        <v>16</v>
      </c>
      <c r="I219" s="4" t="s">
        <v>21</v>
      </c>
      <c r="J219" s="4">
        <v>1089506</v>
      </c>
      <c r="K219" s="4">
        <v>634402</v>
      </c>
      <c r="L219" s="6">
        <f t="shared" si="3"/>
        <v>0.58228408104223384</v>
      </c>
    </row>
    <row r="220" spans="1:12">
      <c r="A220" s="4">
        <v>381576</v>
      </c>
      <c r="B220" s="4" t="s">
        <v>543</v>
      </c>
      <c r="C220" s="5">
        <v>40329</v>
      </c>
      <c r="D220" s="4" t="s">
        <v>13</v>
      </c>
      <c r="E220" s="4" t="s">
        <v>544</v>
      </c>
      <c r="F220" s="4">
        <v>471701</v>
      </c>
      <c r="G220" s="4" t="s">
        <v>460</v>
      </c>
      <c r="H220" s="4" t="s">
        <v>16</v>
      </c>
      <c r="I220" s="4" t="s">
        <v>25</v>
      </c>
      <c r="J220" s="4">
        <v>672252</v>
      </c>
      <c r="K220" s="4">
        <v>568981</v>
      </c>
      <c r="L220" s="6">
        <f t="shared" si="3"/>
        <v>0.84638052397017782</v>
      </c>
    </row>
    <row r="221" spans="1:12">
      <c r="A221" s="4">
        <v>381580</v>
      </c>
      <c r="B221" s="4" t="s">
        <v>545</v>
      </c>
      <c r="C221" s="5">
        <v>40331</v>
      </c>
      <c r="D221" s="4" t="s">
        <v>13</v>
      </c>
      <c r="E221" s="4" t="s">
        <v>546</v>
      </c>
      <c r="F221" s="4">
        <v>381721</v>
      </c>
      <c r="G221" s="4" t="s">
        <v>269</v>
      </c>
      <c r="H221" s="4" t="s">
        <v>31</v>
      </c>
      <c r="I221" s="4" t="s">
        <v>25</v>
      </c>
      <c r="J221" s="4">
        <v>594953</v>
      </c>
      <c r="K221" s="4">
        <v>1328036</v>
      </c>
      <c r="L221" s="6">
        <f t="shared" si="3"/>
        <v>2.2321695999515927</v>
      </c>
    </row>
    <row r="222" spans="1:12">
      <c r="A222" s="4">
        <v>381581</v>
      </c>
      <c r="B222" s="4" t="s">
        <v>547</v>
      </c>
      <c r="C222" s="5">
        <v>40331</v>
      </c>
      <c r="D222" s="4" t="s">
        <v>13</v>
      </c>
      <c r="E222" s="4" t="s">
        <v>548</v>
      </c>
      <c r="F222" s="4">
        <v>403187</v>
      </c>
      <c r="G222" s="4" t="s">
        <v>256</v>
      </c>
      <c r="H222" s="4" t="s">
        <v>31</v>
      </c>
      <c r="I222" s="4" t="s">
        <v>21</v>
      </c>
      <c r="J222" s="4">
        <v>947652</v>
      </c>
      <c r="K222" s="4">
        <v>1393095</v>
      </c>
      <c r="L222" s="6">
        <f t="shared" si="3"/>
        <v>1.4700491319598334</v>
      </c>
    </row>
    <row r="223" spans="1:12">
      <c r="A223" s="4">
        <v>381586</v>
      </c>
      <c r="B223" s="4" t="s">
        <v>549</v>
      </c>
      <c r="C223" s="5">
        <v>40331</v>
      </c>
      <c r="D223" s="4" t="s">
        <v>13</v>
      </c>
      <c r="E223" s="4" t="s">
        <v>550</v>
      </c>
      <c r="F223" s="4">
        <v>381549</v>
      </c>
      <c r="G223" s="4" t="s">
        <v>264</v>
      </c>
      <c r="H223" s="4" t="s">
        <v>16</v>
      </c>
      <c r="I223" s="4" t="s">
        <v>32</v>
      </c>
      <c r="J223" s="4">
        <v>1827379</v>
      </c>
      <c r="K223" s="4">
        <v>3504062</v>
      </c>
      <c r="L223" s="6">
        <f t="shared" si="3"/>
        <v>1.9175343483754601</v>
      </c>
    </row>
    <row r="224" spans="1:12">
      <c r="A224" s="4">
        <v>381588</v>
      </c>
      <c r="B224" s="4" t="s">
        <v>551</v>
      </c>
      <c r="C224" s="5">
        <v>40331</v>
      </c>
      <c r="D224" s="4" t="s">
        <v>13</v>
      </c>
      <c r="E224" s="4" t="s">
        <v>552</v>
      </c>
      <c r="F224" s="4">
        <v>410827</v>
      </c>
      <c r="G224" s="4" t="s">
        <v>259</v>
      </c>
      <c r="H224" s="4" t="s">
        <v>16</v>
      </c>
      <c r="I224" s="4" t="s">
        <v>25</v>
      </c>
      <c r="J224" s="4">
        <v>427485</v>
      </c>
      <c r="K224" s="4">
        <v>333464</v>
      </c>
      <c r="L224" s="6">
        <f t="shared" si="3"/>
        <v>0.78006011906850536</v>
      </c>
    </row>
    <row r="225" spans="1:12">
      <c r="A225" s="4">
        <v>381589</v>
      </c>
      <c r="B225" s="4" t="s">
        <v>553</v>
      </c>
      <c r="C225" s="5">
        <v>40331</v>
      </c>
      <c r="D225" s="4" t="s">
        <v>13</v>
      </c>
      <c r="E225" s="4" t="s">
        <v>554</v>
      </c>
      <c r="F225" s="4">
        <v>379915</v>
      </c>
      <c r="G225" s="4" t="s">
        <v>319</v>
      </c>
      <c r="H225" s="4" t="s">
        <v>31</v>
      </c>
      <c r="I225" s="4" t="s">
        <v>251</v>
      </c>
      <c r="J225" s="4">
        <v>2351882</v>
      </c>
      <c r="K225" s="4">
        <v>2179716</v>
      </c>
      <c r="L225" s="6">
        <f t="shared" si="3"/>
        <v>0.92679649744332415</v>
      </c>
    </row>
    <row r="226" spans="1:12">
      <c r="A226" s="4">
        <v>381728</v>
      </c>
      <c r="B226" s="4" t="s">
        <v>555</v>
      </c>
      <c r="C226" s="5">
        <v>40018</v>
      </c>
      <c r="D226" s="4" t="s">
        <v>13</v>
      </c>
      <c r="E226" s="4" t="s">
        <v>556</v>
      </c>
      <c r="F226" s="4">
        <v>421959</v>
      </c>
      <c r="G226" s="4" t="s">
        <v>342</v>
      </c>
      <c r="H226" s="4" t="s">
        <v>31</v>
      </c>
      <c r="I226" s="4" t="s">
        <v>32</v>
      </c>
      <c r="J226" s="4">
        <v>2175997</v>
      </c>
      <c r="K226" s="4">
        <v>237839</v>
      </c>
      <c r="L226" s="6">
        <f t="shared" si="3"/>
        <v>0.10930116172035163</v>
      </c>
    </row>
    <row r="227" spans="1:12">
      <c r="A227" s="4">
        <v>381805</v>
      </c>
      <c r="B227" s="4" t="s">
        <v>557</v>
      </c>
      <c r="C227" s="5">
        <v>40329</v>
      </c>
      <c r="D227" s="4" t="s">
        <v>13</v>
      </c>
      <c r="E227" s="4" t="s">
        <v>558</v>
      </c>
      <c r="F227" s="4">
        <v>412289</v>
      </c>
      <c r="G227" s="4" t="s">
        <v>142</v>
      </c>
      <c r="H227" s="4" t="s">
        <v>31</v>
      </c>
      <c r="I227" s="4" t="s">
        <v>32</v>
      </c>
      <c r="J227" s="4">
        <v>1529555</v>
      </c>
      <c r="K227" s="4">
        <v>1245185</v>
      </c>
      <c r="L227" s="6">
        <f t="shared" si="3"/>
        <v>0.81408318105592803</v>
      </c>
    </row>
    <row r="228" spans="1:12">
      <c r="A228" s="4">
        <v>381821</v>
      </c>
      <c r="B228" s="4" t="s">
        <v>559</v>
      </c>
      <c r="C228" s="5">
        <v>40329</v>
      </c>
      <c r="D228" s="4" t="s">
        <v>13</v>
      </c>
      <c r="E228" s="4" t="s">
        <v>560</v>
      </c>
      <c r="F228" s="4">
        <v>411082</v>
      </c>
      <c r="G228" s="4" t="s">
        <v>58</v>
      </c>
      <c r="H228" s="4" t="s">
        <v>16</v>
      </c>
      <c r="I228" s="4" t="s">
        <v>32</v>
      </c>
      <c r="J228" s="4">
        <v>2157383</v>
      </c>
      <c r="K228" s="4">
        <v>942683</v>
      </c>
      <c r="L228" s="6">
        <f t="shared" si="3"/>
        <v>0.43695672024856042</v>
      </c>
    </row>
    <row r="229" spans="1:12">
      <c r="A229" s="4">
        <v>381909</v>
      </c>
      <c r="B229" s="4" t="s">
        <v>561</v>
      </c>
      <c r="C229" s="5">
        <v>40330</v>
      </c>
      <c r="D229" s="4" t="s">
        <v>13</v>
      </c>
      <c r="E229" s="4" t="s">
        <v>562</v>
      </c>
      <c r="F229" s="4">
        <v>379658</v>
      </c>
      <c r="G229" s="4" t="s">
        <v>206</v>
      </c>
      <c r="H229" s="4" t="s">
        <v>31</v>
      </c>
      <c r="I229" s="4" t="s">
        <v>21</v>
      </c>
      <c r="J229" s="4">
        <v>1030200</v>
      </c>
      <c r="K229" s="4">
        <v>2427138</v>
      </c>
      <c r="L229" s="6">
        <f t="shared" si="3"/>
        <v>2.3559871869539895</v>
      </c>
    </row>
    <row r="230" spans="1:12">
      <c r="A230" s="4">
        <v>381912</v>
      </c>
      <c r="B230" s="4" t="s">
        <v>563</v>
      </c>
      <c r="C230" s="5">
        <v>40330</v>
      </c>
      <c r="D230" s="4" t="s">
        <v>13</v>
      </c>
      <c r="E230" s="4" t="s">
        <v>564</v>
      </c>
      <c r="F230" s="4">
        <v>379658</v>
      </c>
      <c r="G230" s="4" t="s">
        <v>206</v>
      </c>
      <c r="H230" s="4" t="s">
        <v>31</v>
      </c>
      <c r="I230" s="4" t="s">
        <v>17</v>
      </c>
      <c r="J230" s="4">
        <v>1125254</v>
      </c>
      <c r="K230" s="4">
        <v>1080780</v>
      </c>
      <c r="L230" s="6">
        <f t="shared" si="3"/>
        <v>0.96047647908827694</v>
      </c>
    </row>
    <row r="231" spans="1:12">
      <c r="A231" s="4">
        <v>381917</v>
      </c>
      <c r="B231" s="4" t="s">
        <v>565</v>
      </c>
      <c r="C231" s="5">
        <v>40330</v>
      </c>
      <c r="D231" s="4" t="s">
        <v>13</v>
      </c>
      <c r="E231" s="4" t="s">
        <v>566</v>
      </c>
      <c r="F231" s="4">
        <v>379658</v>
      </c>
      <c r="G231" s="4" t="s">
        <v>206</v>
      </c>
      <c r="H231" s="4" t="s">
        <v>31</v>
      </c>
      <c r="I231" s="4" t="s">
        <v>32</v>
      </c>
      <c r="J231" s="4">
        <v>1664973</v>
      </c>
      <c r="K231" s="4">
        <v>1656890</v>
      </c>
      <c r="L231" s="6">
        <f t="shared" si="3"/>
        <v>0.99514526661993918</v>
      </c>
    </row>
    <row r="232" spans="1:12">
      <c r="A232" s="4">
        <v>381928</v>
      </c>
      <c r="B232" s="4" t="s">
        <v>567</v>
      </c>
      <c r="C232" s="5">
        <v>40336</v>
      </c>
      <c r="D232" s="4" t="s">
        <v>13</v>
      </c>
      <c r="E232" s="4" t="s">
        <v>568</v>
      </c>
      <c r="F232" s="4">
        <v>379658</v>
      </c>
      <c r="G232" s="4" t="s">
        <v>206</v>
      </c>
      <c r="H232" s="4" t="s">
        <v>31</v>
      </c>
      <c r="I232" s="4" t="s">
        <v>251</v>
      </c>
      <c r="J232" s="4">
        <v>2319005</v>
      </c>
      <c r="K232" s="4">
        <v>3367650</v>
      </c>
      <c r="L232" s="6">
        <f t="shared" si="3"/>
        <v>1.4521960927208004</v>
      </c>
    </row>
    <row r="233" spans="1:12">
      <c r="A233" s="4">
        <v>381932</v>
      </c>
      <c r="B233" s="4" t="s">
        <v>569</v>
      </c>
      <c r="C233" s="5">
        <v>40331</v>
      </c>
      <c r="D233" s="4" t="s">
        <v>13</v>
      </c>
      <c r="E233" s="4" t="s">
        <v>570</v>
      </c>
      <c r="F233" s="4">
        <v>381549</v>
      </c>
      <c r="G233" s="4" t="s">
        <v>264</v>
      </c>
      <c r="H233" s="4" t="s">
        <v>16</v>
      </c>
      <c r="I233" s="4" t="s">
        <v>21</v>
      </c>
      <c r="J233" s="4">
        <v>1035787</v>
      </c>
      <c r="K233" s="4">
        <v>1573309</v>
      </c>
      <c r="L233" s="6">
        <f t="shared" si="3"/>
        <v>1.518950324728926</v>
      </c>
    </row>
    <row r="234" spans="1:12">
      <c r="A234" s="4">
        <v>382161</v>
      </c>
      <c r="B234" s="4" t="s">
        <v>571</v>
      </c>
      <c r="C234" s="5">
        <v>40278</v>
      </c>
      <c r="D234" s="4" t="s">
        <v>13</v>
      </c>
      <c r="E234" s="4" t="s">
        <v>572</v>
      </c>
      <c r="F234" s="4">
        <v>381248</v>
      </c>
      <c r="G234" s="4" t="s">
        <v>517</v>
      </c>
      <c r="H234" s="4" t="s">
        <v>31</v>
      </c>
      <c r="I234" s="4" t="s">
        <v>32</v>
      </c>
      <c r="J234" s="4">
        <v>1955466</v>
      </c>
      <c r="K234" s="4">
        <v>2334259</v>
      </c>
      <c r="L234" s="6">
        <f t="shared" si="3"/>
        <v>1.1937098369391235</v>
      </c>
    </row>
    <row r="235" spans="1:12">
      <c r="A235" s="4">
        <v>382162</v>
      </c>
      <c r="B235" s="4" t="s">
        <v>573</v>
      </c>
      <c r="C235" s="5">
        <v>40294</v>
      </c>
      <c r="D235" s="4" t="s">
        <v>13</v>
      </c>
      <c r="E235" s="4" t="s">
        <v>574</v>
      </c>
      <c r="F235" s="4">
        <v>460392</v>
      </c>
      <c r="G235" s="4" t="s">
        <v>531</v>
      </c>
      <c r="H235" s="4" t="s">
        <v>31</v>
      </c>
      <c r="I235" s="4" t="s">
        <v>21</v>
      </c>
      <c r="J235" s="4">
        <v>966521</v>
      </c>
      <c r="K235" s="4">
        <v>916612</v>
      </c>
      <c r="L235" s="6">
        <f t="shared" si="3"/>
        <v>0.94836221872054516</v>
      </c>
    </row>
    <row r="236" spans="1:12">
      <c r="A236" s="4">
        <v>382167</v>
      </c>
      <c r="B236" s="4" t="s">
        <v>575</v>
      </c>
      <c r="C236" s="5">
        <v>40278</v>
      </c>
      <c r="D236" s="4" t="s">
        <v>13</v>
      </c>
      <c r="E236" s="4" t="s">
        <v>576</v>
      </c>
      <c r="F236" s="4">
        <v>460392</v>
      </c>
      <c r="G236" s="4" t="s">
        <v>531</v>
      </c>
      <c r="H236" s="4" t="s">
        <v>31</v>
      </c>
      <c r="I236" s="4" t="s">
        <v>21</v>
      </c>
      <c r="J236" s="4">
        <v>931901</v>
      </c>
      <c r="K236" s="4">
        <v>878675</v>
      </c>
      <c r="L236" s="6">
        <f t="shared" si="3"/>
        <v>0.94288449094914584</v>
      </c>
    </row>
    <row r="237" spans="1:12">
      <c r="A237" s="4">
        <v>382170</v>
      </c>
      <c r="B237" s="4" t="s">
        <v>577</v>
      </c>
      <c r="C237" s="5">
        <v>40278</v>
      </c>
      <c r="D237" s="4" t="s">
        <v>13</v>
      </c>
      <c r="E237" s="4" t="s">
        <v>578</v>
      </c>
      <c r="F237" s="4">
        <v>460392</v>
      </c>
      <c r="G237" s="4" t="s">
        <v>531</v>
      </c>
      <c r="H237" s="4" t="s">
        <v>31</v>
      </c>
      <c r="I237" s="4" t="s">
        <v>17</v>
      </c>
      <c r="J237" s="4">
        <v>1322264</v>
      </c>
      <c r="K237" s="4">
        <v>1109555</v>
      </c>
      <c r="L237" s="6">
        <f t="shared" si="3"/>
        <v>0.83913272992382759</v>
      </c>
    </row>
    <row r="238" spans="1:12">
      <c r="A238" s="4">
        <v>382354</v>
      </c>
      <c r="B238" s="4" t="s">
        <v>579</v>
      </c>
      <c r="C238" s="5">
        <v>40343</v>
      </c>
      <c r="D238" s="4" t="s">
        <v>13</v>
      </c>
      <c r="E238" s="4" t="s">
        <v>580</v>
      </c>
      <c r="F238" s="4">
        <v>379915</v>
      </c>
      <c r="G238" s="4" t="s">
        <v>319</v>
      </c>
      <c r="H238" s="4" t="s">
        <v>31</v>
      </c>
      <c r="I238" s="4" t="s">
        <v>32</v>
      </c>
      <c r="J238" s="4">
        <v>1878667</v>
      </c>
      <c r="K238" s="4">
        <v>1823446</v>
      </c>
      <c r="L238" s="6">
        <f t="shared" si="3"/>
        <v>0.97060628626574053</v>
      </c>
    </row>
    <row r="239" spans="1:12">
      <c r="A239" s="4">
        <v>382425</v>
      </c>
      <c r="B239" s="4" t="s">
        <v>581</v>
      </c>
      <c r="C239" s="5">
        <v>40329</v>
      </c>
      <c r="D239" s="4" t="s">
        <v>13</v>
      </c>
      <c r="E239" s="4" t="s">
        <v>582</v>
      </c>
      <c r="F239" s="4">
        <v>377329</v>
      </c>
      <c r="G239" s="4" t="s">
        <v>55</v>
      </c>
      <c r="H239" s="4" t="s">
        <v>31</v>
      </c>
      <c r="I239" s="4" t="s">
        <v>25</v>
      </c>
      <c r="J239" s="4">
        <v>433287</v>
      </c>
      <c r="K239" s="4">
        <v>649702</v>
      </c>
      <c r="L239" s="6">
        <f t="shared" si="3"/>
        <v>1.4994726359203023</v>
      </c>
    </row>
    <row r="240" spans="1:12">
      <c r="A240" s="4">
        <v>382506</v>
      </c>
      <c r="B240" s="4" t="s">
        <v>583</v>
      </c>
      <c r="C240" s="5">
        <v>40336</v>
      </c>
      <c r="D240" s="4" t="s">
        <v>13</v>
      </c>
      <c r="E240" s="4" t="s">
        <v>584</v>
      </c>
      <c r="F240" s="4">
        <v>381248</v>
      </c>
      <c r="G240" s="4" t="s">
        <v>517</v>
      </c>
      <c r="H240" s="4" t="s">
        <v>31</v>
      </c>
      <c r="I240" s="4" t="s">
        <v>21</v>
      </c>
      <c r="J240" s="4">
        <v>801973</v>
      </c>
      <c r="K240" s="4">
        <v>802762</v>
      </c>
      <c r="L240" s="6">
        <f t="shared" si="3"/>
        <v>1.0009838236449358</v>
      </c>
    </row>
    <row r="241" spans="1:12">
      <c r="A241" s="4">
        <v>382546</v>
      </c>
      <c r="B241" s="4" t="s">
        <v>585</v>
      </c>
      <c r="C241" s="5">
        <v>40336</v>
      </c>
      <c r="D241" s="4" t="s">
        <v>13</v>
      </c>
      <c r="E241" s="4" t="s">
        <v>586</v>
      </c>
      <c r="F241" s="4">
        <v>460392</v>
      </c>
      <c r="G241" s="4" t="s">
        <v>531</v>
      </c>
      <c r="H241" s="4" t="s">
        <v>31</v>
      </c>
      <c r="I241" s="4" t="s">
        <v>25</v>
      </c>
      <c r="J241" s="4">
        <v>632919</v>
      </c>
      <c r="K241" s="4">
        <v>896064</v>
      </c>
      <c r="L241" s="6">
        <f t="shared" si="3"/>
        <v>1.4157641025154877</v>
      </c>
    </row>
    <row r="242" spans="1:12">
      <c r="A242" s="4">
        <v>382556</v>
      </c>
      <c r="B242" s="4" t="s">
        <v>587</v>
      </c>
      <c r="C242" s="5">
        <v>40332</v>
      </c>
      <c r="D242" s="4" t="s">
        <v>13</v>
      </c>
      <c r="E242" s="4" t="s">
        <v>588</v>
      </c>
      <c r="F242" s="4">
        <v>378859</v>
      </c>
      <c r="G242" s="4" t="s">
        <v>239</v>
      </c>
      <c r="H242" s="4" t="s">
        <v>16</v>
      </c>
      <c r="I242" s="4" t="s">
        <v>251</v>
      </c>
      <c r="J242" s="4">
        <v>2701479</v>
      </c>
      <c r="K242" s="4">
        <v>945999</v>
      </c>
      <c r="L242" s="6">
        <f t="shared" si="3"/>
        <v>0.35017818017463764</v>
      </c>
    </row>
    <row r="243" spans="1:12">
      <c r="A243" s="4">
        <v>382558</v>
      </c>
      <c r="B243" s="4" t="s">
        <v>589</v>
      </c>
      <c r="C243" s="5">
        <v>40332</v>
      </c>
      <c r="D243" s="4" t="s">
        <v>13</v>
      </c>
      <c r="E243" s="4" t="s">
        <v>590</v>
      </c>
      <c r="F243" s="4">
        <v>447935</v>
      </c>
      <c r="G243" s="4" t="s">
        <v>242</v>
      </c>
      <c r="H243" s="4" t="s">
        <v>16</v>
      </c>
      <c r="I243" s="4" t="s">
        <v>25</v>
      </c>
      <c r="J243" s="4">
        <v>611594</v>
      </c>
      <c r="K243" s="4">
        <v>476676</v>
      </c>
      <c r="L243" s="6">
        <f t="shared" si="3"/>
        <v>0.77939940548795439</v>
      </c>
    </row>
    <row r="244" spans="1:12">
      <c r="A244" s="4">
        <v>382569</v>
      </c>
      <c r="B244" s="4" t="s">
        <v>591</v>
      </c>
      <c r="C244" s="5">
        <v>40332</v>
      </c>
      <c r="D244" s="4" t="s">
        <v>13</v>
      </c>
      <c r="E244" s="4" t="s">
        <v>592</v>
      </c>
      <c r="F244" s="4">
        <v>423329</v>
      </c>
      <c r="G244" s="4" t="s">
        <v>187</v>
      </c>
      <c r="H244" s="4" t="s">
        <v>31</v>
      </c>
      <c r="I244" s="4" t="s">
        <v>25</v>
      </c>
      <c r="J244" s="4">
        <v>473351</v>
      </c>
      <c r="K244" s="4">
        <v>835149</v>
      </c>
      <c r="L244" s="6">
        <f t="shared" si="3"/>
        <v>1.7643334438925871</v>
      </c>
    </row>
    <row r="245" spans="1:12">
      <c r="A245" s="4">
        <v>382572</v>
      </c>
      <c r="B245" s="4" t="s">
        <v>593</v>
      </c>
      <c r="C245" s="5">
        <v>40332</v>
      </c>
      <c r="D245" s="4" t="s">
        <v>13</v>
      </c>
      <c r="E245" s="4" t="s">
        <v>594</v>
      </c>
      <c r="F245" s="4">
        <v>459093</v>
      </c>
      <c r="G245" s="4" t="s">
        <v>349</v>
      </c>
      <c r="H245" s="4" t="s">
        <v>31</v>
      </c>
      <c r="I245" s="4" t="s">
        <v>32</v>
      </c>
      <c r="J245" s="4">
        <v>2074165</v>
      </c>
      <c r="K245" s="4">
        <v>2019623</v>
      </c>
      <c r="L245" s="6">
        <f t="shared" si="3"/>
        <v>0.97370411707843885</v>
      </c>
    </row>
    <row r="246" spans="1:12">
      <c r="A246" s="4">
        <v>382575</v>
      </c>
      <c r="B246" s="4" t="s">
        <v>595</v>
      </c>
      <c r="C246" s="5">
        <v>40332</v>
      </c>
      <c r="D246" s="4" t="s">
        <v>13</v>
      </c>
      <c r="E246" s="4" t="s">
        <v>596</v>
      </c>
      <c r="F246" s="4">
        <v>378859</v>
      </c>
      <c r="G246" s="4" t="s">
        <v>239</v>
      </c>
      <c r="H246" s="4" t="s">
        <v>16</v>
      </c>
      <c r="I246" s="4" t="s">
        <v>21</v>
      </c>
      <c r="J246" s="4">
        <v>1010767</v>
      </c>
      <c r="K246" s="4">
        <v>606449</v>
      </c>
      <c r="L246" s="6">
        <f t="shared" si="3"/>
        <v>0.59998891930583409</v>
      </c>
    </row>
    <row r="247" spans="1:12">
      <c r="A247" s="4">
        <v>382921</v>
      </c>
      <c r="B247" s="4" t="s">
        <v>597</v>
      </c>
      <c r="C247" s="5">
        <v>40338</v>
      </c>
      <c r="D247" s="4" t="s">
        <v>13</v>
      </c>
      <c r="E247" s="4" t="s">
        <v>598</v>
      </c>
      <c r="F247" s="4">
        <v>398449</v>
      </c>
      <c r="G247" s="4" t="s">
        <v>116</v>
      </c>
      <c r="H247" s="4" t="s">
        <v>31</v>
      </c>
      <c r="I247" s="4" t="s">
        <v>25</v>
      </c>
      <c r="J247" s="4">
        <v>577050</v>
      </c>
      <c r="K247" s="4">
        <v>481390</v>
      </c>
      <c r="L247" s="6">
        <f t="shared" si="3"/>
        <v>0.83422580365652887</v>
      </c>
    </row>
    <row r="248" spans="1:12">
      <c r="A248" s="4">
        <v>382955</v>
      </c>
      <c r="B248" s="4" t="s">
        <v>599</v>
      </c>
      <c r="C248" s="5">
        <v>40350</v>
      </c>
      <c r="D248" s="4" t="s">
        <v>13</v>
      </c>
      <c r="E248" s="4" t="s">
        <v>600</v>
      </c>
      <c r="F248" s="4">
        <v>471969</v>
      </c>
      <c r="G248" s="4" t="s">
        <v>601</v>
      </c>
      <c r="H248" s="4" t="s">
        <v>31</v>
      </c>
      <c r="I248" s="4" t="s">
        <v>25</v>
      </c>
      <c r="J248" s="4">
        <v>659197</v>
      </c>
      <c r="K248" s="4">
        <v>541656</v>
      </c>
      <c r="L248" s="6">
        <f t="shared" si="3"/>
        <v>0.8216906326940201</v>
      </c>
    </row>
    <row r="249" spans="1:12">
      <c r="A249" s="4">
        <v>382956</v>
      </c>
      <c r="B249" s="4" t="s">
        <v>602</v>
      </c>
      <c r="C249" s="5">
        <v>40350</v>
      </c>
      <c r="D249" s="4" t="s">
        <v>13</v>
      </c>
      <c r="E249" s="4" t="s">
        <v>603</v>
      </c>
      <c r="F249" s="4">
        <v>382950</v>
      </c>
      <c r="G249" s="4" t="s">
        <v>604</v>
      </c>
      <c r="H249" s="4" t="s">
        <v>31</v>
      </c>
      <c r="I249" s="4" t="s">
        <v>17</v>
      </c>
      <c r="J249" s="4">
        <v>1338661</v>
      </c>
      <c r="K249" s="4">
        <v>2002633</v>
      </c>
      <c r="L249" s="6">
        <f t="shared" si="3"/>
        <v>1.495997119509719</v>
      </c>
    </row>
    <row r="250" spans="1:12">
      <c r="A250" s="4">
        <v>382957</v>
      </c>
      <c r="B250" s="4" t="s">
        <v>605</v>
      </c>
      <c r="C250" s="5">
        <v>40350</v>
      </c>
      <c r="D250" s="4" t="s">
        <v>13</v>
      </c>
      <c r="E250" s="4" t="s">
        <v>606</v>
      </c>
      <c r="F250" s="4">
        <v>382953</v>
      </c>
      <c r="G250" s="4" t="s">
        <v>166</v>
      </c>
      <c r="H250" s="4" t="s">
        <v>31</v>
      </c>
      <c r="I250" s="4" t="s">
        <v>25</v>
      </c>
      <c r="J250" s="4">
        <v>673013</v>
      </c>
      <c r="K250" s="4">
        <v>499341</v>
      </c>
      <c r="L250" s="6">
        <f t="shared" si="3"/>
        <v>0.74194852105382814</v>
      </c>
    </row>
    <row r="251" spans="1:12">
      <c r="A251" s="4">
        <v>382963</v>
      </c>
      <c r="B251" s="4" t="s">
        <v>607</v>
      </c>
      <c r="C251" s="5">
        <v>40347</v>
      </c>
      <c r="D251" s="4" t="s">
        <v>13</v>
      </c>
      <c r="E251" s="4" t="s">
        <v>608</v>
      </c>
      <c r="F251" s="4">
        <v>471969</v>
      </c>
      <c r="G251" s="4" t="s">
        <v>601</v>
      </c>
      <c r="H251" s="4" t="s">
        <v>31</v>
      </c>
      <c r="I251" s="4" t="s">
        <v>17</v>
      </c>
      <c r="J251" s="4">
        <v>1185578</v>
      </c>
      <c r="K251" s="4">
        <v>1957953</v>
      </c>
      <c r="L251" s="6">
        <f t="shared" si="3"/>
        <v>1.6514754828446547</v>
      </c>
    </row>
    <row r="252" spans="1:12">
      <c r="A252" s="4">
        <v>382967</v>
      </c>
      <c r="B252" s="4" t="s">
        <v>609</v>
      </c>
      <c r="C252" s="5">
        <v>40350</v>
      </c>
      <c r="D252" s="4" t="s">
        <v>13</v>
      </c>
      <c r="E252" s="4" t="s">
        <v>610</v>
      </c>
      <c r="F252" s="4">
        <v>471969</v>
      </c>
      <c r="G252" s="4" t="s">
        <v>601</v>
      </c>
      <c r="H252" s="4" t="s">
        <v>31</v>
      </c>
      <c r="I252" s="4" t="s">
        <v>21</v>
      </c>
      <c r="J252" s="4">
        <v>894618</v>
      </c>
      <c r="K252" s="4">
        <v>466931</v>
      </c>
      <c r="L252" s="6">
        <f t="shared" si="3"/>
        <v>0.52193338385769117</v>
      </c>
    </row>
    <row r="253" spans="1:12">
      <c r="A253" s="4">
        <v>382968</v>
      </c>
      <c r="B253" s="4" t="s">
        <v>611</v>
      </c>
      <c r="C253" s="5">
        <v>40334</v>
      </c>
      <c r="D253" s="4" t="s">
        <v>13</v>
      </c>
      <c r="E253" s="4" t="s">
        <v>158</v>
      </c>
      <c r="F253" s="4">
        <v>416178</v>
      </c>
      <c r="G253" s="4" t="s">
        <v>159</v>
      </c>
      <c r="H253" s="4" t="s">
        <v>31</v>
      </c>
      <c r="I253" s="4" t="s">
        <v>25</v>
      </c>
      <c r="J253" s="4">
        <v>568506</v>
      </c>
      <c r="K253" s="4">
        <v>451803</v>
      </c>
      <c r="L253" s="6">
        <f t="shared" si="3"/>
        <v>0.7947198446454391</v>
      </c>
    </row>
    <row r="254" spans="1:12">
      <c r="A254" s="4">
        <v>382970</v>
      </c>
      <c r="B254" s="4" t="s">
        <v>612</v>
      </c>
      <c r="C254" s="5">
        <v>40333</v>
      </c>
      <c r="D254" s="4" t="s">
        <v>13</v>
      </c>
      <c r="E254" s="4" t="s">
        <v>613</v>
      </c>
      <c r="F254" s="4">
        <v>471969</v>
      </c>
      <c r="G254" s="4" t="s">
        <v>601</v>
      </c>
      <c r="H254" s="4" t="s">
        <v>31</v>
      </c>
      <c r="I254" s="4" t="s">
        <v>21</v>
      </c>
      <c r="J254" s="4">
        <v>704463</v>
      </c>
      <c r="K254" s="4">
        <v>838442</v>
      </c>
      <c r="L254" s="6">
        <f t="shared" si="3"/>
        <v>1.1901859998324966</v>
      </c>
    </row>
    <row r="255" spans="1:12">
      <c r="A255" s="4">
        <v>382977</v>
      </c>
      <c r="B255" s="4" t="s">
        <v>614</v>
      </c>
      <c r="C255" s="5">
        <v>40332</v>
      </c>
      <c r="D255" s="4" t="s">
        <v>13</v>
      </c>
      <c r="E255" s="4" t="s">
        <v>615</v>
      </c>
      <c r="F255" s="4">
        <v>382953</v>
      </c>
      <c r="G255" s="4" t="s">
        <v>166</v>
      </c>
      <c r="H255" s="4" t="s">
        <v>31</v>
      </c>
      <c r="I255" s="4" t="s">
        <v>21</v>
      </c>
      <c r="J255" s="4">
        <v>814622</v>
      </c>
      <c r="K255" s="4">
        <v>838540</v>
      </c>
      <c r="L255" s="6">
        <f t="shared" si="3"/>
        <v>1.029360856937328</v>
      </c>
    </row>
    <row r="256" spans="1:12">
      <c r="A256" s="4">
        <v>383098</v>
      </c>
      <c r="B256" s="4" t="s">
        <v>616</v>
      </c>
      <c r="C256" s="5">
        <v>40344</v>
      </c>
      <c r="D256" s="4" t="s">
        <v>13</v>
      </c>
      <c r="E256" s="4" t="s">
        <v>617</v>
      </c>
      <c r="F256" s="4">
        <v>373036</v>
      </c>
      <c r="G256" s="4" t="s">
        <v>193</v>
      </c>
      <c r="H256" s="4" t="s">
        <v>16</v>
      </c>
      <c r="I256" s="4" t="s">
        <v>25</v>
      </c>
      <c r="J256" s="4">
        <v>538802</v>
      </c>
      <c r="K256" s="4">
        <v>1036133</v>
      </c>
      <c r="L256" s="6">
        <f t="shared" si="3"/>
        <v>1.9230310949105609</v>
      </c>
    </row>
    <row r="257" spans="1:12">
      <c r="A257" s="4">
        <v>383099</v>
      </c>
      <c r="B257" s="4" t="s">
        <v>618</v>
      </c>
      <c r="C257" s="5">
        <v>40344</v>
      </c>
      <c r="D257" s="4" t="s">
        <v>13</v>
      </c>
      <c r="E257" s="4" t="s">
        <v>619</v>
      </c>
      <c r="F257" s="4">
        <v>452815</v>
      </c>
      <c r="G257" s="4" t="s">
        <v>448</v>
      </c>
      <c r="H257" s="4" t="s">
        <v>31</v>
      </c>
      <c r="I257" s="4" t="s">
        <v>21</v>
      </c>
      <c r="J257" s="4">
        <v>802885</v>
      </c>
      <c r="K257" s="4">
        <v>661605</v>
      </c>
      <c r="L257" s="6">
        <f t="shared" si="3"/>
        <v>0.82403457531277824</v>
      </c>
    </row>
    <row r="258" spans="1:12">
      <c r="A258" s="4">
        <v>383100</v>
      </c>
      <c r="B258" s="4" t="s">
        <v>620</v>
      </c>
      <c r="C258" s="5">
        <v>40344</v>
      </c>
      <c r="D258" s="4" t="s">
        <v>13</v>
      </c>
      <c r="E258" s="4" t="s">
        <v>621</v>
      </c>
      <c r="F258" s="4">
        <v>424950</v>
      </c>
      <c r="G258" s="4" t="s">
        <v>49</v>
      </c>
      <c r="H258" s="4" t="s">
        <v>31</v>
      </c>
      <c r="I258" s="4" t="s">
        <v>21</v>
      </c>
      <c r="J258" s="4">
        <v>764868</v>
      </c>
      <c r="K258" s="4">
        <v>577090</v>
      </c>
      <c r="L258" s="6">
        <f t="shared" si="3"/>
        <v>0.75449620065161571</v>
      </c>
    </row>
    <row r="259" spans="1:12">
      <c r="A259" s="4">
        <v>383140</v>
      </c>
      <c r="B259" s="4" t="s">
        <v>622</v>
      </c>
      <c r="C259" s="5">
        <v>40331</v>
      </c>
      <c r="D259" s="4" t="s">
        <v>13</v>
      </c>
      <c r="E259" s="4" t="s">
        <v>623</v>
      </c>
      <c r="F259" s="4">
        <v>410452</v>
      </c>
      <c r="G259" s="4" t="s">
        <v>398</v>
      </c>
      <c r="H259" s="4" t="s">
        <v>31</v>
      </c>
      <c r="I259" s="4" t="s">
        <v>21</v>
      </c>
      <c r="J259" s="4">
        <v>760024</v>
      </c>
      <c r="K259" s="4">
        <v>1125604</v>
      </c>
      <c r="L259" s="6">
        <f t="shared" ref="L259:L322" si="4">K259/J259</f>
        <v>1.4810111259644432</v>
      </c>
    </row>
    <row r="260" spans="1:12">
      <c r="A260" s="4">
        <v>383142</v>
      </c>
      <c r="B260" s="4" t="s">
        <v>624</v>
      </c>
      <c r="C260" s="5">
        <v>40345</v>
      </c>
      <c r="D260" s="4" t="s">
        <v>13</v>
      </c>
      <c r="E260" s="4" t="s">
        <v>625</v>
      </c>
      <c r="F260" s="4">
        <v>451002</v>
      </c>
      <c r="G260" s="4" t="s">
        <v>85</v>
      </c>
      <c r="H260" s="4" t="s">
        <v>31</v>
      </c>
      <c r="I260" s="4" t="s">
        <v>32</v>
      </c>
      <c r="J260" s="4">
        <v>1899026</v>
      </c>
      <c r="K260" s="4">
        <v>740768</v>
      </c>
      <c r="L260" s="6">
        <f t="shared" si="4"/>
        <v>0.39007786096662184</v>
      </c>
    </row>
    <row r="261" spans="1:12">
      <c r="A261" s="4">
        <v>383143</v>
      </c>
      <c r="B261" s="4" t="s">
        <v>626</v>
      </c>
      <c r="C261" s="5">
        <v>40345</v>
      </c>
      <c r="D261" s="4" t="s">
        <v>13</v>
      </c>
      <c r="E261" s="4" t="s">
        <v>627</v>
      </c>
      <c r="F261" s="4">
        <v>420801</v>
      </c>
      <c r="G261" s="4" t="s">
        <v>628</v>
      </c>
      <c r="H261" s="4" t="s">
        <v>31</v>
      </c>
      <c r="I261" s="4" t="s">
        <v>32</v>
      </c>
      <c r="J261" s="4">
        <v>1783603</v>
      </c>
      <c r="K261" s="4">
        <v>3032784</v>
      </c>
      <c r="L261" s="6">
        <f t="shared" si="4"/>
        <v>1.7003694207735689</v>
      </c>
    </row>
    <row r="262" spans="1:12">
      <c r="A262" s="4">
        <v>383162</v>
      </c>
      <c r="B262" s="4" t="s">
        <v>629</v>
      </c>
      <c r="C262" s="5">
        <v>40345</v>
      </c>
      <c r="D262" s="4" t="s">
        <v>13</v>
      </c>
      <c r="E262" s="4" t="s">
        <v>630</v>
      </c>
      <c r="F262" s="4">
        <v>412833</v>
      </c>
      <c r="G262" s="4" t="s">
        <v>631</v>
      </c>
      <c r="H262" s="4" t="s">
        <v>31</v>
      </c>
      <c r="I262" s="4" t="s">
        <v>21</v>
      </c>
      <c r="J262" s="4">
        <v>893272</v>
      </c>
      <c r="K262" s="4">
        <v>785366</v>
      </c>
      <c r="L262" s="6">
        <f t="shared" si="4"/>
        <v>0.87920140785785295</v>
      </c>
    </row>
    <row r="263" spans="1:12">
      <c r="A263" s="4">
        <v>383168</v>
      </c>
      <c r="B263" s="4" t="s">
        <v>632</v>
      </c>
      <c r="C263" s="5">
        <v>40336</v>
      </c>
      <c r="D263" s="4" t="s">
        <v>13</v>
      </c>
      <c r="E263" s="4" t="s">
        <v>110</v>
      </c>
      <c r="F263" s="4">
        <v>377332</v>
      </c>
      <c r="G263" s="4" t="s">
        <v>82</v>
      </c>
      <c r="H263" s="4" t="s">
        <v>31</v>
      </c>
      <c r="I263" s="4" t="s">
        <v>32</v>
      </c>
      <c r="J263" s="4">
        <v>1620935</v>
      </c>
      <c r="K263" s="4">
        <v>2031313</v>
      </c>
      <c r="L263" s="6">
        <f t="shared" si="4"/>
        <v>1.2531736312683728</v>
      </c>
    </row>
    <row r="264" spans="1:12">
      <c r="A264" s="4">
        <v>383439</v>
      </c>
      <c r="B264" s="4" t="s">
        <v>633</v>
      </c>
      <c r="C264" s="5">
        <v>40344</v>
      </c>
      <c r="D264" s="4" t="s">
        <v>13</v>
      </c>
      <c r="E264" s="4" t="s">
        <v>634</v>
      </c>
      <c r="F264" s="4">
        <v>407302</v>
      </c>
      <c r="G264" s="4" t="s">
        <v>203</v>
      </c>
      <c r="H264" s="4" t="s">
        <v>16</v>
      </c>
      <c r="I264" s="4" t="s">
        <v>251</v>
      </c>
      <c r="J264" s="4">
        <v>2649524</v>
      </c>
      <c r="K264" s="4">
        <v>1932968</v>
      </c>
      <c r="L264" s="6">
        <f t="shared" si="4"/>
        <v>0.7295529310170431</v>
      </c>
    </row>
    <row r="265" spans="1:12">
      <c r="A265" s="4">
        <v>383447</v>
      </c>
      <c r="B265" s="4" t="s">
        <v>635</v>
      </c>
      <c r="C265" s="5">
        <v>40344</v>
      </c>
      <c r="D265" s="4" t="s">
        <v>13</v>
      </c>
      <c r="E265" s="4" t="s">
        <v>636</v>
      </c>
      <c r="F265" s="4">
        <v>388373</v>
      </c>
      <c r="G265" s="4" t="s">
        <v>637</v>
      </c>
      <c r="H265" s="4" t="s">
        <v>31</v>
      </c>
      <c r="I265" s="4" t="s">
        <v>32</v>
      </c>
      <c r="J265" s="4">
        <v>1726231</v>
      </c>
      <c r="K265" s="4">
        <v>932764</v>
      </c>
      <c r="L265" s="6">
        <f t="shared" si="4"/>
        <v>0.54034714936761075</v>
      </c>
    </row>
    <row r="266" spans="1:12">
      <c r="A266" s="4">
        <v>383507</v>
      </c>
      <c r="B266" s="4" t="s">
        <v>638</v>
      </c>
      <c r="C266" s="5">
        <v>40343</v>
      </c>
      <c r="D266" s="4" t="s">
        <v>13</v>
      </c>
      <c r="E266" s="4" t="s">
        <v>639</v>
      </c>
      <c r="F266" s="4">
        <v>378503</v>
      </c>
      <c r="G266" s="4" t="s">
        <v>272</v>
      </c>
      <c r="H266" s="4" t="s">
        <v>16</v>
      </c>
      <c r="I266" s="4" t="s">
        <v>32</v>
      </c>
      <c r="J266" s="4">
        <v>2056020</v>
      </c>
      <c r="K266" s="4">
        <v>3276405</v>
      </c>
      <c r="L266" s="6">
        <f t="shared" si="4"/>
        <v>1.5935666968220155</v>
      </c>
    </row>
    <row r="267" spans="1:12">
      <c r="A267" s="4">
        <v>383945</v>
      </c>
      <c r="B267" s="4" t="s">
        <v>640</v>
      </c>
      <c r="C267" s="5">
        <v>40344</v>
      </c>
      <c r="D267" s="4" t="s">
        <v>13</v>
      </c>
      <c r="E267" s="4" t="s">
        <v>641</v>
      </c>
      <c r="F267" s="4">
        <v>434171</v>
      </c>
      <c r="G267" s="4" t="s">
        <v>376</v>
      </c>
      <c r="H267" s="4" t="s">
        <v>31</v>
      </c>
      <c r="I267" s="4" t="s">
        <v>70</v>
      </c>
      <c r="J267" s="4">
        <v>258553</v>
      </c>
      <c r="K267" s="4">
        <v>498843</v>
      </c>
      <c r="L267" s="6">
        <f t="shared" si="4"/>
        <v>1.9293645790224829</v>
      </c>
    </row>
    <row r="268" spans="1:12">
      <c r="A268" s="4">
        <v>383958</v>
      </c>
      <c r="B268" s="4" t="s">
        <v>642</v>
      </c>
      <c r="C268" s="5">
        <v>40344</v>
      </c>
      <c r="D268" s="4" t="s">
        <v>13</v>
      </c>
      <c r="E268" s="4" t="s">
        <v>643</v>
      </c>
      <c r="F268" s="4">
        <v>388373</v>
      </c>
      <c r="G268" s="4" t="s">
        <v>637</v>
      </c>
      <c r="H268" s="4" t="s">
        <v>31</v>
      </c>
      <c r="I268" s="4" t="s">
        <v>21</v>
      </c>
      <c r="J268" s="4">
        <v>743703</v>
      </c>
      <c r="K268" s="4">
        <v>664367</v>
      </c>
      <c r="L268" s="6">
        <f t="shared" si="4"/>
        <v>0.89332300663033493</v>
      </c>
    </row>
    <row r="269" spans="1:12">
      <c r="A269" s="4">
        <v>384042</v>
      </c>
      <c r="B269" s="4" t="s">
        <v>644</v>
      </c>
      <c r="C269" s="5">
        <v>40344</v>
      </c>
      <c r="D269" s="4" t="s">
        <v>13</v>
      </c>
      <c r="E269" s="4" t="s">
        <v>645</v>
      </c>
      <c r="F269" s="4">
        <v>407302</v>
      </c>
      <c r="G269" s="4" t="s">
        <v>203</v>
      </c>
      <c r="H269" s="4" t="s">
        <v>16</v>
      </c>
      <c r="I269" s="4" t="s">
        <v>25</v>
      </c>
      <c r="J269" s="4">
        <v>674161</v>
      </c>
      <c r="K269" s="4">
        <v>669553</v>
      </c>
      <c r="L269" s="6">
        <f t="shared" si="4"/>
        <v>0.99316483747947448</v>
      </c>
    </row>
    <row r="270" spans="1:12">
      <c r="A270" s="4">
        <v>384055</v>
      </c>
      <c r="B270" s="4" t="s">
        <v>646</v>
      </c>
      <c r="C270" s="5">
        <v>40344</v>
      </c>
      <c r="D270" s="4" t="s">
        <v>13</v>
      </c>
      <c r="E270" s="4" t="s">
        <v>647</v>
      </c>
      <c r="F270" s="4">
        <v>464799</v>
      </c>
      <c r="G270" s="4" t="s">
        <v>648</v>
      </c>
      <c r="H270" s="4" t="s">
        <v>16</v>
      </c>
      <c r="I270" s="4" t="s">
        <v>25</v>
      </c>
      <c r="J270" s="4">
        <v>682479</v>
      </c>
      <c r="K270" s="4">
        <v>943397</v>
      </c>
      <c r="L270" s="6">
        <f t="shared" si="4"/>
        <v>1.382309199257413</v>
      </c>
    </row>
    <row r="271" spans="1:12">
      <c r="A271" s="4">
        <v>384137</v>
      </c>
      <c r="B271" s="4" t="s">
        <v>649</v>
      </c>
      <c r="C271" s="5">
        <v>40354</v>
      </c>
      <c r="D271" s="4" t="s">
        <v>13</v>
      </c>
      <c r="E271" s="4" t="s">
        <v>650</v>
      </c>
      <c r="F271" s="4">
        <v>382658</v>
      </c>
      <c r="G271" s="4" t="s">
        <v>150</v>
      </c>
      <c r="H271" s="4" t="s">
        <v>31</v>
      </c>
      <c r="I271" s="4" t="s">
        <v>32</v>
      </c>
      <c r="J271" s="4">
        <v>1614480</v>
      </c>
      <c r="K271" s="4">
        <v>2072906</v>
      </c>
      <c r="L271" s="6">
        <f t="shared" si="4"/>
        <v>1.2839465338684901</v>
      </c>
    </row>
    <row r="272" spans="1:12">
      <c r="A272" s="4">
        <v>384151</v>
      </c>
      <c r="B272" s="4" t="s">
        <v>651</v>
      </c>
      <c r="C272" s="5">
        <v>40354</v>
      </c>
      <c r="D272" s="4" t="s">
        <v>13</v>
      </c>
      <c r="E272" s="4" t="s">
        <v>652</v>
      </c>
      <c r="F272" s="4">
        <v>382658</v>
      </c>
      <c r="G272" s="4" t="s">
        <v>150</v>
      </c>
      <c r="H272" s="4" t="s">
        <v>16</v>
      </c>
      <c r="I272" s="4" t="s">
        <v>21</v>
      </c>
      <c r="J272" s="4">
        <v>943861</v>
      </c>
      <c r="K272" s="4">
        <v>704187</v>
      </c>
      <c r="L272" s="6">
        <f t="shared" si="4"/>
        <v>0.74607066082823636</v>
      </c>
    </row>
    <row r="273" spans="1:12">
      <c r="A273" s="4">
        <v>384161</v>
      </c>
      <c r="B273" s="4" t="s">
        <v>653</v>
      </c>
      <c r="C273" s="5">
        <v>40354</v>
      </c>
      <c r="D273" s="4" t="s">
        <v>13</v>
      </c>
      <c r="E273" s="4" t="s">
        <v>654</v>
      </c>
      <c r="F273" s="4">
        <v>417062</v>
      </c>
      <c r="G273" s="4" t="s">
        <v>655</v>
      </c>
      <c r="H273" s="4" t="s">
        <v>31</v>
      </c>
      <c r="I273" s="4" t="s">
        <v>32</v>
      </c>
      <c r="J273" s="4">
        <v>1647947</v>
      </c>
      <c r="K273" s="4">
        <v>1281993</v>
      </c>
      <c r="L273" s="6">
        <f t="shared" si="4"/>
        <v>0.7779333922753584</v>
      </c>
    </row>
    <row r="274" spans="1:12">
      <c r="A274" s="4">
        <v>384174</v>
      </c>
      <c r="B274" s="4" t="s">
        <v>656</v>
      </c>
      <c r="C274" s="5">
        <v>40354</v>
      </c>
      <c r="D274" s="4" t="s">
        <v>13</v>
      </c>
      <c r="E274" s="4" t="s">
        <v>657</v>
      </c>
      <c r="F274" s="4">
        <v>417062</v>
      </c>
      <c r="G274" s="4" t="s">
        <v>655</v>
      </c>
      <c r="H274" s="4" t="s">
        <v>31</v>
      </c>
      <c r="I274" s="4" t="s">
        <v>25</v>
      </c>
      <c r="J274" s="4">
        <v>668709</v>
      </c>
      <c r="K274" s="4">
        <v>2269116</v>
      </c>
      <c r="L274" s="6">
        <f t="shared" si="4"/>
        <v>3.3932786907309458</v>
      </c>
    </row>
    <row r="275" spans="1:12">
      <c r="A275" s="4">
        <v>384632</v>
      </c>
      <c r="B275" s="4" t="s">
        <v>658</v>
      </c>
      <c r="C275" s="5">
        <v>40354</v>
      </c>
      <c r="D275" s="4" t="s">
        <v>13</v>
      </c>
      <c r="E275" s="4" t="s">
        <v>659</v>
      </c>
      <c r="F275" s="4">
        <v>448841</v>
      </c>
      <c r="G275" s="4" t="s">
        <v>467</v>
      </c>
      <c r="H275" s="4" t="s">
        <v>31</v>
      </c>
      <c r="I275" s="4" t="s">
        <v>25</v>
      </c>
      <c r="J275" s="4">
        <v>544300</v>
      </c>
      <c r="K275" s="4">
        <v>1148884</v>
      </c>
      <c r="L275" s="6">
        <f t="shared" si="4"/>
        <v>2.1107550982913836</v>
      </c>
    </row>
    <row r="276" spans="1:12">
      <c r="A276" s="4">
        <v>384645</v>
      </c>
      <c r="B276" s="4" t="s">
        <v>660</v>
      </c>
      <c r="C276" s="5">
        <v>40331</v>
      </c>
      <c r="D276" s="4" t="s">
        <v>13</v>
      </c>
      <c r="E276" s="4" t="s">
        <v>661</v>
      </c>
      <c r="F276" s="4">
        <v>410449</v>
      </c>
      <c r="G276" s="4" t="s">
        <v>283</v>
      </c>
      <c r="H276" s="4" t="s">
        <v>31</v>
      </c>
      <c r="I276" s="4" t="s">
        <v>32</v>
      </c>
      <c r="J276" s="4">
        <v>1785131</v>
      </c>
      <c r="K276" s="4">
        <v>1516796</v>
      </c>
      <c r="L276" s="6">
        <f t="shared" si="4"/>
        <v>0.84968330055329278</v>
      </c>
    </row>
    <row r="277" spans="1:12">
      <c r="A277" s="4">
        <v>384649</v>
      </c>
      <c r="B277" s="4" t="s">
        <v>662</v>
      </c>
      <c r="C277" s="5">
        <v>40350</v>
      </c>
      <c r="D277" s="4" t="s">
        <v>13</v>
      </c>
      <c r="E277" s="4" t="s">
        <v>663</v>
      </c>
      <c r="F277" s="4">
        <v>379915</v>
      </c>
      <c r="G277" s="4" t="s">
        <v>319</v>
      </c>
      <c r="H277" s="4" t="s">
        <v>31</v>
      </c>
      <c r="I277" s="4" t="s">
        <v>32</v>
      </c>
      <c r="J277" s="4">
        <v>1557540</v>
      </c>
      <c r="K277" s="4">
        <v>1494817</v>
      </c>
      <c r="L277" s="6">
        <f t="shared" si="4"/>
        <v>0.95972944515068637</v>
      </c>
    </row>
    <row r="278" spans="1:12">
      <c r="A278" s="4">
        <v>384653</v>
      </c>
      <c r="B278" s="4" t="s">
        <v>664</v>
      </c>
      <c r="C278" s="5">
        <v>40354</v>
      </c>
      <c r="D278" s="4" t="s">
        <v>13</v>
      </c>
      <c r="E278" s="4" t="s">
        <v>665</v>
      </c>
      <c r="F278" s="4">
        <v>381132</v>
      </c>
      <c r="G278" s="4" t="s">
        <v>289</v>
      </c>
      <c r="H278" s="4" t="s">
        <v>31</v>
      </c>
      <c r="I278" s="4" t="s">
        <v>32</v>
      </c>
      <c r="J278" s="4">
        <v>1956239</v>
      </c>
      <c r="K278" s="4">
        <v>1970702</v>
      </c>
      <c r="L278" s="6">
        <f t="shared" si="4"/>
        <v>1.0073932684094327</v>
      </c>
    </row>
    <row r="279" spans="1:12">
      <c r="A279" s="4">
        <v>384806</v>
      </c>
      <c r="B279" s="4" t="s">
        <v>666</v>
      </c>
      <c r="C279" s="5">
        <v>40339</v>
      </c>
      <c r="D279" s="4" t="s">
        <v>13</v>
      </c>
      <c r="E279" s="4" t="s">
        <v>667</v>
      </c>
      <c r="F279" s="4">
        <v>377076</v>
      </c>
      <c r="G279" s="4" t="s">
        <v>28</v>
      </c>
      <c r="H279" s="4" t="s">
        <v>16</v>
      </c>
      <c r="I279" s="4" t="s">
        <v>21</v>
      </c>
      <c r="J279" s="4">
        <v>723165</v>
      </c>
      <c r="K279" s="4">
        <v>1609484</v>
      </c>
      <c r="L279" s="6">
        <f t="shared" si="4"/>
        <v>2.2256110292948357</v>
      </c>
    </row>
    <row r="280" spans="1:12">
      <c r="A280" s="4">
        <v>385324</v>
      </c>
      <c r="B280" s="4" t="s">
        <v>668</v>
      </c>
      <c r="C280" s="5">
        <v>40353</v>
      </c>
      <c r="D280" s="4" t="s">
        <v>13</v>
      </c>
      <c r="E280" s="4" t="s">
        <v>669</v>
      </c>
      <c r="F280" s="4">
        <v>176466</v>
      </c>
      <c r="G280" s="4" t="s">
        <v>670</v>
      </c>
      <c r="H280" s="4" t="s">
        <v>16</v>
      </c>
      <c r="I280" s="4" t="s">
        <v>21</v>
      </c>
      <c r="J280" s="4">
        <v>1025929</v>
      </c>
      <c r="K280" s="4">
        <v>1060637</v>
      </c>
      <c r="L280" s="6">
        <f t="shared" si="4"/>
        <v>1.0338308011568051</v>
      </c>
    </row>
    <row r="281" spans="1:12">
      <c r="A281" s="4">
        <v>385327</v>
      </c>
      <c r="B281" s="4" t="s">
        <v>671</v>
      </c>
      <c r="C281" s="5">
        <v>40353</v>
      </c>
      <c r="D281" s="4" t="s">
        <v>13</v>
      </c>
      <c r="E281" s="4" t="s">
        <v>672</v>
      </c>
      <c r="F281" s="4">
        <v>381248</v>
      </c>
      <c r="G281" s="4" t="s">
        <v>517</v>
      </c>
      <c r="H281" s="4" t="s">
        <v>31</v>
      </c>
      <c r="I281" s="4" t="s">
        <v>17</v>
      </c>
      <c r="J281" s="4">
        <v>1233865</v>
      </c>
      <c r="K281" s="4">
        <v>1347780</v>
      </c>
      <c r="L281" s="6">
        <f t="shared" si="4"/>
        <v>1.0923237145068545</v>
      </c>
    </row>
    <row r="282" spans="1:12">
      <c r="A282" s="4">
        <v>385332</v>
      </c>
      <c r="B282" s="4" t="s">
        <v>673</v>
      </c>
      <c r="C282" s="5">
        <v>40357</v>
      </c>
      <c r="D282" s="4" t="s">
        <v>13</v>
      </c>
      <c r="E282" s="4" t="s">
        <v>674</v>
      </c>
      <c r="F282" s="4">
        <v>381248</v>
      </c>
      <c r="G282" s="4" t="s">
        <v>517</v>
      </c>
      <c r="H282" s="4" t="s">
        <v>31</v>
      </c>
      <c r="I282" s="4" t="s">
        <v>25</v>
      </c>
      <c r="J282" s="4">
        <v>559080</v>
      </c>
      <c r="K282" s="4">
        <v>1317816</v>
      </c>
      <c r="L282" s="6">
        <f t="shared" si="4"/>
        <v>2.3571152607855761</v>
      </c>
    </row>
    <row r="283" spans="1:12">
      <c r="A283" s="4">
        <v>385511</v>
      </c>
      <c r="B283" s="4" t="s">
        <v>675</v>
      </c>
      <c r="C283" s="5">
        <v>40344</v>
      </c>
      <c r="D283" s="4" t="s">
        <v>13</v>
      </c>
      <c r="E283" s="4" t="s">
        <v>676</v>
      </c>
      <c r="F283" s="4">
        <v>377602</v>
      </c>
      <c r="G283" s="4" t="s">
        <v>133</v>
      </c>
      <c r="H283" s="4" t="s">
        <v>16</v>
      </c>
      <c r="I283" s="4" t="s">
        <v>21</v>
      </c>
      <c r="J283" s="4">
        <v>816657</v>
      </c>
      <c r="K283" s="4">
        <v>1233887</v>
      </c>
      <c r="L283" s="6">
        <f t="shared" si="4"/>
        <v>1.5108999249378869</v>
      </c>
    </row>
    <row r="284" spans="1:12">
      <c r="A284" s="4">
        <v>385512</v>
      </c>
      <c r="B284" s="4" t="s">
        <v>677</v>
      </c>
      <c r="C284" s="5">
        <v>40344</v>
      </c>
      <c r="D284" s="4" t="s">
        <v>13</v>
      </c>
      <c r="E284" s="4" t="s">
        <v>678</v>
      </c>
      <c r="F284" s="4">
        <v>377602</v>
      </c>
      <c r="G284" s="4" t="s">
        <v>133</v>
      </c>
      <c r="H284" s="4" t="s">
        <v>16</v>
      </c>
      <c r="I284" s="4" t="s">
        <v>21</v>
      </c>
      <c r="J284" s="4">
        <v>807030</v>
      </c>
      <c r="K284" s="4">
        <v>1181128</v>
      </c>
      <c r="L284" s="6">
        <f t="shared" si="4"/>
        <v>1.4635490626122944</v>
      </c>
    </row>
    <row r="285" spans="1:12">
      <c r="A285" s="4">
        <v>385513</v>
      </c>
      <c r="B285" s="4" t="s">
        <v>679</v>
      </c>
      <c r="C285" s="5">
        <v>40344</v>
      </c>
      <c r="D285" s="4" t="s">
        <v>13</v>
      </c>
      <c r="E285" s="4" t="s">
        <v>680</v>
      </c>
      <c r="F285" s="4">
        <v>377602</v>
      </c>
      <c r="G285" s="4" t="s">
        <v>133</v>
      </c>
      <c r="H285" s="4" t="s">
        <v>16</v>
      </c>
      <c r="I285" s="4" t="s">
        <v>21</v>
      </c>
      <c r="J285" s="4">
        <v>822812</v>
      </c>
      <c r="K285" s="4">
        <v>1046934</v>
      </c>
      <c r="L285" s="6">
        <f t="shared" si="4"/>
        <v>1.2723854294784227</v>
      </c>
    </row>
    <row r="286" spans="1:12">
      <c r="A286" s="4">
        <v>385574</v>
      </c>
      <c r="B286" s="4" t="s">
        <v>681</v>
      </c>
      <c r="C286" s="5">
        <v>40354</v>
      </c>
      <c r="D286" s="4" t="s">
        <v>13</v>
      </c>
      <c r="E286" s="4" t="s">
        <v>682</v>
      </c>
      <c r="F286" s="4">
        <v>376339</v>
      </c>
      <c r="G286" s="4" t="s">
        <v>91</v>
      </c>
      <c r="H286" s="4" t="s">
        <v>31</v>
      </c>
      <c r="I286" s="4" t="s">
        <v>21</v>
      </c>
      <c r="J286" s="4">
        <v>995452</v>
      </c>
      <c r="K286" s="4">
        <v>547786</v>
      </c>
      <c r="L286" s="6">
        <f t="shared" si="4"/>
        <v>0.55028871306702887</v>
      </c>
    </row>
    <row r="287" spans="1:12">
      <c r="A287" s="4">
        <v>385579</v>
      </c>
      <c r="B287" s="4" t="s">
        <v>683</v>
      </c>
      <c r="C287" s="5">
        <v>40354</v>
      </c>
      <c r="D287" s="4" t="s">
        <v>13</v>
      </c>
      <c r="E287" s="4" t="s">
        <v>684</v>
      </c>
      <c r="F287" s="4">
        <v>380148</v>
      </c>
      <c r="G287" s="4" t="s">
        <v>97</v>
      </c>
      <c r="H287" s="4" t="s">
        <v>31</v>
      </c>
      <c r="I287" s="4" t="s">
        <v>17</v>
      </c>
      <c r="J287" s="4">
        <v>1166956</v>
      </c>
      <c r="K287" s="4">
        <v>2833234</v>
      </c>
      <c r="L287" s="6">
        <f t="shared" si="4"/>
        <v>2.4278841704400165</v>
      </c>
    </row>
    <row r="288" spans="1:12">
      <c r="A288" s="4">
        <v>385582</v>
      </c>
      <c r="B288" s="4" t="s">
        <v>685</v>
      </c>
      <c r="C288" s="5">
        <v>40354</v>
      </c>
      <c r="D288" s="4" t="s">
        <v>13</v>
      </c>
      <c r="E288" s="4" t="s">
        <v>686</v>
      </c>
      <c r="F288" s="4">
        <v>376834</v>
      </c>
      <c r="G288" s="4" t="s">
        <v>393</v>
      </c>
      <c r="H288" s="4" t="s">
        <v>31</v>
      </c>
      <c r="I288" s="4" t="s">
        <v>25</v>
      </c>
      <c r="J288" s="4">
        <v>668436</v>
      </c>
      <c r="K288" s="4">
        <v>376409</v>
      </c>
      <c r="L288" s="6">
        <f t="shared" si="4"/>
        <v>0.56311898222118495</v>
      </c>
    </row>
    <row r="289" spans="1:12">
      <c r="A289" s="4">
        <v>385588</v>
      </c>
      <c r="B289" s="4" t="s">
        <v>687</v>
      </c>
      <c r="C289" s="5">
        <v>40354</v>
      </c>
      <c r="D289" s="4" t="s">
        <v>13</v>
      </c>
      <c r="E289" s="4" t="s">
        <v>688</v>
      </c>
      <c r="F289" s="4">
        <v>376834</v>
      </c>
      <c r="G289" s="4" t="s">
        <v>393</v>
      </c>
      <c r="H289" s="4" t="s">
        <v>31</v>
      </c>
      <c r="I289" s="4" t="s">
        <v>25</v>
      </c>
      <c r="J289" s="4">
        <v>521152</v>
      </c>
      <c r="K289" s="4">
        <v>546252</v>
      </c>
      <c r="L289" s="6">
        <f t="shared" si="4"/>
        <v>1.0481625322362766</v>
      </c>
    </row>
    <row r="290" spans="1:12">
      <c r="A290" s="4">
        <v>385849</v>
      </c>
      <c r="B290" s="4" t="s">
        <v>689</v>
      </c>
      <c r="C290" s="5">
        <v>40350</v>
      </c>
      <c r="D290" s="4" t="s">
        <v>13</v>
      </c>
      <c r="E290" s="4" t="s">
        <v>690</v>
      </c>
      <c r="F290" s="4">
        <v>381123</v>
      </c>
      <c r="G290" s="4" t="s">
        <v>503</v>
      </c>
      <c r="H290" s="4" t="s">
        <v>16</v>
      </c>
      <c r="I290" s="4" t="s">
        <v>21</v>
      </c>
      <c r="J290" s="4">
        <v>729581</v>
      </c>
      <c r="K290" s="4">
        <v>1137175</v>
      </c>
      <c r="L290" s="6">
        <f t="shared" si="4"/>
        <v>1.5586686056791501</v>
      </c>
    </row>
    <row r="291" spans="1:12">
      <c r="A291" s="4">
        <v>386120</v>
      </c>
      <c r="B291" s="4" t="s">
        <v>691</v>
      </c>
      <c r="C291" s="5">
        <v>40360</v>
      </c>
      <c r="D291" s="4" t="s">
        <v>13</v>
      </c>
      <c r="E291" s="4" t="s">
        <v>692</v>
      </c>
      <c r="F291" s="4">
        <v>379658</v>
      </c>
      <c r="G291" s="4" t="s">
        <v>206</v>
      </c>
      <c r="H291" s="4" t="s">
        <v>16</v>
      </c>
      <c r="I291" s="4" t="s">
        <v>21</v>
      </c>
      <c r="J291" s="4">
        <v>718469</v>
      </c>
      <c r="K291" s="4">
        <v>2006855</v>
      </c>
      <c r="L291" s="6">
        <f t="shared" si="4"/>
        <v>2.7932381216169384</v>
      </c>
    </row>
    <row r="292" spans="1:12">
      <c r="A292" s="4">
        <v>386137</v>
      </c>
      <c r="B292" s="4" t="s">
        <v>693</v>
      </c>
      <c r="C292" s="5">
        <v>40346</v>
      </c>
      <c r="D292" s="4" t="s">
        <v>13</v>
      </c>
      <c r="E292" s="4" t="s">
        <v>694</v>
      </c>
      <c r="F292" s="4">
        <v>385698</v>
      </c>
      <c r="G292" s="4" t="s">
        <v>695</v>
      </c>
      <c r="H292" s="4" t="s">
        <v>31</v>
      </c>
      <c r="I292" s="4" t="s">
        <v>70</v>
      </c>
      <c r="J292" s="4">
        <v>64340</v>
      </c>
      <c r="K292" s="4">
        <v>215321</v>
      </c>
      <c r="L292" s="6">
        <f t="shared" si="4"/>
        <v>3.3466117500777122</v>
      </c>
    </row>
    <row r="293" spans="1:12">
      <c r="A293" s="4">
        <v>386138</v>
      </c>
      <c r="B293" s="4" t="s">
        <v>696</v>
      </c>
      <c r="C293" s="5">
        <v>40346</v>
      </c>
      <c r="D293" s="4" t="s">
        <v>13</v>
      </c>
      <c r="E293" s="4" t="s">
        <v>697</v>
      </c>
      <c r="F293" s="4">
        <v>385698</v>
      </c>
      <c r="G293" s="4" t="s">
        <v>695</v>
      </c>
      <c r="H293" s="4" t="s">
        <v>31</v>
      </c>
      <c r="I293" s="4" t="s">
        <v>21</v>
      </c>
      <c r="J293" s="4">
        <v>1092369</v>
      </c>
      <c r="K293" s="4">
        <v>874933</v>
      </c>
      <c r="L293" s="6">
        <f t="shared" si="4"/>
        <v>0.80095004526858593</v>
      </c>
    </row>
    <row r="294" spans="1:12">
      <c r="A294" s="4">
        <v>386140</v>
      </c>
      <c r="B294" s="4" t="s">
        <v>698</v>
      </c>
      <c r="C294" s="5">
        <v>40346</v>
      </c>
      <c r="D294" s="4" t="s">
        <v>13</v>
      </c>
      <c r="E294" s="4" t="s">
        <v>699</v>
      </c>
      <c r="F294" s="4">
        <v>385698</v>
      </c>
      <c r="G294" s="4" t="s">
        <v>695</v>
      </c>
      <c r="H294" s="4" t="s">
        <v>31</v>
      </c>
      <c r="I294" s="4" t="s">
        <v>70</v>
      </c>
      <c r="J294" s="4">
        <v>228808</v>
      </c>
      <c r="K294" s="4">
        <v>512705</v>
      </c>
      <c r="L294" s="6">
        <f t="shared" si="4"/>
        <v>2.2407651830355584</v>
      </c>
    </row>
    <row r="295" spans="1:12">
      <c r="A295" s="4">
        <v>386141</v>
      </c>
      <c r="B295" s="4" t="s">
        <v>700</v>
      </c>
      <c r="C295" s="5">
        <v>40346</v>
      </c>
      <c r="D295" s="4" t="s">
        <v>13</v>
      </c>
      <c r="E295" s="4" t="s">
        <v>701</v>
      </c>
      <c r="F295" s="4">
        <v>385698</v>
      </c>
      <c r="G295" s="4" t="s">
        <v>695</v>
      </c>
      <c r="H295" s="4" t="s">
        <v>31</v>
      </c>
      <c r="I295" s="4" t="s">
        <v>25</v>
      </c>
      <c r="J295" s="4">
        <v>578614</v>
      </c>
      <c r="K295" s="4">
        <v>537081</v>
      </c>
      <c r="L295" s="6">
        <f t="shared" si="4"/>
        <v>0.92821984950243164</v>
      </c>
    </row>
    <row r="296" spans="1:12">
      <c r="A296" s="4">
        <v>386143</v>
      </c>
      <c r="B296" s="4" t="s">
        <v>702</v>
      </c>
      <c r="C296" s="5">
        <v>40346</v>
      </c>
      <c r="D296" s="4" t="s">
        <v>13</v>
      </c>
      <c r="E296" s="4" t="s">
        <v>703</v>
      </c>
      <c r="F296" s="4">
        <v>385698</v>
      </c>
      <c r="G296" s="4" t="s">
        <v>695</v>
      </c>
      <c r="H296" s="4" t="s">
        <v>31</v>
      </c>
      <c r="I296" s="4" t="s">
        <v>17</v>
      </c>
      <c r="J296" s="4">
        <v>1235245</v>
      </c>
      <c r="K296" s="4">
        <v>1066581</v>
      </c>
      <c r="L296" s="6">
        <f t="shared" si="4"/>
        <v>0.86345704698258241</v>
      </c>
    </row>
    <row r="297" spans="1:12">
      <c r="A297" s="4">
        <v>386145</v>
      </c>
      <c r="B297" s="4" t="s">
        <v>704</v>
      </c>
      <c r="C297" s="5">
        <v>40346</v>
      </c>
      <c r="D297" s="4" t="s">
        <v>13</v>
      </c>
      <c r="E297" s="4" t="s">
        <v>705</v>
      </c>
      <c r="F297" s="4">
        <v>385698</v>
      </c>
      <c r="G297" s="4" t="s">
        <v>695</v>
      </c>
      <c r="H297" s="4" t="s">
        <v>31</v>
      </c>
      <c r="I297" s="4" t="s">
        <v>21</v>
      </c>
      <c r="J297" s="4">
        <v>899191</v>
      </c>
      <c r="K297" s="4">
        <v>680906</v>
      </c>
      <c r="L297" s="6">
        <f t="shared" si="4"/>
        <v>0.75724289945072853</v>
      </c>
    </row>
    <row r="298" spans="1:12">
      <c r="A298" s="4">
        <v>386148</v>
      </c>
      <c r="B298" s="4" t="s">
        <v>706</v>
      </c>
      <c r="C298" s="5">
        <v>40346</v>
      </c>
      <c r="D298" s="4" t="s">
        <v>13</v>
      </c>
      <c r="E298" s="4" t="s">
        <v>707</v>
      </c>
      <c r="F298" s="4">
        <v>385698</v>
      </c>
      <c r="G298" s="4" t="s">
        <v>695</v>
      </c>
      <c r="H298" s="4" t="s">
        <v>31</v>
      </c>
      <c r="I298" s="4" t="s">
        <v>70</v>
      </c>
      <c r="J298" s="4">
        <v>367059</v>
      </c>
      <c r="K298" s="4">
        <v>311278</v>
      </c>
      <c r="L298" s="6">
        <f t="shared" si="4"/>
        <v>0.84803260511252965</v>
      </c>
    </row>
    <row r="299" spans="1:12">
      <c r="A299" s="4">
        <v>386154</v>
      </c>
      <c r="B299" s="4" t="s">
        <v>708</v>
      </c>
      <c r="C299" s="5">
        <v>40346</v>
      </c>
      <c r="D299" s="4" t="s">
        <v>13</v>
      </c>
      <c r="E299" s="4" t="s">
        <v>709</v>
      </c>
      <c r="F299" s="4">
        <v>412833</v>
      </c>
      <c r="G299" s="4" t="s">
        <v>631</v>
      </c>
      <c r="H299" s="4" t="s">
        <v>31</v>
      </c>
      <c r="I299" s="4" t="s">
        <v>25</v>
      </c>
      <c r="J299" s="4">
        <v>547372</v>
      </c>
      <c r="K299" s="4">
        <v>714900</v>
      </c>
      <c r="L299" s="6">
        <f t="shared" si="4"/>
        <v>1.3060587680772857</v>
      </c>
    </row>
    <row r="300" spans="1:12">
      <c r="A300" s="4">
        <v>386158</v>
      </c>
      <c r="B300" s="4" t="s">
        <v>710</v>
      </c>
      <c r="C300" s="5">
        <v>40337</v>
      </c>
      <c r="D300" s="4" t="s">
        <v>13</v>
      </c>
      <c r="E300" s="4" t="s">
        <v>711</v>
      </c>
      <c r="F300" s="4">
        <v>412833</v>
      </c>
      <c r="G300" s="4" t="s">
        <v>631</v>
      </c>
      <c r="H300" s="4" t="s">
        <v>31</v>
      </c>
      <c r="I300" s="4" t="s">
        <v>25</v>
      </c>
      <c r="J300" s="4">
        <v>509618</v>
      </c>
      <c r="K300" s="4">
        <v>462815</v>
      </c>
      <c r="L300" s="6">
        <f t="shared" si="4"/>
        <v>0.90816062227001404</v>
      </c>
    </row>
    <row r="301" spans="1:12">
      <c r="A301" s="4">
        <v>386159</v>
      </c>
      <c r="B301" s="4" t="s">
        <v>712</v>
      </c>
      <c r="C301" s="5">
        <v>40346</v>
      </c>
      <c r="D301" s="4" t="s">
        <v>13</v>
      </c>
      <c r="E301" s="4" t="s">
        <v>713</v>
      </c>
      <c r="F301" s="4">
        <v>412833</v>
      </c>
      <c r="G301" s="4" t="s">
        <v>631</v>
      </c>
      <c r="H301" s="4" t="s">
        <v>31</v>
      </c>
      <c r="I301" s="4" t="s">
        <v>21</v>
      </c>
      <c r="J301" s="4">
        <v>895417</v>
      </c>
      <c r="K301" s="4">
        <v>702319</v>
      </c>
      <c r="L301" s="6">
        <f t="shared" si="4"/>
        <v>0.78434852141516187</v>
      </c>
    </row>
    <row r="302" spans="1:12">
      <c r="A302" s="4">
        <v>386260</v>
      </c>
      <c r="B302" s="4" t="s">
        <v>714</v>
      </c>
      <c r="C302" s="5">
        <v>40329</v>
      </c>
      <c r="D302" s="4" t="s">
        <v>13</v>
      </c>
      <c r="E302" s="4" t="s">
        <v>715</v>
      </c>
      <c r="F302" s="4">
        <v>382658</v>
      </c>
      <c r="G302" s="4" t="s">
        <v>150</v>
      </c>
      <c r="H302" s="4" t="s">
        <v>16</v>
      </c>
      <c r="I302" s="4" t="s">
        <v>32</v>
      </c>
      <c r="J302" s="4">
        <v>2057816</v>
      </c>
      <c r="K302" s="4">
        <v>2135708</v>
      </c>
      <c r="L302" s="6">
        <f t="shared" si="4"/>
        <v>1.0378517807228635</v>
      </c>
    </row>
    <row r="303" spans="1:12">
      <c r="A303" s="4">
        <v>386265</v>
      </c>
      <c r="B303" s="4" t="s">
        <v>716</v>
      </c>
      <c r="C303" s="5">
        <v>40350</v>
      </c>
      <c r="D303" s="4" t="s">
        <v>13</v>
      </c>
      <c r="E303" s="4" t="s">
        <v>717</v>
      </c>
      <c r="F303" s="4">
        <v>406698</v>
      </c>
      <c r="G303" s="4" t="s">
        <v>220</v>
      </c>
      <c r="H303" s="4" t="s">
        <v>16</v>
      </c>
      <c r="I303" s="4" t="s">
        <v>32</v>
      </c>
      <c r="J303" s="4">
        <v>1564390</v>
      </c>
      <c r="K303" s="4">
        <v>1586780</v>
      </c>
      <c r="L303" s="6">
        <f t="shared" si="4"/>
        <v>1.0143122878566087</v>
      </c>
    </row>
    <row r="304" spans="1:12">
      <c r="A304" s="4">
        <v>386266</v>
      </c>
      <c r="B304" s="4" t="s">
        <v>718</v>
      </c>
      <c r="C304" s="5">
        <v>40345</v>
      </c>
      <c r="D304" s="4" t="s">
        <v>13</v>
      </c>
      <c r="E304" s="4" t="s">
        <v>719</v>
      </c>
      <c r="F304" s="4">
        <v>460862</v>
      </c>
      <c r="G304" s="4" t="s">
        <v>231</v>
      </c>
      <c r="H304" s="4" t="s">
        <v>31</v>
      </c>
      <c r="I304" s="4" t="s">
        <v>70</v>
      </c>
      <c r="J304" s="4">
        <v>389444</v>
      </c>
      <c r="K304" s="4">
        <v>1431743</v>
      </c>
      <c r="L304" s="6">
        <f t="shared" si="4"/>
        <v>3.6763770914431855</v>
      </c>
    </row>
    <row r="305" spans="1:12">
      <c r="A305" s="4">
        <v>386269</v>
      </c>
      <c r="B305" s="4" t="s">
        <v>720</v>
      </c>
      <c r="C305" s="5">
        <v>40351</v>
      </c>
      <c r="D305" s="4" t="s">
        <v>13</v>
      </c>
      <c r="E305" s="4" t="s">
        <v>721</v>
      </c>
      <c r="F305" s="4">
        <v>473191</v>
      </c>
      <c r="G305" s="4" t="s">
        <v>214</v>
      </c>
      <c r="H305" s="4" t="s">
        <v>31</v>
      </c>
      <c r="I305" s="4" t="s">
        <v>21</v>
      </c>
      <c r="J305" s="4">
        <v>942685</v>
      </c>
      <c r="K305" s="4">
        <v>868718</v>
      </c>
      <c r="L305" s="6">
        <f t="shared" si="4"/>
        <v>0.9215358258591152</v>
      </c>
    </row>
    <row r="306" spans="1:12">
      <c r="A306" s="4">
        <v>386436</v>
      </c>
      <c r="B306" s="4" t="s">
        <v>722</v>
      </c>
      <c r="C306" s="5">
        <v>40344</v>
      </c>
      <c r="D306" s="4" t="s">
        <v>13</v>
      </c>
      <c r="E306" s="4" t="s">
        <v>723</v>
      </c>
      <c r="F306" s="4">
        <v>473035</v>
      </c>
      <c r="G306" s="4" t="s">
        <v>145</v>
      </c>
      <c r="H306" s="4" t="s">
        <v>31</v>
      </c>
      <c r="I306" s="4" t="s">
        <v>21</v>
      </c>
      <c r="J306" s="4">
        <v>993657</v>
      </c>
      <c r="K306" s="4">
        <v>1301172</v>
      </c>
      <c r="L306" s="6">
        <f t="shared" si="4"/>
        <v>1.3094780190749926</v>
      </c>
    </row>
    <row r="307" spans="1:12">
      <c r="A307" s="4">
        <v>386439</v>
      </c>
      <c r="B307" s="4" t="s">
        <v>724</v>
      </c>
      <c r="C307" s="5">
        <v>40344</v>
      </c>
      <c r="D307" s="4" t="s">
        <v>13</v>
      </c>
      <c r="E307" s="4" t="s">
        <v>725</v>
      </c>
      <c r="F307" s="4">
        <v>377364</v>
      </c>
      <c r="G307" s="4" t="s">
        <v>726</v>
      </c>
      <c r="H307" s="4" t="s">
        <v>31</v>
      </c>
      <c r="I307" s="4" t="s">
        <v>25</v>
      </c>
      <c r="J307" s="4">
        <v>568537</v>
      </c>
      <c r="K307" s="4">
        <v>470601</v>
      </c>
      <c r="L307" s="6">
        <f t="shared" si="4"/>
        <v>0.82774032296930544</v>
      </c>
    </row>
    <row r="308" spans="1:12">
      <c r="A308" s="4">
        <v>386552</v>
      </c>
      <c r="B308" s="4" t="s">
        <v>727</v>
      </c>
      <c r="C308" s="5">
        <v>40364</v>
      </c>
      <c r="D308" s="4" t="s">
        <v>13</v>
      </c>
      <c r="E308" s="4" t="s">
        <v>728</v>
      </c>
      <c r="F308" s="4">
        <v>452815</v>
      </c>
      <c r="G308" s="4" t="s">
        <v>448</v>
      </c>
      <c r="H308" s="4" t="s">
        <v>31</v>
      </c>
      <c r="I308" s="4" t="s">
        <v>70</v>
      </c>
      <c r="J308" s="4">
        <v>129277</v>
      </c>
      <c r="K308" s="4">
        <v>925878</v>
      </c>
      <c r="L308" s="6">
        <f t="shared" si="4"/>
        <v>7.161970033339264</v>
      </c>
    </row>
    <row r="309" spans="1:12">
      <c r="A309" s="4">
        <v>386698</v>
      </c>
      <c r="B309" s="4" t="s">
        <v>38</v>
      </c>
      <c r="C309" s="5">
        <v>40344</v>
      </c>
      <c r="D309" s="4" t="s">
        <v>13</v>
      </c>
      <c r="E309" s="4" t="s">
        <v>729</v>
      </c>
      <c r="F309" s="4">
        <v>464799</v>
      </c>
      <c r="G309" s="4" t="s">
        <v>648</v>
      </c>
      <c r="H309" s="4" t="s">
        <v>16</v>
      </c>
      <c r="I309" s="4" t="s">
        <v>25</v>
      </c>
      <c r="J309" s="4">
        <v>532842</v>
      </c>
      <c r="K309" s="4">
        <v>743984</v>
      </c>
      <c r="L309" s="6">
        <f t="shared" si="4"/>
        <v>1.3962563011174045</v>
      </c>
    </row>
    <row r="310" spans="1:12">
      <c r="A310" s="4">
        <v>386701</v>
      </c>
      <c r="B310" s="4" t="s">
        <v>730</v>
      </c>
      <c r="C310" s="5">
        <v>40334</v>
      </c>
      <c r="D310" s="4" t="s">
        <v>13</v>
      </c>
      <c r="E310" s="4" t="s">
        <v>731</v>
      </c>
      <c r="F310" s="4">
        <v>373036</v>
      </c>
      <c r="G310" s="4" t="s">
        <v>193</v>
      </c>
      <c r="H310" s="4" t="s">
        <v>31</v>
      </c>
      <c r="I310" s="4" t="s">
        <v>21</v>
      </c>
      <c r="J310" s="4">
        <v>738233</v>
      </c>
      <c r="K310" s="4">
        <v>235715</v>
      </c>
      <c r="L310" s="6">
        <f t="shared" si="4"/>
        <v>0.31929621135874448</v>
      </c>
    </row>
    <row r="311" spans="1:12">
      <c r="A311" s="4">
        <v>386753</v>
      </c>
      <c r="B311" s="4" t="s">
        <v>732</v>
      </c>
      <c r="C311" s="5">
        <v>40344</v>
      </c>
      <c r="D311" s="4" t="s">
        <v>13</v>
      </c>
      <c r="E311" s="4" t="s">
        <v>733</v>
      </c>
      <c r="F311" s="4">
        <v>412412</v>
      </c>
      <c r="G311" s="4" t="s">
        <v>201</v>
      </c>
      <c r="H311" s="4" t="s">
        <v>31</v>
      </c>
      <c r="I311" s="4" t="s">
        <v>21</v>
      </c>
      <c r="J311" s="4">
        <v>848435</v>
      </c>
      <c r="K311" s="4">
        <v>655439</v>
      </c>
      <c r="L311" s="6">
        <f t="shared" si="4"/>
        <v>0.77252706453647013</v>
      </c>
    </row>
    <row r="312" spans="1:12">
      <c r="A312" s="4">
        <v>386946</v>
      </c>
      <c r="B312" s="4" t="s">
        <v>734</v>
      </c>
      <c r="C312" s="5">
        <v>40360</v>
      </c>
      <c r="D312" s="4" t="s">
        <v>13</v>
      </c>
      <c r="E312" s="4" t="s">
        <v>735</v>
      </c>
      <c r="F312" s="4">
        <v>410452</v>
      </c>
      <c r="G312" s="4" t="s">
        <v>398</v>
      </c>
      <c r="H312" s="4" t="s">
        <v>31</v>
      </c>
      <c r="I312" s="4" t="s">
        <v>25</v>
      </c>
      <c r="J312" s="4">
        <v>641894</v>
      </c>
      <c r="K312" s="4">
        <v>724784</v>
      </c>
      <c r="L312" s="6">
        <f t="shared" si="4"/>
        <v>1.1291334706353386</v>
      </c>
    </row>
    <row r="313" spans="1:12">
      <c r="A313" s="4">
        <v>386947</v>
      </c>
      <c r="B313" s="4" t="s">
        <v>736</v>
      </c>
      <c r="C313" s="5">
        <v>40371</v>
      </c>
      <c r="D313" s="4" t="s">
        <v>13</v>
      </c>
      <c r="E313" s="4" t="s">
        <v>737</v>
      </c>
      <c r="F313" s="4">
        <v>379658</v>
      </c>
      <c r="G313" s="4" t="s">
        <v>206</v>
      </c>
      <c r="H313" s="4" t="s">
        <v>31</v>
      </c>
      <c r="I313" s="4" t="s">
        <v>21</v>
      </c>
      <c r="J313" s="4">
        <v>955879</v>
      </c>
      <c r="K313" s="4">
        <v>1325305</v>
      </c>
      <c r="L313" s="6">
        <f t="shared" si="4"/>
        <v>1.3864777864143893</v>
      </c>
    </row>
    <row r="314" spans="1:12">
      <c r="A314" s="4">
        <v>386949</v>
      </c>
      <c r="B314" s="4" t="s">
        <v>738</v>
      </c>
      <c r="C314" s="5">
        <v>40371</v>
      </c>
      <c r="D314" s="4" t="s">
        <v>13</v>
      </c>
      <c r="E314" s="4" t="s">
        <v>739</v>
      </c>
      <c r="F314" s="4">
        <v>379658</v>
      </c>
      <c r="G314" s="4" t="s">
        <v>206</v>
      </c>
      <c r="H314" s="4" t="s">
        <v>31</v>
      </c>
      <c r="I314" s="4" t="s">
        <v>70</v>
      </c>
      <c r="J314" s="4">
        <v>226970</v>
      </c>
      <c r="K314" s="4">
        <v>1125698</v>
      </c>
      <c r="L314" s="6">
        <f t="shared" si="4"/>
        <v>4.9596774904172358</v>
      </c>
    </row>
    <row r="315" spans="1:12">
      <c r="A315" s="4">
        <v>387046</v>
      </c>
      <c r="B315" s="4" t="s">
        <v>740</v>
      </c>
      <c r="C315" s="5">
        <v>40361</v>
      </c>
      <c r="D315" s="4" t="s">
        <v>13</v>
      </c>
      <c r="E315" s="4" t="s">
        <v>741</v>
      </c>
      <c r="F315" s="4">
        <v>381248</v>
      </c>
      <c r="G315" s="4" t="s">
        <v>517</v>
      </c>
      <c r="H315" s="4" t="s">
        <v>31</v>
      </c>
      <c r="I315" s="4" t="s">
        <v>70</v>
      </c>
      <c r="J315" s="4">
        <v>100354</v>
      </c>
      <c r="K315" s="4">
        <v>267756</v>
      </c>
      <c r="L315" s="6">
        <f t="shared" si="4"/>
        <v>2.6681148733483471</v>
      </c>
    </row>
    <row r="316" spans="1:12">
      <c r="A316" s="4">
        <v>387079</v>
      </c>
      <c r="B316" s="4" t="s">
        <v>742</v>
      </c>
      <c r="C316" s="5">
        <v>40332</v>
      </c>
      <c r="D316" s="4" t="s">
        <v>13</v>
      </c>
      <c r="E316" s="4" t="s">
        <v>743</v>
      </c>
      <c r="F316" s="4">
        <v>419555</v>
      </c>
      <c r="G316" s="4" t="s">
        <v>744</v>
      </c>
      <c r="H316" s="4" t="s">
        <v>31</v>
      </c>
      <c r="I316" s="4" t="s">
        <v>25</v>
      </c>
      <c r="J316" s="4">
        <v>527680</v>
      </c>
      <c r="K316" s="4">
        <v>215755</v>
      </c>
      <c r="L316" s="6">
        <f t="shared" si="4"/>
        <v>0.40887469678593086</v>
      </c>
    </row>
    <row r="317" spans="1:12">
      <c r="A317" s="4">
        <v>387238</v>
      </c>
      <c r="B317" s="4" t="s">
        <v>745</v>
      </c>
      <c r="C317" s="5">
        <v>40345</v>
      </c>
      <c r="D317" s="4" t="s">
        <v>13</v>
      </c>
      <c r="E317" s="4" t="s">
        <v>746</v>
      </c>
      <c r="F317" s="4">
        <v>421959</v>
      </c>
      <c r="G317" s="4" t="s">
        <v>342</v>
      </c>
      <c r="H317" s="4" t="s">
        <v>31</v>
      </c>
      <c r="I317" s="4" t="s">
        <v>25</v>
      </c>
      <c r="J317" s="4">
        <v>457021</v>
      </c>
      <c r="K317" s="4">
        <v>1683875</v>
      </c>
      <c r="L317" s="6">
        <f t="shared" si="4"/>
        <v>3.6844587010224914</v>
      </c>
    </row>
    <row r="318" spans="1:12">
      <c r="A318" s="4">
        <v>387267</v>
      </c>
      <c r="B318" s="4" t="s">
        <v>747</v>
      </c>
      <c r="C318" s="5">
        <v>40371</v>
      </c>
      <c r="D318" s="4" t="s">
        <v>13</v>
      </c>
      <c r="E318" s="4" t="s">
        <v>748</v>
      </c>
      <c r="F318" s="4">
        <v>387266</v>
      </c>
      <c r="G318" s="4" t="s">
        <v>35</v>
      </c>
      <c r="H318" s="4" t="s">
        <v>31</v>
      </c>
      <c r="I318" s="4" t="s">
        <v>21</v>
      </c>
      <c r="J318" s="4">
        <v>720920</v>
      </c>
      <c r="K318" s="4">
        <v>320993</v>
      </c>
      <c r="L318" s="6">
        <f t="shared" si="4"/>
        <v>0.44525467458247797</v>
      </c>
    </row>
    <row r="319" spans="1:12">
      <c r="A319" s="4">
        <v>387271</v>
      </c>
      <c r="B319" s="4" t="s">
        <v>749</v>
      </c>
      <c r="C319" s="5">
        <v>40352</v>
      </c>
      <c r="D319" s="4" t="s">
        <v>13</v>
      </c>
      <c r="E319" s="4" t="s">
        <v>750</v>
      </c>
      <c r="F319" s="4">
        <v>451002</v>
      </c>
      <c r="G319" s="4" t="s">
        <v>85</v>
      </c>
      <c r="H319" s="4" t="s">
        <v>31</v>
      </c>
      <c r="I319" s="4" t="s">
        <v>17</v>
      </c>
      <c r="J319" s="4">
        <v>1160804</v>
      </c>
      <c r="K319" s="4">
        <v>637357</v>
      </c>
      <c r="L319" s="6">
        <f t="shared" si="4"/>
        <v>0.5490651307197425</v>
      </c>
    </row>
    <row r="320" spans="1:12">
      <c r="A320" s="4">
        <v>387330</v>
      </c>
      <c r="B320" s="4" t="s">
        <v>751</v>
      </c>
      <c r="C320" s="5">
        <v>40373</v>
      </c>
      <c r="D320" s="4" t="s">
        <v>13</v>
      </c>
      <c r="E320" s="4" t="s">
        <v>752</v>
      </c>
      <c r="F320" s="4">
        <v>382953</v>
      </c>
      <c r="G320" s="4" t="s">
        <v>166</v>
      </c>
      <c r="H320" s="4" t="s">
        <v>16</v>
      </c>
      <c r="I320" s="4" t="s">
        <v>17</v>
      </c>
      <c r="J320" s="4">
        <v>1282772</v>
      </c>
      <c r="K320" s="4">
        <v>952777</v>
      </c>
      <c r="L320" s="6">
        <f t="shared" si="4"/>
        <v>0.74274851649396778</v>
      </c>
    </row>
    <row r="321" spans="1:12">
      <c r="A321" s="4">
        <v>387507</v>
      </c>
      <c r="B321" s="4" t="s">
        <v>753</v>
      </c>
      <c r="C321" s="5">
        <v>40376</v>
      </c>
      <c r="D321" s="4" t="s">
        <v>13</v>
      </c>
      <c r="E321" s="4" t="s">
        <v>754</v>
      </c>
      <c r="F321" s="4">
        <v>378504</v>
      </c>
      <c r="G321" s="4" t="s">
        <v>275</v>
      </c>
      <c r="H321" s="4" t="s">
        <v>31</v>
      </c>
      <c r="I321" s="4" t="s">
        <v>32</v>
      </c>
      <c r="J321" s="4">
        <v>2288390</v>
      </c>
      <c r="K321" s="4">
        <v>2239781</v>
      </c>
      <c r="L321" s="6">
        <f t="shared" si="4"/>
        <v>0.97875842841473704</v>
      </c>
    </row>
    <row r="322" spans="1:12">
      <c r="A322" s="4">
        <v>387521</v>
      </c>
      <c r="B322" s="4" t="s">
        <v>755</v>
      </c>
      <c r="C322" s="5">
        <v>40366</v>
      </c>
      <c r="D322" s="4" t="s">
        <v>13</v>
      </c>
      <c r="E322" s="4" t="s">
        <v>756</v>
      </c>
      <c r="F322" s="4">
        <v>379915</v>
      </c>
      <c r="G322" s="4" t="s">
        <v>319</v>
      </c>
      <c r="H322" s="4" t="s">
        <v>16</v>
      </c>
      <c r="I322" s="4" t="s">
        <v>32</v>
      </c>
      <c r="J322" s="4">
        <v>1580172</v>
      </c>
      <c r="K322" s="4">
        <v>1575056</v>
      </c>
      <c r="L322" s="6">
        <f t="shared" si="4"/>
        <v>0.99676237776647103</v>
      </c>
    </row>
    <row r="323" spans="1:12">
      <c r="A323" s="4">
        <v>387538</v>
      </c>
      <c r="B323" s="4" t="s">
        <v>757</v>
      </c>
      <c r="C323" s="5">
        <v>40369</v>
      </c>
      <c r="D323" s="4" t="s">
        <v>13</v>
      </c>
      <c r="E323" s="4" t="s">
        <v>758</v>
      </c>
      <c r="F323" s="4">
        <v>447935</v>
      </c>
      <c r="G323" s="4" t="s">
        <v>242</v>
      </c>
      <c r="H323" s="4" t="s">
        <v>16</v>
      </c>
      <c r="I323" s="4" t="s">
        <v>21</v>
      </c>
      <c r="J323" s="4">
        <v>882814</v>
      </c>
      <c r="K323" s="4">
        <v>713567</v>
      </c>
      <c r="L323" s="6">
        <f t="shared" ref="L323:L386" si="5">K323/J323</f>
        <v>0.80828690981339213</v>
      </c>
    </row>
    <row r="324" spans="1:12">
      <c r="A324" s="4">
        <v>387542</v>
      </c>
      <c r="B324" s="4" t="s">
        <v>759</v>
      </c>
      <c r="C324" s="5">
        <v>40366</v>
      </c>
      <c r="D324" s="4" t="s">
        <v>13</v>
      </c>
      <c r="E324" s="4" t="s">
        <v>760</v>
      </c>
      <c r="F324" s="4">
        <v>423329</v>
      </c>
      <c r="G324" s="4" t="s">
        <v>187</v>
      </c>
      <c r="H324" s="4" t="s">
        <v>16</v>
      </c>
      <c r="I324" s="4" t="s">
        <v>25</v>
      </c>
      <c r="J324" s="4">
        <v>664667</v>
      </c>
      <c r="K324" s="4">
        <v>1012731</v>
      </c>
      <c r="L324" s="6">
        <f t="shared" si="5"/>
        <v>1.5236667383817761</v>
      </c>
    </row>
    <row r="325" spans="1:12">
      <c r="A325" s="4">
        <v>387543</v>
      </c>
      <c r="B325" s="4" t="s">
        <v>761</v>
      </c>
      <c r="C325" s="5">
        <v>40362</v>
      </c>
      <c r="D325" s="4" t="s">
        <v>13</v>
      </c>
      <c r="E325" s="4" t="s">
        <v>762</v>
      </c>
      <c r="F325" s="4">
        <v>420498</v>
      </c>
      <c r="G325" s="4" t="s">
        <v>763</v>
      </c>
      <c r="H325" s="4" t="s">
        <v>16</v>
      </c>
      <c r="I325" s="4" t="s">
        <v>17</v>
      </c>
      <c r="J325" s="4">
        <v>1393230</v>
      </c>
      <c r="K325" s="4">
        <v>897258</v>
      </c>
      <c r="L325" s="6">
        <f t="shared" si="5"/>
        <v>0.64401283348765104</v>
      </c>
    </row>
    <row r="326" spans="1:12">
      <c r="A326" s="4">
        <v>387764</v>
      </c>
      <c r="B326" s="4" t="s">
        <v>764</v>
      </c>
      <c r="C326" s="5">
        <v>40344</v>
      </c>
      <c r="D326" s="4" t="s">
        <v>13</v>
      </c>
      <c r="E326" s="4" t="s">
        <v>765</v>
      </c>
      <c r="F326" s="4">
        <v>410733</v>
      </c>
      <c r="G326" s="4" t="s">
        <v>104</v>
      </c>
      <c r="H326" s="4" t="s">
        <v>31</v>
      </c>
      <c r="I326" s="4" t="s">
        <v>25</v>
      </c>
      <c r="J326" s="4">
        <v>597188</v>
      </c>
      <c r="K326" s="4">
        <v>419213</v>
      </c>
      <c r="L326" s="6">
        <f t="shared" si="5"/>
        <v>0.70197827149909242</v>
      </c>
    </row>
    <row r="327" spans="1:12">
      <c r="A327" s="4">
        <v>387774</v>
      </c>
      <c r="B327" s="4" t="s">
        <v>766</v>
      </c>
      <c r="C327" s="5">
        <v>40369</v>
      </c>
      <c r="D327" s="4" t="s">
        <v>13</v>
      </c>
      <c r="E327" s="4" t="s">
        <v>767</v>
      </c>
      <c r="F327" s="4">
        <v>462388</v>
      </c>
      <c r="G327" s="4" t="s">
        <v>768</v>
      </c>
      <c r="H327" s="4" t="s">
        <v>16</v>
      </c>
      <c r="I327" s="4" t="s">
        <v>25</v>
      </c>
      <c r="J327" s="4">
        <v>434247</v>
      </c>
      <c r="K327" s="4">
        <v>333804</v>
      </c>
      <c r="L327" s="6">
        <f t="shared" si="5"/>
        <v>0.76869615679555647</v>
      </c>
    </row>
    <row r="328" spans="1:12">
      <c r="A328" s="4">
        <v>387790</v>
      </c>
      <c r="B328" s="4" t="s">
        <v>769</v>
      </c>
      <c r="C328" s="5">
        <v>40360</v>
      </c>
      <c r="D328" s="4" t="s">
        <v>13</v>
      </c>
      <c r="E328" s="4" t="s">
        <v>770</v>
      </c>
      <c r="F328" s="4">
        <v>403187</v>
      </c>
      <c r="G328" s="4" t="s">
        <v>256</v>
      </c>
      <c r="H328" s="4" t="s">
        <v>31</v>
      </c>
      <c r="I328" s="4" t="s">
        <v>381</v>
      </c>
      <c r="J328" s="4">
        <v>3320969</v>
      </c>
      <c r="K328" s="4">
        <v>4435280</v>
      </c>
      <c r="L328" s="6">
        <f t="shared" si="5"/>
        <v>1.3355379107724281</v>
      </c>
    </row>
    <row r="329" spans="1:12">
      <c r="A329" s="4">
        <v>387899</v>
      </c>
      <c r="B329" s="4" t="s">
        <v>771</v>
      </c>
      <c r="C329" s="5">
        <v>40364</v>
      </c>
      <c r="D329" s="4" t="s">
        <v>13</v>
      </c>
      <c r="E329" s="4" t="s">
        <v>772</v>
      </c>
      <c r="F329" s="4">
        <v>377364</v>
      </c>
      <c r="G329" s="4" t="s">
        <v>726</v>
      </c>
      <c r="H329" s="4" t="s">
        <v>31</v>
      </c>
      <c r="I329" s="4" t="s">
        <v>25</v>
      </c>
      <c r="J329" s="4">
        <v>457449</v>
      </c>
      <c r="K329" s="4">
        <v>424074</v>
      </c>
      <c r="L329" s="6">
        <f t="shared" si="5"/>
        <v>0.92704104719870417</v>
      </c>
    </row>
    <row r="330" spans="1:12">
      <c r="A330" s="4">
        <v>387907</v>
      </c>
      <c r="B330" s="4" t="s">
        <v>773</v>
      </c>
      <c r="C330" s="5">
        <v>40375</v>
      </c>
      <c r="D330" s="4" t="s">
        <v>13</v>
      </c>
      <c r="E330" s="4" t="s">
        <v>774</v>
      </c>
      <c r="F330" s="4">
        <v>448841</v>
      </c>
      <c r="G330" s="4" t="s">
        <v>467</v>
      </c>
      <c r="H330" s="4" t="s">
        <v>31</v>
      </c>
      <c r="I330" s="4" t="s">
        <v>25</v>
      </c>
      <c r="J330" s="4">
        <v>569944</v>
      </c>
      <c r="K330" s="4">
        <v>700539</v>
      </c>
      <c r="L330" s="6">
        <f t="shared" si="5"/>
        <v>1.2291365467484525</v>
      </c>
    </row>
    <row r="331" spans="1:12">
      <c r="A331" s="4">
        <v>388246</v>
      </c>
      <c r="B331" s="4" t="s">
        <v>775</v>
      </c>
      <c r="C331" s="5">
        <v>40371</v>
      </c>
      <c r="D331" s="4" t="s">
        <v>13</v>
      </c>
      <c r="E331" s="4" t="s">
        <v>776</v>
      </c>
      <c r="F331" s="4">
        <v>398778</v>
      </c>
      <c r="G331" s="4" t="s">
        <v>367</v>
      </c>
      <c r="H331" s="4" t="s">
        <v>31</v>
      </c>
      <c r="I331" s="4" t="s">
        <v>21</v>
      </c>
      <c r="J331" s="4">
        <v>787624</v>
      </c>
      <c r="K331" s="4">
        <v>537364</v>
      </c>
      <c r="L331" s="6">
        <f t="shared" si="5"/>
        <v>0.68225955532081295</v>
      </c>
    </row>
    <row r="332" spans="1:12">
      <c r="A332" s="4">
        <v>388330</v>
      </c>
      <c r="B332" s="4" t="s">
        <v>777</v>
      </c>
      <c r="C332" s="5">
        <v>40360</v>
      </c>
      <c r="D332" s="4" t="s">
        <v>13</v>
      </c>
      <c r="E332" s="4" t="s">
        <v>778</v>
      </c>
      <c r="F332" s="4">
        <v>377602</v>
      </c>
      <c r="G332" s="4" t="s">
        <v>133</v>
      </c>
      <c r="H332" s="4" t="s">
        <v>16</v>
      </c>
      <c r="I332" s="4" t="s">
        <v>25</v>
      </c>
      <c r="J332" s="4">
        <v>667360</v>
      </c>
      <c r="K332" s="4">
        <v>877084</v>
      </c>
      <c r="L332" s="6">
        <f t="shared" si="5"/>
        <v>1.3142591704627187</v>
      </c>
    </row>
    <row r="333" spans="1:12">
      <c r="A333" s="4">
        <v>388333</v>
      </c>
      <c r="B333" s="4" t="s">
        <v>779</v>
      </c>
      <c r="C333" s="5">
        <v>40369</v>
      </c>
      <c r="D333" s="4" t="s">
        <v>13</v>
      </c>
      <c r="E333" s="4" t="s">
        <v>780</v>
      </c>
      <c r="F333" s="4">
        <v>385791</v>
      </c>
      <c r="G333" s="4" t="s">
        <v>781</v>
      </c>
      <c r="H333" s="4" t="s">
        <v>16</v>
      </c>
      <c r="I333" s="4" t="s">
        <v>17</v>
      </c>
      <c r="J333" s="4">
        <v>1222206</v>
      </c>
      <c r="K333" s="4">
        <v>1896110</v>
      </c>
      <c r="L333" s="6">
        <f t="shared" si="5"/>
        <v>1.5513833183604073</v>
      </c>
    </row>
    <row r="334" spans="1:12">
      <c r="A334" s="4">
        <v>388367</v>
      </c>
      <c r="B334" s="4" t="s">
        <v>782</v>
      </c>
      <c r="C334" s="5">
        <v>40378</v>
      </c>
      <c r="D334" s="4" t="s">
        <v>13</v>
      </c>
      <c r="E334" s="4" t="s">
        <v>783</v>
      </c>
      <c r="F334" s="4">
        <v>377329</v>
      </c>
      <c r="G334" s="4" t="s">
        <v>55</v>
      </c>
      <c r="H334" s="4" t="s">
        <v>16</v>
      </c>
      <c r="I334" s="4" t="s">
        <v>32</v>
      </c>
      <c r="J334" s="4">
        <v>1568877</v>
      </c>
      <c r="K334" s="4">
        <v>606643</v>
      </c>
      <c r="L334" s="6">
        <f t="shared" si="5"/>
        <v>0.38667339759585995</v>
      </c>
    </row>
    <row r="335" spans="1:12">
      <c r="A335" s="4">
        <v>388593</v>
      </c>
      <c r="B335" s="4" t="s">
        <v>784</v>
      </c>
      <c r="C335" s="5">
        <v>40353</v>
      </c>
      <c r="D335" s="4" t="s">
        <v>13</v>
      </c>
      <c r="E335" s="4" t="s">
        <v>785</v>
      </c>
      <c r="F335" s="4">
        <v>378503</v>
      </c>
      <c r="G335" s="4" t="s">
        <v>272</v>
      </c>
      <c r="H335" s="4" t="s">
        <v>16</v>
      </c>
      <c r="I335" s="4" t="s">
        <v>17</v>
      </c>
      <c r="J335" s="4">
        <v>1221605</v>
      </c>
      <c r="K335" s="4">
        <v>1241114</v>
      </c>
      <c r="L335" s="6">
        <f t="shared" si="5"/>
        <v>1.0159699739277426</v>
      </c>
    </row>
    <row r="336" spans="1:12">
      <c r="A336" s="4">
        <v>388637</v>
      </c>
      <c r="B336" s="4" t="s">
        <v>786</v>
      </c>
      <c r="C336" s="5">
        <v>40351</v>
      </c>
      <c r="D336" s="4" t="s">
        <v>13</v>
      </c>
      <c r="E336" s="4" t="s">
        <v>787</v>
      </c>
      <c r="F336" s="4">
        <v>454526</v>
      </c>
      <c r="G336" s="4" t="s">
        <v>470</v>
      </c>
      <c r="H336" s="4" t="s">
        <v>31</v>
      </c>
      <c r="I336" s="4" t="s">
        <v>25</v>
      </c>
      <c r="J336" s="4">
        <v>415275</v>
      </c>
      <c r="K336" s="4">
        <v>544182</v>
      </c>
      <c r="L336" s="6">
        <f t="shared" si="5"/>
        <v>1.3104135813617483</v>
      </c>
    </row>
    <row r="337" spans="1:12">
      <c r="A337" s="4">
        <v>389029</v>
      </c>
      <c r="B337" s="4" t="s">
        <v>788</v>
      </c>
      <c r="C337" s="5">
        <v>40385</v>
      </c>
      <c r="D337" s="4" t="s">
        <v>13</v>
      </c>
      <c r="E337" s="4" t="s">
        <v>789</v>
      </c>
      <c r="F337" s="4">
        <v>425654</v>
      </c>
      <c r="G337" s="4" t="s">
        <v>542</v>
      </c>
      <c r="H337" s="4" t="s">
        <v>31</v>
      </c>
      <c r="I337" s="4" t="s">
        <v>25</v>
      </c>
      <c r="J337" s="4">
        <v>662568</v>
      </c>
      <c r="K337" s="4">
        <v>110049</v>
      </c>
      <c r="L337" s="6">
        <f t="shared" si="5"/>
        <v>0.16609464990763212</v>
      </c>
    </row>
    <row r="338" spans="1:12">
      <c r="A338" s="4">
        <v>389626</v>
      </c>
      <c r="B338" s="4" t="s">
        <v>790</v>
      </c>
      <c r="C338" s="5">
        <v>40346</v>
      </c>
      <c r="D338" s="4" t="s">
        <v>13</v>
      </c>
      <c r="E338" s="4" t="s">
        <v>791</v>
      </c>
      <c r="F338" s="4">
        <v>460909</v>
      </c>
      <c r="G338" s="4" t="s">
        <v>44</v>
      </c>
      <c r="H338" s="4" t="s">
        <v>31</v>
      </c>
      <c r="I338" s="4" t="s">
        <v>25</v>
      </c>
      <c r="J338" s="4">
        <v>586434</v>
      </c>
      <c r="K338" s="4">
        <v>548780</v>
      </c>
      <c r="L338" s="6">
        <f t="shared" si="5"/>
        <v>0.93579158097927473</v>
      </c>
    </row>
    <row r="339" spans="1:12">
      <c r="A339" s="4">
        <v>389759</v>
      </c>
      <c r="B339" s="4" t="s">
        <v>792</v>
      </c>
      <c r="C339" s="5">
        <v>40392</v>
      </c>
      <c r="D339" s="4" t="s">
        <v>13</v>
      </c>
      <c r="E339" s="4" t="s">
        <v>793</v>
      </c>
      <c r="F339" s="4">
        <v>382953</v>
      </c>
      <c r="G339" s="4" t="s">
        <v>166</v>
      </c>
      <c r="H339" s="4" t="s">
        <v>31</v>
      </c>
      <c r="I339" s="4" t="s">
        <v>21</v>
      </c>
      <c r="J339" s="4">
        <v>734013</v>
      </c>
      <c r="K339" s="4">
        <v>407671</v>
      </c>
      <c r="L339" s="6">
        <f t="shared" si="5"/>
        <v>0.55540024495478968</v>
      </c>
    </row>
    <row r="340" spans="1:12">
      <c r="A340" s="4">
        <v>389764</v>
      </c>
      <c r="B340" s="4" t="s">
        <v>292</v>
      </c>
      <c r="C340" s="5">
        <v>40364</v>
      </c>
      <c r="D340" s="4" t="s">
        <v>13</v>
      </c>
      <c r="E340" s="4" t="s">
        <v>794</v>
      </c>
      <c r="F340" s="4">
        <v>473035</v>
      </c>
      <c r="G340" s="4" t="s">
        <v>145</v>
      </c>
      <c r="H340" s="4" t="s">
        <v>31</v>
      </c>
      <c r="I340" s="4" t="s">
        <v>25</v>
      </c>
      <c r="J340" s="4">
        <v>623154</v>
      </c>
      <c r="K340" s="4">
        <v>1090274</v>
      </c>
      <c r="L340" s="6">
        <f t="shared" si="5"/>
        <v>1.7496060363890789</v>
      </c>
    </row>
    <row r="341" spans="1:12">
      <c r="A341" s="4">
        <v>389810</v>
      </c>
      <c r="B341" s="4" t="s">
        <v>795</v>
      </c>
      <c r="C341" s="5">
        <v>40369</v>
      </c>
      <c r="D341" s="4" t="s">
        <v>13</v>
      </c>
      <c r="E341" s="4" t="s">
        <v>796</v>
      </c>
      <c r="F341" s="4">
        <v>421959</v>
      </c>
      <c r="G341" s="4" t="s">
        <v>342</v>
      </c>
      <c r="H341" s="4" t="s">
        <v>31</v>
      </c>
      <c r="I341" s="4" t="s">
        <v>17</v>
      </c>
      <c r="J341" s="4">
        <v>1184378</v>
      </c>
      <c r="K341" s="4">
        <v>926912</v>
      </c>
      <c r="L341" s="6">
        <f t="shared" si="5"/>
        <v>0.7826150097350677</v>
      </c>
    </row>
    <row r="342" spans="1:12">
      <c r="A342" s="4">
        <v>389815</v>
      </c>
      <c r="B342" s="4" t="s">
        <v>797</v>
      </c>
      <c r="C342" s="5">
        <v>40369</v>
      </c>
      <c r="D342" s="4" t="s">
        <v>13</v>
      </c>
      <c r="E342" s="4" t="s">
        <v>798</v>
      </c>
      <c r="F342" s="4">
        <v>459093</v>
      </c>
      <c r="G342" s="4" t="s">
        <v>349</v>
      </c>
      <c r="H342" s="4" t="s">
        <v>31</v>
      </c>
      <c r="I342" s="4" t="s">
        <v>21</v>
      </c>
      <c r="J342" s="4">
        <v>925647</v>
      </c>
      <c r="K342" s="4">
        <v>716925</v>
      </c>
      <c r="L342" s="6">
        <f t="shared" si="5"/>
        <v>0.77451231408949628</v>
      </c>
    </row>
    <row r="343" spans="1:12">
      <c r="A343" s="4">
        <v>389816</v>
      </c>
      <c r="B343" s="4" t="s">
        <v>799</v>
      </c>
      <c r="C343" s="5">
        <v>40369</v>
      </c>
      <c r="D343" s="4" t="s">
        <v>13</v>
      </c>
      <c r="E343" s="4" t="s">
        <v>800</v>
      </c>
      <c r="F343" s="4">
        <v>421959</v>
      </c>
      <c r="G343" s="4" t="s">
        <v>342</v>
      </c>
      <c r="H343" s="4" t="s">
        <v>31</v>
      </c>
      <c r="I343" s="4" t="s">
        <v>25</v>
      </c>
      <c r="J343" s="4">
        <v>556187</v>
      </c>
      <c r="K343" s="4">
        <v>1010911</v>
      </c>
      <c r="L343" s="6">
        <f t="shared" si="5"/>
        <v>1.8175739454535975</v>
      </c>
    </row>
    <row r="344" spans="1:12">
      <c r="A344" s="4">
        <v>389817</v>
      </c>
      <c r="B344" s="4" t="s">
        <v>801</v>
      </c>
      <c r="C344" s="5">
        <v>40369</v>
      </c>
      <c r="D344" s="4" t="s">
        <v>13</v>
      </c>
      <c r="E344" s="4" t="s">
        <v>802</v>
      </c>
      <c r="F344" s="4">
        <v>459093</v>
      </c>
      <c r="G344" s="4" t="s">
        <v>349</v>
      </c>
      <c r="H344" s="4" t="s">
        <v>16</v>
      </c>
      <c r="I344" s="4" t="s">
        <v>32</v>
      </c>
      <c r="J344" s="4">
        <v>1596252</v>
      </c>
      <c r="K344" s="4">
        <v>1900913</v>
      </c>
      <c r="L344" s="6">
        <f t="shared" si="5"/>
        <v>1.1908602150537635</v>
      </c>
    </row>
    <row r="345" spans="1:12">
      <c r="A345" s="4">
        <v>389818</v>
      </c>
      <c r="B345" s="4" t="s">
        <v>803</v>
      </c>
      <c r="C345" s="5">
        <v>40369</v>
      </c>
      <c r="D345" s="4" t="s">
        <v>13</v>
      </c>
      <c r="E345" s="4" t="s">
        <v>804</v>
      </c>
      <c r="F345" s="4">
        <v>421959</v>
      </c>
      <c r="G345" s="4" t="s">
        <v>342</v>
      </c>
      <c r="H345" s="4" t="s">
        <v>16</v>
      </c>
      <c r="I345" s="4" t="s">
        <v>21</v>
      </c>
      <c r="J345" s="4">
        <v>765120</v>
      </c>
      <c r="K345" s="4">
        <v>747860</v>
      </c>
      <c r="L345" s="6">
        <f t="shared" si="5"/>
        <v>0.97744144709326641</v>
      </c>
    </row>
    <row r="346" spans="1:12">
      <c r="A346" s="4">
        <v>390206</v>
      </c>
      <c r="B346" s="4" t="s">
        <v>805</v>
      </c>
      <c r="C346" s="5">
        <v>40392</v>
      </c>
      <c r="D346" s="4" t="s">
        <v>13</v>
      </c>
      <c r="E346" s="4" t="s">
        <v>806</v>
      </c>
      <c r="F346" s="4">
        <v>381248</v>
      </c>
      <c r="G346" s="4" t="s">
        <v>517</v>
      </c>
      <c r="H346" s="4" t="s">
        <v>31</v>
      </c>
      <c r="I346" s="4" t="s">
        <v>17</v>
      </c>
      <c r="J346" s="4">
        <v>1199846</v>
      </c>
      <c r="K346" s="4">
        <v>2047047</v>
      </c>
      <c r="L346" s="6">
        <f t="shared" si="5"/>
        <v>1.7060914484025449</v>
      </c>
    </row>
    <row r="347" spans="1:12">
      <c r="A347" s="4">
        <v>390416</v>
      </c>
      <c r="B347" s="4" t="s">
        <v>807</v>
      </c>
      <c r="C347" s="5">
        <v>40392</v>
      </c>
      <c r="D347" s="4" t="s">
        <v>13</v>
      </c>
      <c r="E347" s="4" t="s">
        <v>808</v>
      </c>
      <c r="F347" s="4">
        <v>381123</v>
      </c>
      <c r="G347" s="4" t="s">
        <v>503</v>
      </c>
      <c r="H347" s="4" t="s">
        <v>16</v>
      </c>
      <c r="I347" s="4" t="s">
        <v>17</v>
      </c>
      <c r="J347" s="4">
        <v>1447766</v>
      </c>
      <c r="K347" s="4">
        <v>1404288</v>
      </c>
      <c r="L347" s="6">
        <f t="shared" si="5"/>
        <v>0.96996890381456669</v>
      </c>
    </row>
    <row r="348" spans="1:12">
      <c r="A348" s="4">
        <v>390578</v>
      </c>
      <c r="B348" s="4" t="s">
        <v>809</v>
      </c>
      <c r="C348" s="5">
        <v>40347</v>
      </c>
      <c r="D348" s="4" t="s">
        <v>13</v>
      </c>
      <c r="E348" s="4" t="s">
        <v>810</v>
      </c>
      <c r="F348" s="4">
        <v>419555</v>
      </c>
      <c r="G348" s="4" t="s">
        <v>744</v>
      </c>
      <c r="H348" s="4" t="s">
        <v>31</v>
      </c>
      <c r="I348" s="4" t="s">
        <v>21</v>
      </c>
      <c r="J348" s="4">
        <v>847877</v>
      </c>
      <c r="K348" s="4">
        <v>1013930</v>
      </c>
      <c r="L348" s="6">
        <f t="shared" si="5"/>
        <v>1.1958456238345891</v>
      </c>
    </row>
    <row r="349" spans="1:12">
      <c r="A349" s="4">
        <v>390717</v>
      </c>
      <c r="B349" s="4" t="s">
        <v>811</v>
      </c>
      <c r="C349" s="5">
        <v>40339</v>
      </c>
      <c r="D349" s="4" t="s">
        <v>13</v>
      </c>
      <c r="E349" s="4" t="s">
        <v>812</v>
      </c>
      <c r="F349" s="4">
        <v>454565</v>
      </c>
      <c r="G349" s="4" t="s">
        <v>234</v>
      </c>
      <c r="H349" s="4" t="s">
        <v>16</v>
      </c>
      <c r="I349" s="4" t="s">
        <v>21</v>
      </c>
      <c r="J349" s="4">
        <v>930023</v>
      </c>
      <c r="K349" s="4">
        <v>699936</v>
      </c>
      <c r="L349" s="6">
        <f t="shared" si="5"/>
        <v>0.75260074213218386</v>
      </c>
    </row>
    <row r="350" spans="1:12">
      <c r="A350" s="4">
        <v>393595</v>
      </c>
      <c r="B350" s="4" t="s">
        <v>813</v>
      </c>
      <c r="C350" s="5">
        <v>40364</v>
      </c>
      <c r="D350" s="4" t="s">
        <v>13</v>
      </c>
      <c r="E350" s="4" t="s">
        <v>814</v>
      </c>
      <c r="F350" s="4">
        <v>377143</v>
      </c>
      <c r="G350" s="4" t="s">
        <v>176</v>
      </c>
      <c r="H350" s="4" t="s">
        <v>31</v>
      </c>
      <c r="I350" s="4" t="s">
        <v>21</v>
      </c>
      <c r="J350" s="4">
        <v>899013</v>
      </c>
      <c r="K350" s="4">
        <v>1015196</v>
      </c>
      <c r="L350" s="6">
        <f t="shared" si="5"/>
        <v>1.1292339487860577</v>
      </c>
    </row>
    <row r="351" spans="1:12">
      <c r="A351" s="4">
        <v>393598</v>
      </c>
      <c r="B351" s="4" t="s">
        <v>815</v>
      </c>
      <c r="C351" s="5">
        <v>40364</v>
      </c>
      <c r="D351" s="4" t="s">
        <v>13</v>
      </c>
      <c r="E351" s="4" t="s">
        <v>816</v>
      </c>
      <c r="F351" s="4">
        <v>386562</v>
      </c>
      <c r="G351" s="4" t="s">
        <v>169</v>
      </c>
      <c r="H351" s="4" t="s">
        <v>31</v>
      </c>
      <c r="I351" s="4" t="s">
        <v>21</v>
      </c>
      <c r="J351" s="4">
        <v>852441</v>
      </c>
      <c r="K351" s="4">
        <v>805624</v>
      </c>
      <c r="L351" s="6">
        <f t="shared" si="5"/>
        <v>0.9450788969559184</v>
      </c>
    </row>
    <row r="352" spans="1:12">
      <c r="A352" s="4">
        <v>394193</v>
      </c>
      <c r="B352" s="4" t="s">
        <v>817</v>
      </c>
      <c r="C352" s="5">
        <v>40371</v>
      </c>
      <c r="D352" s="4" t="s">
        <v>13</v>
      </c>
      <c r="E352" s="4" t="s">
        <v>818</v>
      </c>
      <c r="F352" s="4">
        <v>385698</v>
      </c>
      <c r="G352" s="4" t="s">
        <v>695</v>
      </c>
      <c r="H352" s="4" t="s">
        <v>31</v>
      </c>
      <c r="I352" s="4" t="s">
        <v>25</v>
      </c>
      <c r="J352" s="4">
        <v>459639</v>
      </c>
      <c r="K352" s="4">
        <v>559686</v>
      </c>
      <c r="L352" s="6">
        <f t="shared" si="5"/>
        <v>1.2176642974160157</v>
      </c>
    </row>
    <row r="353" spans="1:12">
      <c r="A353" s="4">
        <v>394194</v>
      </c>
      <c r="B353" s="4" t="s">
        <v>819</v>
      </c>
      <c r="C353" s="5">
        <v>40392</v>
      </c>
      <c r="D353" s="4" t="s">
        <v>13</v>
      </c>
      <c r="E353" s="4" t="s">
        <v>820</v>
      </c>
      <c r="F353" s="4">
        <v>474340</v>
      </c>
      <c r="G353" s="4" t="s">
        <v>113</v>
      </c>
      <c r="H353" s="4" t="s">
        <v>31</v>
      </c>
      <c r="I353" s="4" t="s">
        <v>17</v>
      </c>
      <c r="J353" s="4">
        <v>1441571</v>
      </c>
      <c r="K353" s="4">
        <v>1958167</v>
      </c>
      <c r="L353" s="6">
        <f t="shared" si="5"/>
        <v>1.3583562654909123</v>
      </c>
    </row>
    <row r="354" spans="1:12">
      <c r="A354" s="4">
        <v>394327</v>
      </c>
      <c r="B354" s="4" t="s">
        <v>821</v>
      </c>
      <c r="C354" s="5">
        <v>40351</v>
      </c>
      <c r="D354" s="4" t="s">
        <v>13</v>
      </c>
      <c r="E354" s="4" t="s">
        <v>822</v>
      </c>
      <c r="F354" s="4">
        <v>436955</v>
      </c>
      <c r="G354" s="4" t="s">
        <v>823</v>
      </c>
      <c r="H354" s="4" t="s">
        <v>31</v>
      </c>
      <c r="I354" s="4" t="s">
        <v>25</v>
      </c>
      <c r="J354" s="4">
        <v>662238</v>
      </c>
      <c r="K354" s="4">
        <v>339253</v>
      </c>
      <c r="L354" s="6">
        <f t="shared" si="5"/>
        <v>0.51228259326707315</v>
      </c>
    </row>
    <row r="355" spans="1:12">
      <c r="A355" s="4">
        <v>394443</v>
      </c>
      <c r="B355" s="4" t="s">
        <v>824</v>
      </c>
      <c r="C355" s="5">
        <v>40380</v>
      </c>
      <c r="D355" s="4" t="s">
        <v>13</v>
      </c>
      <c r="E355" s="4" t="s">
        <v>825</v>
      </c>
      <c r="F355" s="4">
        <v>419555</v>
      </c>
      <c r="G355" s="4" t="s">
        <v>744</v>
      </c>
      <c r="H355" s="4" t="s">
        <v>16</v>
      </c>
      <c r="I355" s="4" t="s">
        <v>21</v>
      </c>
      <c r="J355" s="4">
        <v>1009868</v>
      </c>
      <c r="K355" s="4">
        <v>630870</v>
      </c>
      <c r="L355" s="6">
        <f t="shared" si="5"/>
        <v>0.6247054070432968</v>
      </c>
    </row>
    <row r="356" spans="1:12">
      <c r="A356" s="4">
        <v>394449</v>
      </c>
      <c r="B356" s="4" t="s">
        <v>826</v>
      </c>
      <c r="C356" s="5">
        <v>40364</v>
      </c>
      <c r="D356" s="4" t="s">
        <v>13</v>
      </c>
      <c r="E356" s="4" t="s">
        <v>827</v>
      </c>
      <c r="F356" s="4">
        <v>414224</v>
      </c>
      <c r="G356" s="4" t="s">
        <v>209</v>
      </c>
      <c r="H356" s="4" t="s">
        <v>31</v>
      </c>
      <c r="I356" s="4" t="s">
        <v>21</v>
      </c>
      <c r="J356" s="4">
        <v>886088</v>
      </c>
      <c r="K356" s="4">
        <v>531020</v>
      </c>
      <c r="L356" s="6">
        <f t="shared" si="5"/>
        <v>0.59928584971244392</v>
      </c>
    </row>
    <row r="357" spans="1:12">
      <c r="A357" s="4">
        <v>394663</v>
      </c>
      <c r="B357" s="4" t="s">
        <v>828</v>
      </c>
      <c r="C357" s="5">
        <v>40406</v>
      </c>
      <c r="D357" s="4" t="s">
        <v>13</v>
      </c>
      <c r="E357" s="4" t="s">
        <v>829</v>
      </c>
      <c r="F357" s="4">
        <v>406515</v>
      </c>
      <c r="G357" s="4" t="s">
        <v>286</v>
      </c>
      <c r="H357" s="4" t="s">
        <v>16</v>
      </c>
      <c r="I357" s="4" t="s">
        <v>17</v>
      </c>
      <c r="J357" s="4">
        <v>1237143</v>
      </c>
      <c r="K357" s="4">
        <v>1596579</v>
      </c>
      <c r="L357" s="6">
        <f t="shared" si="5"/>
        <v>1.2905371488987125</v>
      </c>
    </row>
    <row r="358" spans="1:12">
      <c r="A358" s="4">
        <v>394720</v>
      </c>
      <c r="B358" s="4" t="s">
        <v>830</v>
      </c>
      <c r="C358" s="5">
        <v>40406</v>
      </c>
      <c r="D358" s="4" t="s">
        <v>13</v>
      </c>
      <c r="E358" s="4" t="s">
        <v>831</v>
      </c>
      <c r="F358" s="4">
        <v>380148</v>
      </c>
      <c r="G358" s="4" t="s">
        <v>97</v>
      </c>
      <c r="H358" s="4" t="s">
        <v>31</v>
      </c>
      <c r="I358" s="4" t="s">
        <v>21</v>
      </c>
      <c r="J358" s="4">
        <v>953276</v>
      </c>
      <c r="K358" s="4">
        <v>1270423</v>
      </c>
      <c r="L358" s="6">
        <f t="shared" si="5"/>
        <v>1.3326916863531653</v>
      </c>
    </row>
    <row r="359" spans="1:12">
      <c r="A359" s="4">
        <v>394740</v>
      </c>
      <c r="B359" s="4" t="s">
        <v>832</v>
      </c>
      <c r="C359" s="5">
        <v>40422</v>
      </c>
      <c r="D359" s="4" t="s">
        <v>13</v>
      </c>
      <c r="E359" s="4" t="s">
        <v>833</v>
      </c>
      <c r="F359" s="4">
        <v>410827</v>
      </c>
      <c r="G359" s="4" t="s">
        <v>259</v>
      </c>
      <c r="H359" s="4" t="s">
        <v>31</v>
      </c>
      <c r="I359" s="4" t="s">
        <v>32</v>
      </c>
      <c r="J359" s="4">
        <v>1539799</v>
      </c>
      <c r="K359" s="4">
        <v>1976311</v>
      </c>
      <c r="L359" s="6">
        <f t="shared" si="5"/>
        <v>1.2834863511406358</v>
      </c>
    </row>
    <row r="360" spans="1:12">
      <c r="A360" s="4">
        <v>395150</v>
      </c>
      <c r="B360" s="4" t="s">
        <v>834</v>
      </c>
      <c r="C360" s="5">
        <v>40419</v>
      </c>
      <c r="D360" s="4" t="s">
        <v>13</v>
      </c>
      <c r="E360" s="4" t="s">
        <v>835</v>
      </c>
      <c r="F360" s="4">
        <v>160376</v>
      </c>
      <c r="G360" s="4" t="s">
        <v>153</v>
      </c>
      <c r="H360" s="4" t="s">
        <v>31</v>
      </c>
      <c r="I360" s="4" t="s">
        <v>21</v>
      </c>
      <c r="J360" s="4">
        <v>902218</v>
      </c>
      <c r="K360" s="4">
        <v>626976</v>
      </c>
      <c r="L360" s="6">
        <f t="shared" si="5"/>
        <v>0.69492739005428839</v>
      </c>
    </row>
    <row r="361" spans="1:12">
      <c r="A361" s="4">
        <v>395315</v>
      </c>
      <c r="B361" s="4" t="s">
        <v>836</v>
      </c>
      <c r="C361" s="5">
        <v>40422</v>
      </c>
      <c r="D361" s="4" t="s">
        <v>13</v>
      </c>
      <c r="E361" s="4" t="s">
        <v>837</v>
      </c>
      <c r="F361" s="4">
        <v>471969</v>
      </c>
      <c r="G361" s="4" t="s">
        <v>601</v>
      </c>
      <c r="H361" s="4" t="s">
        <v>31</v>
      </c>
      <c r="I361" s="4" t="s">
        <v>21</v>
      </c>
      <c r="J361" s="4">
        <v>823901</v>
      </c>
      <c r="K361" s="4">
        <v>523597</v>
      </c>
      <c r="L361" s="6">
        <f t="shared" si="5"/>
        <v>0.63550960612986274</v>
      </c>
    </row>
    <row r="362" spans="1:12">
      <c r="A362" s="4">
        <v>395316</v>
      </c>
      <c r="B362" s="4" t="s">
        <v>838</v>
      </c>
      <c r="C362" s="5">
        <v>40422</v>
      </c>
      <c r="D362" s="4" t="s">
        <v>13</v>
      </c>
      <c r="E362" s="4" t="s">
        <v>839</v>
      </c>
      <c r="F362" s="4">
        <v>416178</v>
      </c>
      <c r="G362" s="4" t="s">
        <v>159</v>
      </c>
      <c r="H362" s="4" t="s">
        <v>31</v>
      </c>
      <c r="I362" s="4" t="s">
        <v>21</v>
      </c>
      <c r="J362" s="4">
        <v>961766</v>
      </c>
      <c r="K362" s="4">
        <v>505865</v>
      </c>
      <c r="L362" s="6">
        <f t="shared" si="5"/>
        <v>0.52597513324446898</v>
      </c>
    </row>
    <row r="363" spans="1:12">
      <c r="A363" s="4">
        <v>395586</v>
      </c>
      <c r="B363" s="4" t="s">
        <v>840</v>
      </c>
      <c r="C363" s="5">
        <v>40422</v>
      </c>
      <c r="D363" s="4" t="s">
        <v>13</v>
      </c>
      <c r="E363" s="4" t="s">
        <v>841</v>
      </c>
      <c r="F363" s="4">
        <v>458160</v>
      </c>
      <c r="G363" s="4" t="s">
        <v>156</v>
      </c>
      <c r="H363" s="4" t="s">
        <v>16</v>
      </c>
      <c r="I363" s="4" t="s">
        <v>17</v>
      </c>
      <c r="J363" s="4">
        <v>1477869</v>
      </c>
      <c r="K363" s="4">
        <v>2203160</v>
      </c>
      <c r="L363" s="6">
        <f t="shared" si="5"/>
        <v>1.4907681262682957</v>
      </c>
    </row>
    <row r="364" spans="1:12">
      <c r="A364" s="4">
        <v>396745</v>
      </c>
      <c r="B364" s="4" t="s">
        <v>842</v>
      </c>
      <c r="C364" s="5">
        <v>40429</v>
      </c>
      <c r="D364" s="4" t="s">
        <v>13</v>
      </c>
      <c r="E364" s="4" t="s">
        <v>843</v>
      </c>
      <c r="F364" s="4">
        <v>382514</v>
      </c>
      <c r="G364" s="4" t="s">
        <v>844</v>
      </c>
      <c r="H364" s="4" t="s">
        <v>16</v>
      </c>
      <c r="I364" s="4" t="s">
        <v>21</v>
      </c>
      <c r="J364" s="4">
        <v>1060723</v>
      </c>
      <c r="K364" s="4">
        <v>1433755</v>
      </c>
      <c r="L364" s="6">
        <f t="shared" si="5"/>
        <v>1.3516771108008405</v>
      </c>
    </row>
    <row r="365" spans="1:12">
      <c r="A365" s="4">
        <v>397252</v>
      </c>
      <c r="B365" s="4" t="s">
        <v>845</v>
      </c>
      <c r="C365" s="5">
        <v>40434</v>
      </c>
      <c r="D365" s="4" t="s">
        <v>13</v>
      </c>
      <c r="E365" s="4" t="s">
        <v>846</v>
      </c>
      <c r="F365" s="4">
        <v>410827</v>
      </c>
      <c r="G365" s="4" t="s">
        <v>259</v>
      </c>
      <c r="H365" s="4" t="s">
        <v>31</v>
      </c>
      <c r="I365" s="4" t="s">
        <v>17</v>
      </c>
      <c r="J365" s="4">
        <v>1301578</v>
      </c>
      <c r="K365" s="4">
        <v>2529413</v>
      </c>
      <c r="L365" s="6">
        <f t="shared" si="5"/>
        <v>1.9433433877954298</v>
      </c>
    </row>
    <row r="366" spans="1:12">
      <c r="A366" s="4">
        <v>397828</v>
      </c>
      <c r="B366" s="4" t="s">
        <v>847</v>
      </c>
      <c r="C366" s="5">
        <v>40434</v>
      </c>
      <c r="D366" s="4" t="s">
        <v>13</v>
      </c>
      <c r="E366" s="4" t="s">
        <v>848</v>
      </c>
      <c r="F366" s="4">
        <v>403187</v>
      </c>
      <c r="G366" s="4" t="s">
        <v>256</v>
      </c>
      <c r="H366" s="4" t="s">
        <v>31</v>
      </c>
      <c r="I366" s="4" t="s">
        <v>21</v>
      </c>
      <c r="J366" s="4">
        <v>920156</v>
      </c>
      <c r="K366" s="4">
        <v>2360756</v>
      </c>
      <c r="L366" s="6">
        <f t="shared" si="5"/>
        <v>2.5656040932189761</v>
      </c>
    </row>
    <row r="367" spans="1:12">
      <c r="A367" s="4">
        <v>398108</v>
      </c>
      <c r="B367" s="4" t="s">
        <v>61</v>
      </c>
      <c r="C367" s="5">
        <v>40448</v>
      </c>
      <c r="D367" s="4" t="s">
        <v>13</v>
      </c>
      <c r="E367" s="4" t="s">
        <v>849</v>
      </c>
      <c r="F367" s="4">
        <v>410450</v>
      </c>
      <c r="G367" s="4" t="s">
        <v>217</v>
      </c>
      <c r="H367" s="4" t="s">
        <v>31</v>
      </c>
      <c r="I367" s="4" t="s">
        <v>21</v>
      </c>
      <c r="J367" s="4">
        <v>940466</v>
      </c>
      <c r="K367" s="4">
        <v>1486097</v>
      </c>
      <c r="L367" s="6">
        <f t="shared" si="5"/>
        <v>1.580170894003611</v>
      </c>
    </row>
    <row r="368" spans="1:12">
      <c r="A368" s="4">
        <v>398109</v>
      </c>
      <c r="B368" s="4" t="s">
        <v>850</v>
      </c>
      <c r="C368" s="5">
        <v>40455</v>
      </c>
      <c r="D368" s="4" t="s">
        <v>13</v>
      </c>
      <c r="E368" s="4" t="s">
        <v>851</v>
      </c>
      <c r="F368" s="4">
        <v>448733</v>
      </c>
      <c r="G368" s="4" t="s">
        <v>520</v>
      </c>
      <c r="H368" s="4" t="s">
        <v>31</v>
      </c>
      <c r="I368" s="4" t="s">
        <v>21</v>
      </c>
      <c r="J368" s="4">
        <v>853378</v>
      </c>
      <c r="K368" s="4">
        <v>422681</v>
      </c>
      <c r="L368" s="6">
        <f t="shared" si="5"/>
        <v>0.49530337083918263</v>
      </c>
    </row>
    <row r="369" spans="1:12">
      <c r="A369" s="4">
        <v>398110</v>
      </c>
      <c r="B369" s="4" t="s">
        <v>852</v>
      </c>
      <c r="C369" s="5">
        <v>40452</v>
      </c>
      <c r="D369" s="4" t="s">
        <v>13</v>
      </c>
      <c r="E369" s="4" t="s">
        <v>853</v>
      </c>
      <c r="F369" s="4">
        <v>377329</v>
      </c>
      <c r="G369" s="4" t="s">
        <v>55</v>
      </c>
      <c r="H369" s="4" t="s">
        <v>16</v>
      </c>
      <c r="I369" s="4" t="s">
        <v>32</v>
      </c>
      <c r="J369" s="4">
        <v>1508280</v>
      </c>
      <c r="K369" s="4">
        <v>1604460</v>
      </c>
      <c r="L369" s="6">
        <f t="shared" si="5"/>
        <v>1.0637680006364867</v>
      </c>
    </row>
    <row r="370" spans="1:12">
      <c r="A370" s="4">
        <v>398198</v>
      </c>
      <c r="B370" s="4" t="s">
        <v>854</v>
      </c>
      <c r="C370" s="5">
        <v>40441</v>
      </c>
      <c r="D370" s="4" t="s">
        <v>13</v>
      </c>
      <c r="E370" s="4" t="s">
        <v>855</v>
      </c>
      <c r="F370" s="4">
        <v>399534</v>
      </c>
      <c r="G370" s="4" t="s">
        <v>24</v>
      </c>
      <c r="H370" s="4" t="s">
        <v>16</v>
      </c>
      <c r="I370" s="4" t="s">
        <v>21</v>
      </c>
      <c r="J370" s="4">
        <v>986874</v>
      </c>
      <c r="K370" s="4">
        <v>1184989</v>
      </c>
      <c r="L370" s="6">
        <f t="shared" si="5"/>
        <v>1.200750045091876</v>
      </c>
    </row>
    <row r="371" spans="1:12">
      <c r="A371" s="4">
        <v>398213</v>
      </c>
      <c r="B371" s="4" t="s">
        <v>856</v>
      </c>
      <c r="C371" s="5">
        <v>40469</v>
      </c>
      <c r="D371" s="4" t="s">
        <v>13</v>
      </c>
      <c r="E371" s="4" t="s">
        <v>857</v>
      </c>
      <c r="F371" s="4">
        <v>416871</v>
      </c>
      <c r="G371" s="4" t="s">
        <v>190</v>
      </c>
      <c r="H371" s="4" t="s">
        <v>16</v>
      </c>
      <c r="I371" s="4" t="s">
        <v>21</v>
      </c>
      <c r="J371" s="4">
        <v>816164</v>
      </c>
      <c r="K371" s="4">
        <v>1185146</v>
      </c>
      <c r="L371" s="6">
        <f t="shared" si="5"/>
        <v>1.4520929617086762</v>
      </c>
    </row>
    <row r="372" spans="1:12">
      <c r="A372" s="4">
        <v>398217</v>
      </c>
      <c r="B372" s="4" t="s">
        <v>858</v>
      </c>
      <c r="C372" s="5">
        <v>40441</v>
      </c>
      <c r="D372" s="4" t="s">
        <v>13</v>
      </c>
      <c r="E372" s="4" t="s">
        <v>859</v>
      </c>
      <c r="F372" s="4">
        <v>449173</v>
      </c>
      <c r="G372" s="4" t="s">
        <v>127</v>
      </c>
      <c r="H372" s="4" t="s">
        <v>16</v>
      </c>
      <c r="I372" s="4" t="s">
        <v>32</v>
      </c>
      <c r="J372" s="4">
        <v>1554709</v>
      </c>
      <c r="K372" s="4">
        <v>950077</v>
      </c>
      <c r="L372" s="6">
        <f t="shared" si="5"/>
        <v>0.61109635307957955</v>
      </c>
    </row>
    <row r="373" spans="1:12">
      <c r="A373" s="4">
        <v>398347</v>
      </c>
      <c r="B373" s="4" t="s">
        <v>860</v>
      </c>
      <c r="C373" s="5">
        <v>40422</v>
      </c>
      <c r="D373" s="4" t="s">
        <v>13</v>
      </c>
      <c r="E373" s="4" t="s">
        <v>861</v>
      </c>
      <c r="F373" s="4">
        <v>380148</v>
      </c>
      <c r="G373" s="4" t="s">
        <v>97</v>
      </c>
      <c r="H373" s="4" t="s">
        <v>31</v>
      </c>
      <c r="I373" s="4" t="s">
        <v>32</v>
      </c>
      <c r="J373" s="4">
        <v>1775819</v>
      </c>
      <c r="K373" s="4">
        <v>1623100</v>
      </c>
      <c r="L373" s="6">
        <f t="shared" si="5"/>
        <v>0.91400080751472979</v>
      </c>
    </row>
    <row r="374" spans="1:12">
      <c r="A374" s="4">
        <v>398433</v>
      </c>
      <c r="B374" s="4" t="s">
        <v>862</v>
      </c>
      <c r="C374" s="5">
        <v>40460</v>
      </c>
      <c r="D374" s="4" t="s">
        <v>13</v>
      </c>
      <c r="E374" s="4" t="s">
        <v>863</v>
      </c>
      <c r="F374" s="4">
        <v>420498</v>
      </c>
      <c r="G374" s="4" t="s">
        <v>763</v>
      </c>
      <c r="H374" s="4" t="s">
        <v>31</v>
      </c>
      <c r="I374" s="4" t="s">
        <v>21</v>
      </c>
      <c r="J374" s="4">
        <v>702564</v>
      </c>
      <c r="K374" s="4">
        <v>507751</v>
      </c>
      <c r="L374" s="6">
        <f t="shared" si="5"/>
        <v>0.72271138287757419</v>
      </c>
    </row>
    <row r="375" spans="1:12">
      <c r="A375" s="4">
        <v>398645</v>
      </c>
      <c r="B375" s="4" t="s">
        <v>864</v>
      </c>
      <c r="C375" s="5">
        <v>40455</v>
      </c>
      <c r="D375" s="4" t="s">
        <v>13</v>
      </c>
      <c r="E375" s="4" t="s">
        <v>865</v>
      </c>
      <c r="F375" s="4">
        <v>381154</v>
      </c>
      <c r="G375" s="4" t="s">
        <v>324</v>
      </c>
      <c r="H375" s="4" t="s">
        <v>16</v>
      </c>
      <c r="I375" s="4" t="s">
        <v>17</v>
      </c>
      <c r="J375" s="4">
        <v>1413606</v>
      </c>
      <c r="K375" s="4">
        <v>2033479</v>
      </c>
      <c r="L375" s="6">
        <f t="shared" si="5"/>
        <v>1.4385047884629805</v>
      </c>
    </row>
    <row r="376" spans="1:12">
      <c r="A376" s="4">
        <v>399528</v>
      </c>
      <c r="B376" s="4" t="s">
        <v>866</v>
      </c>
      <c r="C376" s="5">
        <v>39537</v>
      </c>
      <c r="D376" s="4" t="s">
        <v>13</v>
      </c>
      <c r="E376" s="4" t="s">
        <v>867</v>
      </c>
      <c r="F376" s="4">
        <v>450554</v>
      </c>
      <c r="G376" s="4" t="s">
        <v>184</v>
      </c>
      <c r="H376" s="4" t="s">
        <v>16</v>
      </c>
      <c r="I376" s="4" t="s">
        <v>32</v>
      </c>
      <c r="J376" s="4">
        <v>1781724</v>
      </c>
      <c r="K376" s="4">
        <v>784806</v>
      </c>
      <c r="L376" s="6">
        <f t="shared" si="5"/>
        <v>0.44047562922203437</v>
      </c>
    </row>
    <row r="377" spans="1:12">
      <c r="A377" s="4">
        <v>399764</v>
      </c>
      <c r="B377" s="4" t="s">
        <v>868</v>
      </c>
      <c r="C377" s="5">
        <v>40422</v>
      </c>
      <c r="D377" s="4" t="s">
        <v>13</v>
      </c>
      <c r="E377" s="4" t="s">
        <v>869</v>
      </c>
      <c r="F377" s="4">
        <v>448791</v>
      </c>
      <c r="G377" s="4" t="s">
        <v>386</v>
      </c>
      <c r="H377" s="4" t="s">
        <v>16</v>
      </c>
      <c r="I377" s="4" t="s">
        <v>25</v>
      </c>
      <c r="J377" s="4">
        <v>411854</v>
      </c>
      <c r="K377" s="4">
        <v>885981</v>
      </c>
      <c r="L377" s="6">
        <f t="shared" si="5"/>
        <v>2.1512016394159095</v>
      </c>
    </row>
    <row r="378" spans="1:12">
      <c r="A378" s="4">
        <v>399874</v>
      </c>
      <c r="B378" s="4" t="s">
        <v>870</v>
      </c>
      <c r="C378" s="5">
        <v>40427</v>
      </c>
      <c r="D378" s="4" t="s">
        <v>13</v>
      </c>
      <c r="E378" s="4" t="s">
        <v>871</v>
      </c>
      <c r="F378" s="4">
        <v>454565</v>
      </c>
      <c r="G378" s="4" t="s">
        <v>234</v>
      </c>
      <c r="H378" s="4" t="s">
        <v>16</v>
      </c>
      <c r="I378" s="4" t="s">
        <v>21</v>
      </c>
      <c r="J378" s="4">
        <v>901004</v>
      </c>
      <c r="K378" s="4">
        <v>1028036</v>
      </c>
      <c r="L378" s="6">
        <f t="shared" si="5"/>
        <v>1.1409893851747606</v>
      </c>
    </row>
    <row r="379" spans="1:12">
      <c r="A379" s="4">
        <v>400000</v>
      </c>
      <c r="B379" s="4" t="s">
        <v>872</v>
      </c>
      <c r="C379" s="5">
        <v>40463</v>
      </c>
      <c r="D379" s="4" t="s">
        <v>13</v>
      </c>
      <c r="E379" s="4" t="s">
        <v>873</v>
      </c>
      <c r="F379" s="4">
        <v>473035</v>
      </c>
      <c r="G379" s="4" t="s">
        <v>145</v>
      </c>
      <c r="H379" s="4" t="s">
        <v>31</v>
      </c>
      <c r="I379" s="4" t="s">
        <v>25</v>
      </c>
      <c r="J379" s="4">
        <v>689784</v>
      </c>
      <c r="K379" s="4">
        <v>976203</v>
      </c>
      <c r="L379" s="6">
        <f t="shared" si="5"/>
        <v>1.4152299850387948</v>
      </c>
    </row>
    <row r="380" spans="1:12">
      <c r="A380" s="4">
        <v>400076</v>
      </c>
      <c r="B380" s="4" t="s">
        <v>874</v>
      </c>
      <c r="C380" s="5">
        <v>40462</v>
      </c>
      <c r="D380" s="4" t="s">
        <v>13</v>
      </c>
      <c r="E380" s="4" t="s">
        <v>875</v>
      </c>
      <c r="F380" s="4">
        <v>472696</v>
      </c>
      <c r="G380" s="4" t="s">
        <v>196</v>
      </c>
      <c r="H380" s="4" t="s">
        <v>31</v>
      </c>
      <c r="I380" s="4" t="s">
        <v>17</v>
      </c>
      <c r="J380" s="4">
        <v>1185305</v>
      </c>
      <c r="K380" s="4">
        <v>1442358</v>
      </c>
      <c r="L380" s="6">
        <f t="shared" si="5"/>
        <v>1.2168665448977267</v>
      </c>
    </row>
    <row r="381" spans="1:12">
      <c r="A381" s="4">
        <v>400340</v>
      </c>
      <c r="B381" s="4" t="s">
        <v>876</v>
      </c>
      <c r="C381" s="5">
        <v>40469</v>
      </c>
      <c r="D381" s="4" t="s">
        <v>13</v>
      </c>
      <c r="E381" s="4" t="s">
        <v>877</v>
      </c>
      <c r="F381" s="4">
        <v>473191</v>
      </c>
      <c r="G381" s="4" t="s">
        <v>214</v>
      </c>
      <c r="H381" s="4" t="s">
        <v>31</v>
      </c>
      <c r="I381" s="4" t="s">
        <v>21</v>
      </c>
      <c r="J381" s="4">
        <v>849408</v>
      </c>
      <c r="K381" s="4">
        <v>952995</v>
      </c>
      <c r="L381" s="6">
        <f t="shared" si="5"/>
        <v>1.121951994801085</v>
      </c>
    </row>
    <row r="382" spans="1:12">
      <c r="A382" s="4">
        <v>400613</v>
      </c>
      <c r="B382" s="4" t="s">
        <v>878</v>
      </c>
      <c r="C382" s="5">
        <v>40441</v>
      </c>
      <c r="D382" s="4" t="s">
        <v>13</v>
      </c>
      <c r="E382" s="4" t="s">
        <v>879</v>
      </c>
      <c r="F382" s="4">
        <v>152562</v>
      </c>
      <c r="G382" s="4" t="s">
        <v>451</v>
      </c>
      <c r="H382" s="4" t="s">
        <v>31</v>
      </c>
      <c r="I382" s="4" t="s">
        <v>21</v>
      </c>
      <c r="J382" s="4">
        <v>784932</v>
      </c>
      <c r="K382" s="4">
        <v>345440</v>
      </c>
      <c r="L382" s="6">
        <f t="shared" si="5"/>
        <v>0.44008907777998602</v>
      </c>
    </row>
    <row r="383" spans="1:12">
      <c r="A383" s="4">
        <v>400615</v>
      </c>
      <c r="B383" s="4" t="s">
        <v>880</v>
      </c>
      <c r="C383" s="5">
        <v>40441</v>
      </c>
      <c r="D383" s="4" t="s">
        <v>13</v>
      </c>
      <c r="E383" s="4" t="s">
        <v>881</v>
      </c>
      <c r="F383" s="4">
        <v>152562</v>
      </c>
      <c r="G383" s="4" t="s">
        <v>451</v>
      </c>
      <c r="H383" s="4" t="s">
        <v>31</v>
      </c>
      <c r="I383" s="4" t="s">
        <v>21</v>
      </c>
      <c r="J383" s="4">
        <v>923284</v>
      </c>
      <c r="K383" s="4">
        <v>898821</v>
      </c>
      <c r="L383" s="6">
        <f t="shared" si="5"/>
        <v>0.97350436052178957</v>
      </c>
    </row>
    <row r="384" spans="1:12">
      <c r="A384" s="4">
        <v>400767</v>
      </c>
      <c r="B384" s="4" t="s">
        <v>882</v>
      </c>
      <c r="C384" s="5">
        <v>40476</v>
      </c>
      <c r="D384" s="4" t="s">
        <v>13</v>
      </c>
      <c r="E384" s="4" t="s">
        <v>883</v>
      </c>
      <c r="F384" s="4">
        <v>382987</v>
      </c>
      <c r="G384" s="4" t="s">
        <v>67</v>
      </c>
      <c r="H384" s="4" t="s">
        <v>31</v>
      </c>
      <c r="I384" s="4" t="s">
        <v>21</v>
      </c>
      <c r="J384" s="4">
        <v>928607</v>
      </c>
      <c r="K384" s="4">
        <v>1577528</v>
      </c>
      <c r="L384" s="6">
        <f t="shared" si="5"/>
        <v>1.698811230154414</v>
      </c>
    </row>
    <row r="385" spans="1:12">
      <c r="A385" s="4">
        <v>401559</v>
      </c>
      <c r="B385" s="4" t="s">
        <v>884</v>
      </c>
      <c r="C385" s="5">
        <v>40493</v>
      </c>
      <c r="D385" s="4" t="s">
        <v>13</v>
      </c>
      <c r="E385" s="4" t="s">
        <v>885</v>
      </c>
      <c r="F385" s="4">
        <v>451002</v>
      </c>
      <c r="G385" s="4" t="s">
        <v>85</v>
      </c>
      <c r="H385" s="4" t="s">
        <v>16</v>
      </c>
      <c r="I385" s="4" t="s">
        <v>25</v>
      </c>
      <c r="J385" s="4">
        <v>573994</v>
      </c>
      <c r="K385" s="4">
        <v>359948</v>
      </c>
      <c r="L385" s="6">
        <f t="shared" si="5"/>
        <v>0.62709366299996172</v>
      </c>
    </row>
    <row r="386" spans="1:12">
      <c r="A386" s="4">
        <v>401564</v>
      </c>
      <c r="B386" s="4" t="s">
        <v>886</v>
      </c>
      <c r="C386" s="5">
        <v>40498</v>
      </c>
      <c r="D386" s="4" t="s">
        <v>13</v>
      </c>
      <c r="E386" s="4" t="s">
        <v>887</v>
      </c>
      <c r="F386" s="4">
        <v>420801</v>
      </c>
      <c r="G386" s="4" t="s">
        <v>628</v>
      </c>
      <c r="H386" s="4" t="s">
        <v>16</v>
      </c>
      <c r="I386" s="4" t="s">
        <v>17</v>
      </c>
      <c r="J386" s="4">
        <v>1406133</v>
      </c>
      <c r="K386" s="4">
        <v>1113909</v>
      </c>
      <c r="L386" s="6">
        <f t="shared" si="5"/>
        <v>0.79217897595746634</v>
      </c>
    </row>
    <row r="387" spans="1:12">
      <c r="A387" s="4">
        <v>401571</v>
      </c>
      <c r="B387" s="4" t="s">
        <v>888</v>
      </c>
      <c r="C387" s="5">
        <v>40493</v>
      </c>
      <c r="D387" s="4" t="s">
        <v>13</v>
      </c>
      <c r="E387" s="4" t="s">
        <v>889</v>
      </c>
      <c r="F387" s="4">
        <v>460862</v>
      </c>
      <c r="G387" s="4" t="s">
        <v>231</v>
      </c>
      <c r="H387" s="4" t="s">
        <v>16</v>
      </c>
      <c r="I387" s="4" t="s">
        <v>17</v>
      </c>
      <c r="J387" s="4">
        <v>1243278</v>
      </c>
      <c r="K387" s="4">
        <v>1477214</v>
      </c>
      <c r="L387" s="6">
        <f t="shared" ref="L387:L450" si="6">K387/J387</f>
        <v>1.1881606527260999</v>
      </c>
    </row>
    <row r="388" spans="1:12">
      <c r="A388" s="4">
        <v>402331</v>
      </c>
      <c r="B388" s="4" t="s">
        <v>890</v>
      </c>
      <c r="C388" s="5">
        <v>40493</v>
      </c>
      <c r="D388" s="4" t="s">
        <v>13</v>
      </c>
      <c r="E388" s="4" t="s">
        <v>891</v>
      </c>
      <c r="F388" s="4">
        <v>458160</v>
      </c>
      <c r="G388" s="4" t="s">
        <v>156</v>
      </c>
      <c r="H388" s="4" t="s">
        <v>16</v>
      </c>
      <c r="I388" s="4" t="s">
        <v>70</v>
      </c>
      <c r="J388" s="4">
        <v>388734</v>
      </c>
      <c r="K388" s="4">
        <v>641170</v>
      </c>
      <c r="L388" s="6">
        <f t="shared" si="6"/>
        <v>1.649379781547279</v>
      </c>
    </row>
    <row r="389" spans="1:12">
      <c r="A389" s="4">
        <v>402332</v>
      </c>
      <c r="B389" s="4" t="s">
        <v>892</v>
      </c>
      <c r="C389" s="5">
        <v>40369</v>
      </c>
      <c r="D389" s="4" t="s">
        <v>13</v>
      </c>
      <c r="E389" s="4" t="s">
        <v>893</v>
      </c>
      <c r="F389" s="4">
        <v>439273</v>
      </c>
      <c r="G389" s="4" t="s">
        <v>894</v>
      </c>
      <c r="H389" s="4" t="s">
        <v>16</v>
      </c>
      <c r="I389" s="4" t="s">
        <v>25</v>
      </c>
      <c r="J389" s="4">
        <v>678005</v>
      </c>
      <c r="K389" s="4">
        <v>489841</v>
      </c>
      <c r="L389" s="6">
        <f t="shared" si="6"/>
        <v>0.72247402305292729</v>
      </c>
    </row>
    <row r="390" spans="1:12">
      <c r="A390" s="4">
        <v>402333</v>
      </c>
      <c r="B390" s="4" t="s">
        <v>895</v>
      </c>
      <c r="C390" s="5">
        <v>40278</v>
      </c>
      <c r="D390" s="4" t="s">
        <v>13</v>
      </c>
      <c r="E390" s="4" t="s">
        <v>896</v>
      </c>
      <c r="F390" s="4">
        <v>380836</v>
      </c>
      <c r="G390" s="4" t="s">
        <v>510</v>
      </c>
      <c r="H390" s="4" t="s">
        <v>16</v>
      </c>
      <c r="I390" s="4" t="s">
        <v>21</v>
      </c>
      <c r="J390" s="4">
        <v>940357</v>
      </c>
      <c r="K390" s="4">
        <v>1870482</v>
      </c>
      <c r="L390" s="6">
        <f t="shared" si="6"/>
        <v>1.9891190260720131</v>
      </c>
    </row>
    <row r="391" spans="1:12">
      <c r="A391" s="4">
        <v>402335</v>
      </c>
      <c r="B391" s="4" t="s">
        <v>897</v>
      </c>
      <c r="C391" s="5">
        <v>40500</v>
      </c>
      <c r="D391" s="4" t="s">
        <v>13</v>
      </c>
      <c r="E391" s="4" t="s">
        <v>898</v>
      </c>
      <c r="F391" s="4">
        <v>447935</v>
      </c>
      <c r="G391" s="4" t="s">
        <v>242</v>
      </c>
      <c r="H391" s="4" t="s">
        <v>16</v>
      </c>
      <c r="I391" s="4" t="s">
        <v>17</v>
      </c>
      <c r="J391" s="4">
        <v>1252663</v>
      </c>
      <c r="K391" s="4">
        <v>1989311</v>
      </c>
      <c r="L391" s="6">
        <f t="shared" si="6"/>
        <v>1.5880655850775507</v>
      </c>
    </row>
    <row r="392" spans="1:12">
      <c r="A392" s="4">
        <v>402435</v>
      </c>
      <c r="B392" s="4" t="s">
        <v>899</v>
      </c>
      <c r="C392" s="5">
        <v>40492</v>
      </c>
      <c r="D392" s="4" t="s">
        <v>13</v>
      </c>
      <c r="E392" s="4" t="s">
        <v>900</v>
      </c>
      <c r="F392" s="4">
        <v>448791</v>
      </c>
      <c r="G392" s="4" t="s">
        <v>386</v>
      </c>
      <c r="H392" s="4" t="s">
        <v>31</v>
      </c>
      <c r="I392" s="4" t="s">
        <v>17</v>
      </c>
      <c r="J392" s="4">
        <v>1335605</v>
      </c>
      <c r="K392" s="4">
        <v>1016487</v>
      </c>
      <c r="L392" s="6">
        <f t="shared" si="6"/>
        <v>0.7610685794078339</v>
      </c>
    </row>
    <row r="393" spans="1:12">
      <c r="A393" s="4">
        <v>402439</v>
      </c>
      <c r="B393" s="4" t="s">
        <v>901</v>
      </c>
      <c r="C393" s="5">
        <v>40497</v>
      </c>
      <c r="D393" s="4" t="s">
        <v>13</v>
      </c>
      <c r="E393" s="4" t="s">
        <v>902</v>
      </c>
      <c r="F393" s="4">
        <v>406515</v>
      </c>
      <c r="G393" s="4" t="s">
        <v>286</v>
      </c>
      <c r="H393" s="4" t="s">
        <v>16</v>
      </c>
      <c r="I393" s="4" t="s">
        <v>17</v>
      </c>
      <c r="J393" s="4">
        <v>1128978</v>
      </c>
      <c r="K393" s="4">
        <v>967840</v>
      </c>
      <c r="L393" s="6">
        <f t="shared" si="6"/>
        <v>0.85727091227641283</v>
      </c>
    </row>
    <row r="394" spans="1:12">
      <c r="A394" s="4">
        <v>402573</v>
      </c>
      <c r="B394" s="4" t="s">
        <v>903</v>
      </c>
      <c r="C394" s="5">
        <v>40497</v>
      </c>
      <c r="D394" s="4" t="s">
        <v>13</v>
      </c>
      <c r="E394" s="4" t="s">
        <v>904</v>
      </c>
      <c r="F394" s="4">
        <v>398778</v>
      </c>
      <c r="G394" s="4" t="s">
        <v>367</v>
      </c>
      <c r="H394" s="4" t="s">
        <v>16</v>
      </c>
      <c r="I394" s="4" t="s">
        <v>21</v>
      </c>
      <c r="J394" s="4">
        <v>830600</v>
      </c>
      <c r="K394" s="4">
        <v>1152138</v>
      </c>
      <c r="L394" s="6">
        <f t="shared" si="6"/>
        <v>1.3871153383096557</v>
      </c>
    </row>
    <row r="395" spans="1:12">
      <c r="A395" s="4">
        <v>402924</v>
      </c>
      <c r="B395" s="4" t="s">
        <v>905</v>
      </c>
      <c r="C395" s="5">
        <v>40473</v>
      </c>
      <c r="D395" s="4" t="s">
        <v>13</v>
      </c>
      <c r="E395" s="4" t="s">
        <v>906</v>
      </c>
      <c r="F395" s="4">
        <v>419863</v>
      </c>
      <c r="G395" s="4" t="s">
        <v>20</v>
      </c>
      <c r="H395" s="4" t="s">
        <v>16</v>
      </c>
      <c r="I395" s="4" t="s">
        <v>21</v>
      </c>
      <c r="J395" s="4">
        <v>730922</v>
      </c>
      <c r="K395" s="4">
        <v>878334</v>
      </c>
      <c r="L395" s="6">
        <f t="shared" si="6"/>
        <v>1.2016795225755963</v>
      </c>
    </row>
    <row r="396" spans="1:12">
      <c r="A396" s="4">
        <v>403044</v>
      </c>
      <c r="B396" s="4" t="s">
        <v>907</v>
      </c>
      <c r="C396" s="5">
        <v>40514</v>
      </c>
      <c r="D396" s="4" t="s">
        <v>13</v>
      </c>
      <c r="E396" s="4" t="s">
        <v>908</v>
      </c>
      <c r="F396" s="4">
        <v>399532</v>
      </c>
      <c r="G396" s="4" t="s">
        <v>15</v>
      </c>
      <c r="H396" s="4" t="s">
        <v>16</v>
      </c>
      <c r="I396" s="4" t="s">
        <v>25</v>
      </c>
      <c r="J396" s="4">
        <v>584523</v>
      </c>
      <c r="K396" s="4">
        <v>1888664</v>
      </c>
      <c r="L396" s="6">
        <f t="shared" si="6"/>
        <v>3.2311200756856446</v>
      </c>
    </row>
    <row r="397" spans="1:12">
      <c r="A397" s="4">
        <v>403345</v>
      </c>
      <c r="B397" s="4" t="s">
        <v>909</v>
      </c>
      <c r="C397" s="5">
        <v>40466</v>
      </c>
      <c r="D397" s="4" t="s">
        <v>13</v>
      </c>
      <c r="E397" s="4" t="s">
        <v>910</v>
      </c>
      <c r="F397" s="4">
        <v>448791</v>
      </c>
      <c r="G397" s="4" t="s">
        <v>386</v>
      </c>
      <c r="H397" s="4" t="s">
        <v>31</v>
      </c>
      <c r="I397" s="4" t="s">
        <v>21</v>
      </c>
      <c r="J397" s="4">
        <v>867440</v>
      </c>
      <c r="K397" s="4">
        <v>1493161</v>
      </c>
      <c r="L397" s="6">
        <f t="shared" si="6"/>
        <v>1.7213421101171262</v>
      </c>
    </row>
    <row r="398" spans="1:12">
      <c r="A398" s="4">
        <v>403644</v>
      </c>
      <c r="B398" s="4" t="s">
        <v>911</v>
      </c>
      <c r="C398" s="5">
        <v>40522</v>
      </c>
      <c r="D398" s="4" t="s">
        <v>13</v>
      </c>
      <c r="E398" s="4" t="s">
        <v>912</v>
      </c>
      <c r="F398" s="4">
        <v>419555</v>
      </c>
      <c r="G398" s="4" t="s">
        <v>744</v>
      </c>
      <c r="H398" s="4" t="s">
        <v>16</v>
      </c>
      <c r="I398" s="4" t="s">
        <v>32</v>
      </c>
      <c r="J398" s="4">
        <v>1688706</v>
      </c>
      <c r="K398" s="4">
        <v>2694294</v>
      </c>
      <c r="L398" s="6">
        <f t="shared" si="6"/>
        <v>1.5954784314143493</v>
      </c>
    </row>
    <row r="399" spans="1:12">
      <c r="A399" s="4">
        <v>404141</v>
      </c>
      <c r="B399" s="4" t="s">
        <v>308</v>
      </c>
      <c r="C399" s="5">
        <v>40518</v>
      </c>
      <c r="D399" s="4" t="s">
        <v>13</v>
      </c>
      <c r="E399" s="4" t="s">
        <v>913</v>
      </c>
      <c r="F399" s="4">
        <v>378503</v>
      </c>
      <c r="G399" s="4" t="s">
        <v>272</v>
      </c>
      <c r="H399" s="4" t="s">
        <v>16</v>
      </c>
      <c r="I399" s="4" t="s">
        <v>70</v>
      </c>
      <c r="J399" s="4">
        <v>170145</v>
      </c>
      <c r="K399" s="4">
        <v>569860</v>
      </c>
      <c r="L399" s="6">
        <f t="shared" si="6"/>
        <v>3.3492609245055687</v>
      </c>
    </row>
    <row r="400" spans="1:12">
      <c r="A400" s="4">
        <v>404383</v>
      </c>
      <c r="B400" s="4" t="s">
        <v>914</v>
      </c>
      <c r="C400" s="5">
        <v>40515</v>
      </c>
      <c r="D400" s="4" t="s">
        <v>13</v>
      </c>
      <c r="E400" s="4" t="s">
        <v>915</v>
      </c>
      <c r="F400" s="4">
        <v>381248</v>
      </c>
      <c r="G400" s="4" t="s">
        <v>517</v>
      </c>
      <c r="H400" s="4" t="s">
        <v>31</v>
      </c>
      <c r="I400" s="4" t="s">
        <v>21</v>
      </c>
      <c r="J400" s="4">
        <v>994723</v>
      </c>
      <c r="K400" s="4">
        <v>1042862</v>
      </c>
      <c r="L400" s="6">
        <f t="shared" si="6"/>
        <v>1.048394377128105</v>
      </c>
    </row>
    <row r="401" spans="1:12">
      <c r="A401" s="4">
        <v>404388</v>
      </c>
      <c r="B401" s="4" t="s">
        <v>916</v>
      </c>
      <c r="C401" s="5">
        <v>40525</v>
      </c>
      <c r="D401" s="4" t="s">
        <v>13</v>
      </c>
      <c r="E401" s="4" t="s">
        <v>917</v>
      </c>
      <c r="F401" s="4">
        <v>462388</v>
      </c>
      <c r="G401" s="4" t="s">
        <v>768</v>
      </c>
      <c r="H401" s="4" t="s">
        <v>16</v>
      </c>
      <c r="I401" s="4" t="s">
        <v>32</v>
      </c>
      <c r="J401" s="4">
        <v>1650609</v>
      </c>
      <c r="K401" s="4">
        <v>2093189</v>
      </c>
      <c r="L401" s="6">
        <f t="shared" si="6"/>
        <v>1.2681313381909345</v>
      </c>
    </row>
    <row r="402" spans="1:12">
      <c r="A402" s="4">
        <v>405281</v>
      </c>
      <c r="B402" s="4" t="s">
        <v>918</v>
      </c>
      <c r="C402" s="5">
        <v>40518</v>
      </c>
      <c r="D402" s="4" t="s">
        <v>13</v>
      </c>
      <c r="E402" s="4" t="s">
        <v>919</v>
      </c>
      <c r="F402" s="4">
        <v>399534</v>
      </c>
      <c r="G402" s="4" t="s">
        <v>24</v>
      </c>
      <c r="H402" s="4" t="s">
        <v>16</v>
      </c>
      <c r="I402" s="4" t="s">
        <v>21</v>
      </c>
      <c r="J402" s="4">
        <v>743079</v>
      </c>
      <c r="K402" s="4">
        <v>720562</v>
      </c>
      <c r="L402" s="6">
        <f t="shared" si="6"/>
        <v>0.96969770374347819</v>
      </c>
    </row>
    <row r="403" spans="1:12">
      <c r="A403" s="4">
        <v>405819</v>
      </c>
      <c r="B403" s="4" t="s">
        <v>920</v>
      </c>
      <c r="C403" s="5">
        <v>40536</v>
      </c>
      <c r="D403" s="4" t="s">
        <v>13</v>
      </c>
      <c r="E403" s="4" t="s">
        <v>921</v>
      </c>
      <c r="F403" s="4">
        <v>381123</v>
      </c>
      <c r="G403" s="4" t="s">
        <v>503</v>
      </c>
      <c r="H403" s="4" t="s">
        <v>16</v>
      </c>
      <c r="I403" s="4" t="s">
        <v>21</v>
      </c>
      <c r="J403" s="4">
        <v>827718</v>
      </c>
      <c r="K403" s="4">
        <v>1811702</v>
      </c>
      <c r="L403" s="6">
        <f t="shared" si="6"/>
        <v>2.1887913516439172</v>
      </c>
    </row>
    <row r="404" spans="1:12">
      <c r="A404" s="4">
        <v>405897</v>
      </c>
      <c r="B404" s="4" t="s">
        <v>922</v>
      </c>
      <c r="C404" s="5">
        <v>40548</v>
      </c>
      <c r="D404" s="4" t="s">
        <v>13</v>
      </c>
      <c r="E404" s="4" t="s">
        <v>923</v>
      </c>
      <c r="F404" s="4">
        <v>454526</v>
      </c>
      <c r="G404" s="4" t="s">
        <v>470</v>
      </c>
      <c r="H404" s="4" t="s">
        <v>31</v>
      </c>
      <c r="I404" s="4" t="s">
        <v>25</v>
      </c>
      <c r="J404" s="4">
        <v>694298</v>
      </c>
      <c r="K404" s="4">
        <v>1264203</v>
      </c>
      <c r="L404" s="6">
        <f t="shared" si="6"/>
        <v>1.8208362979585135</v>
      </c>
    </row>
    <row r="405" spans="1:12">
      <c r="A405" s="4">
        <v>407248</v>
      </c>
      <c r="B405" s="4" t="s">
        <v>924</v>
      </c>
      <c r="C405" s="5">
        <v>40577</v>
      </c>
      <c r="D405" s="4" t="s">
        <v>13</v>
      </c>
      <c r="E405" s="4" t="s">
        <v>925</v>
      </c>
      <c r="F405" s="4">
        <v>382514</v>
      </c>
      <c r="G405" s="4" t="s">
        <v>844</v>
      </c>
      <c r="H405" s="4" t="s">
        <v>31</v>
      </c>
      <c r="I405" s="4" t="s">
        <v>25</v>
      </c>
      <c r="J405" s="4">
        <v>599989</v>
      </c>
      <c r="K405" s="4">
        <v>1244319</v>
      </c>
      <c r="L405" s="6">
        <f t="shared" si="6"/>
        <v>2.0739030215553953</v>
      </c>
    </row>
    <row r="406" spans="1:12">
      <c r="A406" s="4">
        <v>407300</v>
      </c>
      <c r="B406" s="4" t="s">
        <v>926</v>
      </c>
      <c r="C406" s="5">
        <v>40582</v>
      </c>
      <c r="D406" s="4" t="s">
        <v>13</v>
      </c>
      <c r="E406" s="4" t="s">
        <v>927</v>
      </c>
      <c r="F406" s="4">
        <v>388373</v>
      </c>
      <c r="G406" s="4" t="s">
        <v>637</v>
      </c>
      <c r="H406" s="4" t="s">
        <v>16</v>
      </c>
      <c r="I406" s="4" t="s">
        <v>21</v>
      </c>
      <c r="J406" s="4">
        <v>840749</v>
      </c>
      <c r="K406" s="4">
        <v>1527333</v>
      </c>
      <c r="L406" s="6">
        <f t="shared" si="6"/>
        <v>1.8166337396773591</v>
      </c>
    </row>
    <row r="407" spans="1:12">
      <c r="A407" s="4">
        <v>407301</v>
      </c>
      <c r="B407" s="4" t="s">
        <v>928</v>
      </c>
      <c r="C407" s="5">
        <v>40583</v>
      </c>
      <c r="D407" s="4" t="s">
        <v>13</v>
      </c>
      <c r="E407" s="4" t="s">
        <v>929</v>
      </c>
      <c r="F407" s="4">
        <v>455946</v>
      </c>
      <c r="G407" s="4" t="s">
        <v>930</v>
      </c>
      <c r="H407" s="4" t="s">
        <v>31</v>
      </c>
      <c r="I407" s="4" t="s">
        <v>21</v>
      </c>
      <c r="J407" s="4">
        <v>979744</v>
      </c>
      <c r="K407" s="4">
        <v>1528714</v>
      </c>
      <c r="L407" s="6">
        <f t="shared" si="6"/>
        <v>1.5603198386517294</v>
      </c>
    </row>
    <row r="408" spans="1:12">
      <c r="A408" s="4">
        <v>407351</v>
      </c>
      <c r="B408" s="4" t="s">
        <v>931</v>
      </c>
      <c r="C408" s="5">
        <v>40595</v>
      </c>
      <c r="D408" s="4" t="s">
        <v>13</v>
      </c>
      <c r="E408" s="4" t="s">
        <v>932</v>
      </c>
      <c r="F408" s="4">
        <v>399534</v>
      </c>
      <c r="G408" s="4" t="s">
        <v>24</v>
      </c>
      <c r="H408" s="4" t="s">
        <v>16</v>
      </c>
      <c r="I408" s="4" t="s">
        <v>21</v>
      </c>
      <c r="J408" s="4">
        <v>894585</v>
      </c>
      <c r="K408" s="4">
        <v>1407729</v>
      </c>
      <c r="L408" s="6">
        <f t="shared" si="6"/>
        <v>1.5736112275524405</v>
      </c>
    </row>
    <row r="409" spans="1:12">
      <c r="A409" s="4">
        <v>407831</v>
      </c>
      <c r="B409" s="4" t="s">
        <v>933</v>
      </c>
      <c r="C409" s="5">
        <v>39888</v>
      </c>
      <c r="D409" s="4" t="s">
        <v>13</v>
      </c>
      <c r="E409" s="4" t="s">
        <v>934</v>
      </c>
      <c r="F409" s="4">
        <v>451002</v>
      </c>
      <c r="G409" s="4" t="s">
        <v>85</v>
      </c>
      <c r="H409" s="4" t="s">
        <v>16</v>
      </c>
      <c r="I409" s="4" t="s">
        <v>17</v>
      </c>
      <c r="J409" s="4">
        <v>1294331</v>
      </c>
      <c r="K409" s="4">
        <v>619465</v>
      </c>
      <c r="L409" s="6">
        <f t="shared" si="6"/>
        <v>0.47859859649502329</v>
      </c>
    </row>
    <row r="410" spans="1:12">
      <c r="A410" s="4">
        <v>407834</v>
      </c>
      <c r="B410" s="4" t="s">
        <v>935</v>
      </c>
      <c r="C410" s="5">
        <v>40589</v>
      </c>
      <c r="D410" s="4" t="s">
        <v>13</v>
      </c>
      <c r="E410" s="4" t="s">
        <v>936</v>
      </c>
      <c r="F410" s="4">
        <v>381248</v>
      </c>
      <c r="G410" s="4" t="s">
        <v>517</v>
      </c>
      <c r="H410" s="4" t="s">
        <v>31</v>
      </c>
      <c r="I410" s="4" t="s">
        <v>25</v>
      </c>
      <c r="J410" s="4">
        <v>680530</v>
      </c>
      <c r="K410" s="4">
        <v>731178</v>
      </c>
      <c r="L410" s="6">
        <f t="shared" si="6"/>
        <v>1.0744243457305336</v>
      </c>
    </row>
    <row r="411" spans="1:12">
      <c r="A411" s="4">
        <v>408005</v>
      </c>
      <c r="B411" s="4" t="s">
        <v>937</v>
      </c>
      <c r="C411" s="5">
        <v>40585</v>
      </c>
      <c r="D411" s="4" t="s">
        <v>13</v>
      </c>
      <c r="E411" s="4" t="s">
        <v>938</v>
      </c>
      <c r="F411" s="4">
        <v>424426</v>
      </c>
      <c r="G411" s="4" t="s">
        <v>939</v>
      </c>
      <c r="H411" s="4" t="s">
        <v>31</v>
      </c>
      <c r="I411" s="4" t="s">
        <v>25</v>
      </c>
      <c r="J411" s="4">
        <v>694915</v>
      </c>
      <c r="K411" s="4">
        <v>434649</v>
      </c>
      <c r="L411" s="6">
        <f t="shared" si="6"/>
        <v>0.62547074102588085</v>
      </c>
    </row>
    <row r="412" spans="1:12">
      <c r="A412" s="4">
        <v>408100</v>
      </c>
      <c r="B412" s="4" t="s">
        <v>940</v>
      </c>
      <c r="C412" s="5">
        <v>40603</v>
      </c>
      <c r="D412" s="4" t="s">
        <v>13</v>
      </c>
      <c r="E412" s="4" t="s">
        <v>941</v>
      </c>
      <c r="F412" s="4">
        <v>376339</v>
      </c>
      <c r="G412" s="4" t="s">
        <v>91</v>
      </c>
      <c r="H412" s="4" t="s">
        <v>31</v>
      </c>
      <c r="I412" s="4" t="s">
        <v>21</v>
      </c>
      <c r="J412" s="4">
        <v>1030588</v>
      </c>
      <c r="K412" s="4">
        <v>505761</v>
      </c>
      <c r="L412" s="6">
        <f t="shared" si="6"/>
        <v>0.49074994081048878</v>
      </c>
    </row>
    <row r="413" spans="1:12">
      <c r="A413" s="4">
        <v>408245</v>
      </c>
      <c r="B413" s="4" t="s">
        <v>942</v>
      </c>
      <c r="C413" s="5">
        <v>40603</v>
      </c>
      <c r="D413" s="4" t="s">
        <v>13</v>
      </c>
      <c r="E413" s="4" t="s">
        <v>943</v>
      </c>
      <c r="F413" s="4">
        <v>460909</v>
      </c>
      <c r="G413" s="4" t="s">
        <v>44</v>
      </c>
      <c r="H413" s="4" t="s">
        <v>31</v>
      </c>
      <c r="I413" s="4" t="s">
        <v>17</v>
      </c>
      <c r="J413" s="4">
        <v>1370535</v>
      </c>
      <c r="K413" s="4">
        <v>1060550</v>
      </c>
      <c r="L413" s="6">
        <f t="shared" si="6"/>
        <v>0.77382190166613762</v>
      </c>
    </row>
    <row r="414" spans="1:12">
      <c r="A414" s="4">
        <v>408246</v>
      </c>
      <c r="B414" s="4" t="s">
        <v>944</v>
      </c>
      <c r="C414" s="5">
        <v>40603</v>
      </c>
      <c r="D414" s="4" t="s">
        <v>13</v>
      </c>
      <c r="E414" s="4" t="s">
        <v>945</v>
      </c>
      <c r="F414" s="4">
        <v>408443</v>
      </c>
      <c r="G414" s="4" t="s">
        <v>406</v>
      </c>
      <c r="H414" s="4" t="s">
        <v>16</v>
      </c>
      <c r="I414" s="4" t="s">
        <v>25</v>
      </c>
      <c r="J414" s="4">
        <v>592555</v>
      </c>
      <c r="K414" s="4">
        <v>796761</v>
      </c>
      <c r="L414" s="6">
        <f t="shared" si="6"/>
        <v>1.3446194867986938</v>
      </c>
    </row>
    <row r="415" spans="1:12">
      <c r="A415" s="4">
        <v>408259</v>
      </c>
      <c r="B415" s="4" t="s">
        <v>946</v>
      </c>
      <c r="C415" s="5">
        <v>40604</v>
      </c>
      <c r="D415" s="4" t="s">
        <v>13</v>
      </c>
      <c r="E415" s="4" t="s">
        <v>947</v>
      </c>
      <c r="F415" s="4">
        <v>382514</v>
      </c>
      <c r="G415" s="4" t="s">
        <v>844</v>
      </c>
      <c r="H415" s="4" t="s">
        <v>31</v>
      </c>
      <c r="I415" s="4" t="s">
        <v>25</v>
      </c>
      <c r="J415" s="4">
        <v>526134</v>
      </c>
      <c r="K415" s="4">
        <v>858394</v>
      </c>
      <c r="L415" s="6">
        <f t="shared" si="6"/>
        <v>1.6315121242877291</v>
      </c>
    </row>
    <row r="416" spans="1:12">
      <c r="A416" s="4">
        <v>408320</v>
      </c>
      <c r="B416" s="4" t="s">
        <v>948</v>
      </c>
      <c r="C416" s="5">
        <v>40029</v>
      </c>
      <c r="D416" s="4" t="s">
        <v>13</v>
      </c>
      <c r="E416" s="4" t="s">
        <v>949</v>
      </c>
      <c r="F416" s="4">
        <v>414224</v>
      </c>
      <c r="G416" s="4" t="s">
        <v>209</v>
      </c>
      <c r="H416" s="4" t="s">
        <v>31</v>
      </c>
      <c r="I416" s="4" t="s">
        <v>25</v>
      </c>
      <c r="J416" s="4">
        <v>478320</v>
      </c>
      <c r="K416" s="4">
        <v>910569</v>
      </c>
      <c r="L416" s="6">
        <f t="shared" si="6"/>
        <v>1.9036816357250377</v>
      </c>
    </row>
    <row r="417" spans="1:12">
      <c r="A417" s="4">
        <v>408508</v>
      </c>
      <c r="B417" s="4" t="s">
        <v>950</v>
      </c>
      <c r="C417" s="5">
        <v>40613</v>
      </c>
      <c r="D417" s="4" t="s">
        <v>13</v>
      </c>
      <c r="E417" s="4" t="s">
        <v>951</v>
      </c>
      <c r="F417" s="4">
        <v>379975</v>
      </c>
      <c r="G417" s="4" t="s">
        <v>94</v>
      </c>
      <c r="H417" s="4" t="s">
        <v>31</v>
      </c>
      <c r="I417" s="4" t="s">
        <v>25</v>
      </c>
      <c r="J417" s="4">
        <v>555961</v>
      </c>
      <c r="K417" s="4">
        <v>183677</v>
      </c>
      <c r="L417" s="6">
        <f t="shared" si="6"/>
        <v>0.33037749050742771</v>
      </c>
    </row>
    <row r="418" spans="1:12">
      <c r="A418" s="4">
        <v>408629</v>
      </c>
      <c r="B418" s="4" t="s">
        <v>952</v>
      </c>
      <c r="C418" s="5">
        <v>40613</v>
      </c>
      <c r="D418" s="4" t="s">
        <v>13</v>
      </c>
      <c r="E418" s="4" t="s">
        <v>953</v>
      </c>
      <c r="F418" s="4">
        <v>454526</v>
      </c>
      <c r="G418" s="4" t="s">
        <v>470</v>
      </c>
      <c r="H418" s="4" t="s">
        <v>31</v>
      </c>
      <c r="I418" s="4" t="s">
        <v>21</v>
      </c>
      <c r="J418" s="4">
        <v>768199</v>
      </c>
      <c r="K418" s="4">
        <v>1474099</v>
      </c>
      <c r="L418" s="6">
        <f t="shared" si="6"/>
        <v>1.9189025239553814</v>
      </c>
    </row>
    <row r="419" spans="1:12">
      <c r="A419" s="4">
        <v>408632</v>
      </c>
      <c r="B419" s="4" t="s">
        <v>954</v>
      </c>
      <c r="C419" s="5">
        <v>40609</v>
      </c>
      <c r="D419" s="4" t="s">
        <v>13</v>
      </c>
      <c r="E419" s="4" t="s">
        <v>955</v>
      </c>
      <c r="F419" s="4">
        <v>425654</v>
      </c>
      <c r="G419" s="4" t="s">
        <v>542</v>
      </c>
      <c r="H419" s="4" t="s">
        <v>31</v>
      </c>
      <c r="I419" s="4" t="s">
        <v>25</v>
      </c>
      <c r="J419" s="4">
        <v>509756</v>
      </c>
      <c r="K419" s="4">
        <v>619613</v>
      </c>
      <c r="L419" s="6">
        <f t="shared" si="6"/>
        <v>1.2155089886141606</v>
      </c>
    </row>
    <row r="420" spans="1:12">
      <c r="A420" s="4">
        <v>408770</v>
      </c>
      <c r="B420" s="4" t="s">
        <v>956</v>
      </c>
      <c r="C420" s="5">
        <v>40609</v>
      </c>
      <c r="D420" s="4" t="s">
        <v>13</v>
      </c>
      <c r="E420" s="4" t="s">
        <v>957</v>
      </c>
      <c r="F420" s="4">
        <v>398778</v>
      </c>
      <c r="G420" s="4" t="s">
        <v>367</v>
      </c>
      <c r="H420" s="4" t="s">
        <v>16</v>
      </c>
      <c r="I420" s="4" t="s">
        <v>251</v>
      </c>
      <c r="J420" s="4">
        <v>2941904</v>
      </c>
      <c r="K420" s="4">
        <v>3086995</v>
      </c>
      <c r="L420" s="6">
        <f t="shared" si="6"/>
        <v>1.0493187405163458</v>
      </c>
    </row>
    <row r="421" spans="1:12">
      <c r="A421" s="4">
        <v>408772</v>
      </c>
      <c r="B421" s="4" t="s">
        <v>958</v>
      </c>
      <c r="C421" s="5">
        <v>40604</v>
      </c>
      <c r="D421" s="4" t="s">
        <v>13</v>
      </c>
      <c r="E421" s="4" t="s">
        <v>959</v>
      </c>
      <c r="F421" s="4">
        <v>410452</v>
      </c>
      <c r="G421" s="4" t="s">
        <v>398</v>
      </c>
      <c r="H421" s="4" t="s">
        <v>16</v>
      </c>
      <c r="I421" s="4" t="s">
        <v>17</v>
      </c>
      <c r="J421" s="4">
        <v>1231788</v>
      </c>
      <c r="K421" s="4">
        <v>1093220</v>
      </c>
      <c r="L421" s="6">
        <f t="shared" si="6"/>
        <v>0.88750661639827633</v>
      </c>
    </row>
    <row r="422" spans="1:12">
      <c r="A422" s="4">
        <v>408777</v>
      </c>
      <c r="B422" s="4" t="s">
        <v>960</v>
      </c>
      <c r="C422" s="5">
        <v>40617</v>
      </c>
      <c r="D422" s="4" t="s">
        <v>13</v>
      </c>
      <c r="E422" s="4" t="s">
        <v>961</v>
      </c>
      <c r="F422" s="4">
        <v>473191</v>
      </c>
      <c r="G422" s="4" t="s">
        <v>214</v>
      </c>
      <c r="H422" s="4" t="s">
        <v>31</v>
      </c>
      <c r="I422" s="4" t="s">
        <v>25</v>
      </c>
      <c r="J422" s="4">
        <v>646050</v>
      </c>
      <c r="K422" s="4">
        <v>1327831</v>
      </c>
      <c r="L422" s="6">
        <f t="shared" si="6"/>
        <v>2.0553068647937467</v>
      </c>
    </row>
    <row r="423" spans="1:12">
      <c r="A423" s="4">
        <v>408779</v>
      </c>
      <c r="B423" s="4" t="s">
        <v>962</v>
      </c>
      <c r="C423" s="5">
        <v>40627</v>
      </c>
      <c r="D423" s="4" t="s">
        <v>13</v>
      </c>
      <c r="E423" s="4" t="s">
        <v>963</v>
      </c>
      <c r="F423" s="4">
        <v>471701</v>
      </c>
      <c r="G423" s="4" t="s">
        <v>460</v>
      </c>
      <c r="H423" s="4" t="s">
        <v>31</v>
      </c>
      <c r="I423" s="4" t="s">
        <v>25</v>
      </c>
      <c r="J423" s="4">
        <v>648036</v>
      </c>
      <c r="K423" s="4">
        <v>797746</v>
      </c>
      <c r="L423" s="6">
        <f t="shared" si="6"/>
        <v>1.2310211161108333</v>
      </c>
    </row>
    <row r="424" spans="1:12">
      <c r="A424" s="4">
        <v>409623</v>
      </c>
      <c r="B424" s="4" t="s">
        <v>964</v>
      </c>
      <c r="C424" s="5">
        <v>40617</v>
      </c>
      <c r="D424" s="4" t="s">
        <v>13</v>
      </c>
      <c r="E424" s="4" t="s">
        <v>965</v>
      </c>
      <c r="F424" s="4">
        <v>448733</v>
      </c>
      <c r="G424" s="4" t="s">
        <v>520</v>
      </c>
      <c r="H424" s="4" t="s">
        <v>31</v>
      </c>
      <c r="I424" s="4" t="s">
        <v>17</v>
      </c>
      <c r="J424" s="4">
        <v>1431054</v>
      </c>
      <c r="K424" s="4">
        <v>1077500</v>
      </c>
      <c r="L424" s="6">
        <f t="shared" si="6"/>
        <v>0.75294153819492482</v>
      </c>
    </row>
    <row r="425" spans="1:12">
      <c r="A425" s="4">
        <v>409627</v>
      </c>
      <c r="B425" s="4" t="s">
        <v>966</v>
      </c>
      <c r="C425" s="5">
        <v>40604</v>
      </c>
      <c r="D425" s="4" t="s">
        <v>13</v>
      </c>
      <c r="E425" s="4" t="s">
        <v>967</v>
      </c>
      <c r="F425" s="4">
        <v>385698</v>
      </c>
      <c r="G425" s="4" t="s">
        <v>695</v>
      </c>
      <c r="H425" s="4" t="s">
        <v>31</v>
      </c>
      <c r="I425" s="4" t="s">
        <v>25</v>
      </c>
      <c r="J425" s="4">
        <v>471311</v>
      </c>
      <c r="K425" s="4">
        <v>524789</v>
      </c>
      <c r="L425" s="6">
        <f t="shared" si="6"/>
        <v>1.113466479670536</v>
      </c>
    </row>
    <row r="426" spans="1:12">
      <c r="A426" s="4">
        <v>409630</v>
      </c>
      <c r="B426" s="4" t="s">
        <v>968</v>
      </c>
      <c r="C426" s="5">
        <v>40610</v>
      </c>
      <c r="D426" s="4" t="s">
        <v>13</v>
      </c>
      <c r="E426" s="4" t="s">
        <v>969</v>
      </c>
      <c r="F426" s="4">
        <v>410452</v>
      </c>
      <c r="G426" s="4" t="s">
        <v>398</v>
      </c>
      <c r="H426" s="4" t="s">
        <v>16</v>
      </c>
      <c r="I426" s="4" t="s">
        <v>70</v>
      </c>
      <c r="J426" s="4">
        <v>363309</v>
      </c>
      <c r="K426" s="4">
        <v>548104</v>
      </c>
      <c r="L426" s="6">
        <f t="shared" si="6"/>
        <v>1.5086441569022513</v>
      </c>
    </row>
    <row r="427" spans="1:12">
      <c r="A427" s="4">
        <v>409634</v>
      </c>
      <c r="B427" s="4" t="s">
        <v>970</v>
      </c>
      <c r="C427" s="5">
        <v>40261</v>
      </c>
      <c r="D427" s="4" t="s">
        <v>13</v>
      </c>
      <c r="E427" s="4" t="s">
        <v>971</v>
      </c>
      <c r="F427" s="4">
        <v>436955</v>
      </c>
      <c r="G427" s="4" t="s">
        <v>823</v>
      </c>
      <c r="H427" s="4" t="s">
        <v>16</v>
      </c>
      <c r="I427" s="4" t="s">
        <v>17</v>
      </c>
      <c r="J427" s="4">
        <v>1378261</v>
      </c>
      <c r="K427" s="4">
        <v>2076538</v>
      </c>
      <c r="L427" s="6">
        <f t="shared" si="6"/>
        <v>1.5066362612016158</v>
      </c>
    </row>
    <row r="428" spans="1:12">
      <c r="A428" s="4">
        <v>409964</v>
      </c>
      <c r="B428" s="4" t="s">
        <v>972</v>
      </c>
      <c r="C428" s="5">
        <v>40618</v>
      </c>
      <c r="D428" s="4" t="s">
        <v>13</v>
      </c>
      <c r="E428" s="4" t="s">
        <v>973</v>
      </c>
      <c r="F428" s="4">
        <v>412833</v>
      </c>
      <c r="G428" s="4" t="s">
        <v>631</v>
      </c>
      <c r="H428" s="4" t="s">
        <v>31</v>
      </c>
      <c r="I428" s="4" t="s">
        <v>70</v>
      </c>
      <c r="J428" s="4">
        <v>332882</v>
      </c>
      <c r="K428" s="4">
        <v>1152676</v>
      </c>
      <c r="L428" s="6">
        <f t="shared" si="6"/>
        <v>3.4627165181655961</v>
      </c>
    </row>
    <row r="429" spans="1:12">
      <c r="A429" s="4">
        <v>410282</v>
      </c>
      <c r="B429" s="4" t="s">
        <v>974</v>
      </c>
      <c r="C429" s="5">
        <v>40634</v>
      </c>
      <c r="D429" s="4" t="s">
        <v>13</v>
      </c>
      <c r="E429" s="4" t="s">
        <v>975</v>
      </c>
      <c r="F429" s="4">
        <v>379975</v>
      </c>
      <c r="G429" s="4" t="s">
        <v>94</v>
      </c>
      <c r="H429" s="4" t="s">
        <v>16</v>
      </c>
      <c r="I429" s="4" t="s">
        <v>32</v>
      </c>
      <c r="J429" s="4">
        <v>2291352</v>
      </c>
      <c r="K429" s="4">
        <v>4753816</v>
      </c>
      <c r="L429" s="6">
        <f t="shared" si="6"/>
        <v>2.0746773084187851</v>
      </c>
    </row>
    <row r="430" spans="1:12">
      <c r="A430" s="4">
        <v>410339</v>
      </c>
      <c r="B430" s="4" t="s">
        <v>976</v>
      </c>
      <c r="C430" s="5">
        <v>40627</v>
      </c>
      <c r="D430" s="4" t="s">
        <v>13</v>
      </c>
      <c r="E430" s="4" t="s">
        <v>977</v>
      </c>
      <c r="F430" s="4">
        <v>449173</v>
      </c>
      <c r="G430" s="4" t="s">
        <v>127</v>
      </c>
      <c r="H430" s="4" t="s">
        <v>16</v>
      </c>
      <c r="I430" s="4" t="s">
        <v>25</v>
      </c>
      <c r="J430" s="4">
        <v>510065</v>
      </c>
      <c r="K430" s="4">
        <v>462456</v>
      </c>
      <c r="L430" s="6">
        <f t="shared" si="6"/>
        <v>0.90666091576563768</v>
      </c>
    </row>
    <row r="431" spans="1:12">
      <c r="A431" s="4">
        <v>410343</v>
      </c>
      <c r="B431" s="4" t="s">
        <v>978</v>
      </c>
      <c r="C431" s="5">
        <v>40610</v>
      </c>
      <c r="D431" s="4" t="s">
        <v>13</v>
      </c>
      <c r="E431" s="4" t="s">
        <v>979</v>
      </c>
      <c r="F431" s="4">
        <v>381721</v>
      </c>
      <c r="G431" s="4" t="s">
        <v>269</v>
      </c>
      <c r="H431" s="4" t="s">
        <v>31</v>
      </c>
      <c r="I431" s="4" t="s">
        <v>32</v>
      </c>
      <c r="J431" s="4">
        <v>1747024</v>
      </c>
      <c r="K431" s="4">
        <v>2151517</v>
      </c>
      <c r="L431" s="6">
        <f t="shared" si="6"/>
        <v>1.2315325948584563</v>
      </c>
    </row>
    <row r="432" spans="1:12">
      <c r="A432" s="4">
        <v>410345</v>
      </c>
      <c r="B432" s="4" t="s">
        <v>980</v>
      </c>
      <c r="C432" s="5">
        <v>40091</v>
      </c>
      <c r="D432" s="4" t="s">
        <v>13</v>
      </c>
      <c r="E432" s="4" t="s">
        <v>981</v>
      </c>
      <c r="F432" s="4">
        <v>416871</v>
      </c>
      <c r="G432" s="4" t="s">
        <v>190</v>
      </c>
      <c r="H432" s="4" t="s">
        <v>31</v>
      </c>
      <c r="I432" s="4" t="s">
        <v>21</v>
      </c>
      <c r="J432" s="4">
        <v>752936</v>
      </c>
      <c r="K432" s="4">
        <v>445356</v>
      </c>
      <c r="L432" s="6">
        <f t="shared" si="6"/>
        <v>0.59149250401096509</v>
      </c>
    </row>
    <row r="433" spans="1:12">
      <c r="A433" s="4">
        <v>410363</v>
      </c>
      <c r="B433" s="4" t="s">
        <v>982</v>
      </c>
      <c r="C433" s="5">
        <v>40612</v>
      </c>
      <c r="D433" s="4" t="s">
        <v>13</v>
      </c>
      <c r="E433" s="4" t="s">
        <v>983</v>
      </c>
      <c r="F433" s="4">
        <v>398778</v>
      </c>
      <c r="G433" s="4" t="s">
        <v>367</v>
      </c>
      <c r="H433" s="4" t="s">
        <v>31</v>
      </c>
      <c r="I433" s="4" t="s">
        <v>25</v>
      </c>
      <c r="J433" s="4">
        <v>409058</v>
      </c>
      <c r="K433" s="4">
        <v>204973</v>
      </c>
      <c r="L433" s="6">
        <f t="shared" si="6"/>
        <v>0.50108542064939443</v>
      </c>
    </row>
    <row r="434" spans="1:12">
      <c r="A434" s="4">
        <v>410595</v>
      </c>
      <c r="B434" s="4" t="s">
        <v>984</v>
      </c>
      <c r="C434" s="5">
        <v>40627</v>
      </c>
      <c r="D434" s="4" t="s">
        <v>13</v>
      </c>
      <c r="E434" s="4" t="s">
        <v>985</v>
      </c>
      <c r="F434" s="4">
        <v>424426</v>
      </c>
      <c r="G434" s="4" t="s">
        <v>939</v>
      </c>
      <c r="H434" s="4" t="s">
        <v>31</v>
      </c>
      <c r="I434" s="4" t="s">
        <v>25</v>
      </c>
      <c r="J434" s="4">
        <v>579556</v>
      </c>
      <c r="K434" s="4">
        <v>320352</v>
      </c>
      <c r="L434" s="6">
        <f t="shared" si="6"/>
        <v>0.5527541773357536</v>
      </c>
    </row>
    <row r="435" spans="1:12">
      <c r="A435" s="4">
        <v>410602</v>
      </c>
      <c r="B435" s="4" t="s">
        <v>986</v>
      </c>
      <c r="C435" s="5">
        <v>39674</v>
      </c>
      <c r="D435" s="4" t="s">
        <v>13</v>
      </c>
      <c r="E435" s="4" t="s">
        <v>987</v>
      </c>
      <c r="F435" s="4">
        <v>412412</v>
      </c>
      <c r="G435" s="4" t="s">
        <v>201</v>
      </c>
      <c r="H435" s="4" t="s">
        <v>16</v>
      </c>
      <c r="I435" s="4" t="s">
        <v>17</v>
      </c>
      <c r="J435" s="4">
        <v>1276033</v>
      </c>
      <c r="K435" s="4">
        <v>802967</v>
      </c>
      <c r="L435" s="6">
        <f t="shared" si="6"/>
        <v>0.62926820858081256</v>
      </c>
    </row>
    <row r="436" spans="1:12">
      <c r="A436" s="4">
        <v>410656</v>
      </c>
      <c r="B436" s="4" t="s">
        <v>988</v>
      </c>
      <c r="C436" s="5">
        <v>40627</v>
      </c>
      <c r="D436" s="4" t="s">
        <v>13</v>
      </c>
      <c r="E436" s="4" t="s">
        <v>989</v>
      </c>
      <c r="F436" s="4">
        <v>448733</v>
      </c>
      <c r="G436" s="4" t="s">
        <v>520</v>
      </c>
      <c r="H436" s="4" t="s">
        <v>31</v>
      </c>
      <c r="I436" s="4" t="s">
        <v>25</v>
      </c>
      <c r="J436" s="4">
        <v>640131</v>
      </c>
      <c r="K436" s="4">
        <v>595533</v>
      </c>
      <c r="L436" s="6">
        <f t="shared" si="6"/>
        <v>0.93032988560154095</v>
      </c>
    </row>
    <row r="437" spans="1:12">
      <c r="A437" s="4">
        <v>410670</v>
      </c>
      <c r="B437" s="4" t="s">
        <v>990</v>
      </c>
      <c r="C437" s="5">
        <v>40609</v>
      </c>
      <c r="D437" s="4" t="s">
        <v>13</v>
      </c>
      <c r="E437" s="4" t="s">
        <v>991</v>
      </c>
      <c r="F437" s="4">
        <v>410452</v>
      </c>
      <c r="G437" s="4" t="s">
        <v>398</v>
      </c>
      <c r="H437" s="4" t="s">
        <v>16</v>
      </c>
      <c r="I437" s="4" t="s">
        <v>32</v>
      </c>
      <c r="J437" s="4">
        <v>1511402</v>
      </c>
      <c r="K437" s="4">
        <v>2053945</v>
      </c>
      <c r="L437" s="6">
        <f t="shared" si="6"/>
        <v>1.3589667077322909</v>
      </c>
    </row>
    <row r="438" spans="1:12">
      <c r="A438" s="4">
        <v>410692</v>
      </c>
      <c r="B438" s="4" t="s">
        <v>992</v>
      </c>
      <c r="C438" s="5">
        <v>40623</v>
      </c>
      <c r="D438" s="4" t="s">
        <v>13</v>
      </c>
      <c r="E438" s="4" t="s">
        <v>993</v>
      </c>
      <c r="F438" s="4">
        <v>406515</v>
      </c>
      <c r="G438" s="4" t="s">
        <v>286</v>
      </c>
      <c r="H438" s="4" t="s">
        <v>31</v>
      </c>
      <c r="I438" s="4" t="s">
        <v>70</v>
      </c>
      <c r="J438" s="4">
        <v>369251</v>
      </c>
      <c r="K438" s="4">
        <v>1402002</v>
      </c>
      <c r="L438" s="6">
        <f t="shared" si="6"/>
        <v>3.7968807125776234</v>
      </c>
    </row>
    <row r="439" spans="1:12">
      <c r="A439" s="4">
        <v>410696</v>
      </c>
      <c r="B439" s="4" t="s">
        <v>994</v>
      </c>
      <c r="C439" s="5">
        <v>40634</v>
      </c>
      <c r="D439" s="4" t="s">
        <v>13</v>
      </c>
      <c r="E439" s="4" t="s">
        <v>995</v>
      </c>
      <c r="F439" s="4">
        <v>448126</v>
      </c>
      <c r="G439" s="4" t="s">
        <v>316</v>
      </c>
      <c r="H439" s="4" t="s">
        <v>16</v>
      </c>
      <c r="I439" s="4" t="s">
        <v>21</v>
      </c>
      <c r="J439" s="4">
        <v>713038</v>
      </c>
      <c r="K439" s="4">
        <v>1341030</v>
      </c>
      <c r="L439" s="6">
        <f t="shared" si="6"/>
        <v>1.8807272543679299</v>
      </c>
    </row>
    <row r="440" spans="1:12">
      <c r="A440" s="4">
        <v>410734</v>
      </c>
      <c r="B440" s="4" t="s">
        <v>996</v>
      </c>
      <c r="C440" s="5">
        <v>40634</v>
      </c>
      <c r="D440" s="4" t="s">
        <v>13</v>
      </c>
      <c r="E440" s="4" t="s">
        <v>997</v>
      </c>
      <c r="F440" s="4">
        <v>410450</v>
      </c>
      <c r="G440" s="4" t="s">
        <v>217</v>
      </c>
      <c r="H440" s="4" t="s">
        <v>16</v>
      </c>
      <c r="I440" s="4" t="s">
        <v>21</v>
      </c>
      <c r="J440" s="4">
        <v>915757</v>
      </c>
      <c r="K440" s="4">
        <v>415905</v>
      </c>
      <c r="L440" s="6">
        <f t="shared" si="6"/>
        <v>0.45416524252612867</v>
      </c>
    </row>
    <row r="441" spans="1:12">
      <c r="A441" s="4">
        <v>410828</v>
      </c>
      <c r="B441" s="4" t="s">
        <v>998</v>
      </c>
      <c r="C441" s="5">
        <v>40637</v>
      </c>
      <c r="D441" s="4" t="s">
        <v>13</v>
      </c>
      <c r="E441" s="4" t="s">
        <v>999</v>
      </c>
      <c r="F441" s="4">
        <v>381248</v>
      </c>
      <c r="G441" s="4" t="s">
        <v>517</v>
      </c>
      <c r="H441" s="4" t="s">
        <v>31</v>
      </c>
      <c r="I441" s="4" t="s">
        <v>21</v>
      </c>
      <c r="J441" s="4">
        <v>715893</v>
      </c>
      <c r="K441" s="4">
        <v>1054571</v>
      </c>
      <c r="L441" s="6">
        <f t="shared" si="6"/>
        <v>1.473084664887071</v>
      </c>
    </row>
    <row r="442" spans="1:12">
      <c r="A442" s="4">
        <v>411988</v>
      </c>
      <c r="B442" s="4" t="s">
        <v>1000</v>
      </c>
      <c r="C442" s="5">
        <v>40659</v>
      </c>
      <c r="D442" s="4" t="s">
        <v>13</v>
      </c>
      <c r="E442" s="4" t="s">
        <v>1001</v>
      </c>
      <c r="F442" s="4">
        <v>448126</v>
      </c>
      <c r="G442" s="4" t="s">
        <v>316</v>
      </c>
      <c r="H442" s="4" t="s">
        <v>31</v>
      </c>
      <c r="I442" s="4" t="s">
        <v>17</v>
      </c>
      <c r="J442" s="4">
        <v>1455873</v>
      </c>
      <c r="K442" s="4">
        <v>1718333</v>
      </c>
      <c r="L442" s="6">
        <f t="shared" si="6"/>
        <v>1.1802767136968677</v>
      </c>
    </row>
    <row r="443" spans="1:12">
      <c r="A443" s="4">
        <v>411991</v>
      </c>
      <c r="B443" s="4" t="s">
        <v>1002</v>
      </c>
      <c r="C443" s="5">
        <v>40667</v>
      </c>
      <c r="D443" s="4" t="s">
        <v>13</v>
      </c>
      <c r="E443" s="4" t="s">
        <v>1003</v>
      </c>
      <c r="F443" s="4">
        <v>388373</v>
      </c>
      <c r="G443" s="4" t="s">
        <v>637</v>
      </c>
      <c r="H443" s="4" t="s">
        <v>16</v>
      </c>
      <c r="I443" s="4" t="s">
        <v>21</v>
      </c>
      <c r="J443" s="4">
        <v>857343</v>
      </c>
      <c r="K443" s="4">
        <v>1003314</v>
      </c>
      <c r="L443" s="6">
        <f t="shared" si="6"/>
        <v>1.1702597443496943</v>
      </c>
    </row>
    <row r="444" spans="1:12">
      <c r="A444" s="4">
        <v>412053</v>
      </c>
      <c r="B444" s="4" t="s">
        <v>1004</v>
      </c>
      <c r="C444" s="5">
        <v>40659</v>
      </c>
      <c r="D444" s="4" t="s">
        <v>13</v>
      </c>
      <c r="E444" s="4" t="s">
        <v>1005</v>
      </c>
      <c r="F444" s="4">
        <v>373036</v>
      </c>
      <c r="G444" s="4" t="s">
        <v>193</v>
      </c>
      <c r="H444" s="4" t="s">
        <v>31</v>
      </c>
      <c r="I444" s="4" t="s">
        <v>25</v>
      </c>
      <c r="J444" s="4">
        <v>660554</v>
      </c>
      <c r="K444" s="4">
        <v>878704</v>
      </c>
      <c r="L444" s="6">
        <f t="shared" si="6"/>
        <v>1.3302530905875978</v>
      </c>
    </row>
    <row r="445" spans="1:12">
      <c r="A445" s="4">
        <v>412211</v>
      </c>
      <c r="B445" s="4" t="s">
        <v>1006</v>
      </c>
      <c r="C445" s="5">
        <v>40378</v>
      </c>
      <c r="D445" s="4" t="s">
        <v>13</v>
      </c>
      <c r="E445" s="4" t="s">
        <v>1007</v>
      </c>
      <c r="F445" s="4">
        <v>416871</v>
      </c>
      <c r="G445" s="4" t="s">
        <v>190</v>
      </c>
      <c r="H445" s="4" t="s">
        <v>31</v>
      </c>
      <c r="I445" s="4" t="s">
        <v>25</v>
      </c>
      <c r="J445" s="4">
        <v>488006</v>
      </c>
      <c r="K445" s="4">
        <v>436700</v>
      </c>
      <c r="L445" s="6">
        <f t="shared" si="6"/>
        <v>0.89486604672893366</v>
      </c>
    </row>
    <row r="446" spans="1:12">
      <c r="A446" s="4">
        <v>412277</v>
      </c>
      <c r="B446" s="4" t="s">
        <v>1008</v>
      </c>
      <c r="C446" s="5">
        <v>40660</v>
      </c>
      <c r="D446" s="4" t="s">
        <v>13</v>
      </c>
      <c r="E446" s="4" t="s">
        <v>1009</v>
      </c>
      <c r="F446" s="4">
        <v>399532</v>
      </c>
      <c r="G446" s="4" t="s">
        <v>15</v>
      </c>
      <c r="H446" s="4" t="s">
        <v>16</v>
      </c>
      <c r="I446" s="4" t="s">
        <v>25</v>
      </c>
      <c r="J446" s="4">
        <v>638650</v>
      </c>
      <c r="K446" s="4">
        <v>1407603</v>
      </c>
      <c r="L446" s="6">
        <f t="shared" si="6"/>
        <v>2.2040288107727237</v>
      </c>
    </row>
    <row r="447" spans="1:12">
      <c r="A447" s="4">
        <v>412286</v>
      </c>
      <c r="B447" s="4" t="s">
        <v>1010</v>
      </c>
      <c r="C447" s="5">
        <v>40633</v>
      </c>
      <c r="D447" s="4" t="s">
        <v>13</v>
      </c>
      <c r="E447" s="4" t="s">
        <v>1011</v>
      </c>
      <c r="F447" s="4">
        <v>424426</v>
      </c>
      <c r="G447" s="4" t="s">
        <v>939</v>
      </c>
      <c r="H447" s="4" t="s">
        <v>31</v>
      </c>
      <c r="I447" s="4" t="s">
        <v>25</v>
      </c>
      <c r="J447" s="4">
        <v>604115</v>
      </c>
      <c r="K447" s="4">
        <v>653212</v>
      </c>
      <c r="L447" s="6">
        <f t="shared" si="6"/>
        <v>1.081270950067454</v>
      </c>
    </row>
    <row r="448" spans="1:12">
      <c r="A448" s="4">
        <v>412328</v>
      </c>
      <c r="B448" s="4" t="s">
        <v>1012</v>
      </c>
      <c r="C448" s="5">
        <v>40659</v>
      </c>
      <c r="D448" s="4" t="s">
        <v>13</v>
      </c>
      <c r="E448" s="4" t="s">
        <v>1013</v>
      </c>
      <c r="F448" s="4">
        <v>391321</v>
      </c>
      <c r="G448" s="4" t="s">
        <v>41</v>
      </c>
      <c r="H448" s="4" t="s">
        <v>31</v>
      </c>
      <c r="I448" s="4" t="s">
        <v>17</v>
      </c>
      <c r="J448" s="4">
        <v>1304784</v>
      </c>
      <c r="K448" s="4">
        <v>2105588</v>
      </c>
      <c r="L448" s="6">
        <f t="shared" si="6"/>
        <v>1.6137444971734785</v>
      </c>
    </row>
    <row r="449" spans="1:12">
      <c r="A449" s="4">
        <v>412334</v>
      </c>
      <c r="B449" s="4" t="s">
        <v>1014</v>
      </c>
      <c r="C449" s="5">
        <v>39504</v>
      </c>
      <c r="D449" s="4" t="s">
        <v>13</v>
      </c>
      <c r="E449" s="4" t="s">
        <v>1015</v>
      </c>
      <c r="F449" s="4">
        <v>412412</v>
      </c>
      <c r="G449" s="4" t="s">
        <v>201</v>
      </c>
      <c r="H449" s="4" t="s">
        <v>31</v>
      </c>
      <c r="I449" s="4" t="s">
        <v>21</v>
      </c>
      <c r="J449" s="4">
        <v>1036060</v>
      </c>
      <c r="K449" s="4">
        <v>666980</v>
      </c>
      <c r="L449" s="6">
        <f t="shared" si="6"/>
        <v>0.64376580506920444</v>
      </c>
    </row>
    <row r="450" spans="1:12">
      <c r="A450" s="4">
        <v>412393</v>
      </c>
      <c r="B450" s="4" t="s">
        <v>1016</v>
      </c>
      <c r="C450" s="5">
        <v>40659</v>
      </c>
      <c r="D450" s="4" t="s">
        <v>13</v>
      </c>
      <c r="E450" s="4" t="s">
        <v>1017</v>
      </c>
      <c r="F450" s="4">
        <v>379915</v>
      </c>
      <c r="G450" s="4" t="s">
        <v>319</v>
      </c>
      <c r="H450" s="4" t="s">
        <v>31</v>
      </c>
      <c r="I450" s="4" t="s">
        <v>21</v>
      </c>
      <c r="J450" s="4">
        <v>933050</v>
      </c>
      <c r="K450" s="4">
        <v>1308846</v>
      </c>
      <c r="L450" s="6">
        <f t="shared" si="6"/>
        <v>1.4027608381115695</v>
      </c>
    </row>
    <row r="451" spans="1:12">
      <c r="A451" s="4">
        <v>412476</v>
      </c>
      <c r="B451" s="4" t="s">
        <v>1018</v>
      </c>
      <c r="C451" s="5">
        <v>40672</v>
      </c>
      <c r="D451" s="4" t="s">
        <v>13</v>
      </c>
      <c r="E451" s="4" t="s">
        <v>913</v>
      </c>
      <c r="F451" s="4">
        <v>378503</v>
      </c>
      <c r="G451" s="4" t="s">
        <v>272</v>
      </c>
      <c r="H451" s="4" t="s">
        <v>31</v>
      </c>
      <c r="I451" s="4" t="s">
        <v>21</v>
      </c>
      <c r="J451" s="4">
        <v>963718</v>
      </c>
      <c r="K451" s="4">
        <v>1779167</v>
      </c>
      <c r="L451" s="6">
        <f t="shared" ref="L451:L514" si="7">K451/J451</f>
        <v>1.8461489771904229</v>
      </c>
    </row>
    <row r="452" spans="1:12">
      <c r="A452" s="4">
        <v>412523</v>
      </c>
      <c r="B452" s="4" t="s">
        <v>1019</v>
      </c>
      <c r="C452" s="5">
        <v>40637</v>
      </c>
      <c r="D452" s="4" t="s">
        <v>13</v>
      </c>
      <c r="E452" s="4" t="s">
        <v>1020</v>
      </c>
      <c r="F452" s="4">
        <v>474373</v>
      </c>
      <c r="G452" s="4" t="s">
        <v>130</v>
      </c>
      <c r="H452" s="4" t="s">
        <v>16</v>
      </c>
      <c r="I452" s="4" t="s">
        <v>32</v>
      </c>
      <c r="J452" s="4">
        <v>1579458</v>
      </c>
      <c r="K452" s="4">
        <v>678936</v>
      </c>
      <c r="L452" s="6">
        <f t="shared" si="7"/>
        <v>0.42985378528583856</v>
      </c>
    </row>
    <row r="453" spans="1:12">
      <c r="A453" s="4">
        <v>412582</v>
      </c>
      <c r="B453" s="4" t="s">
        <v>1021</v>
      </c>
      <c r="C453" s="5">
        <v>40679</v>
      </c>
      <c r="D453" s="4" t="s">
        <v>13</v>
      </c>
      <c r="E453" s="4" t="s">
        <v>1022</v>
      </c>
      <c r="F453" s="4">
        <v>406698</v>
      </c>
      <c r="G453" s="4" t="s">
        <v>220</v>
      </c>
      <c r="H453" s="4" t="s">
        <v>31</v>
      </c>
      <c r="I453" s="4" t="s">
        <v>70</v>
      </c>
      <c r="J453" s="4">
        <v>364206</v>
      </c>
      <c r="K453" s="4">
        <v>594060</v>
      </c>
      <c r="L453" s="6">
        <f t="shared" si="7"/>
        <v>1.6311098663942933</v>
      </c>
    </row>
    <row r="454" spans="1:12">
      <c r="A454" s="4">
        <v>412584</v>
      </c>
      <c r="B454" s="4" t="s">
        <v>1023</v>
      </c>
      <c r="C454" s="5">
        <v>40659</v>
      </c>
      <c r="D454" s="4" t="s">
        <v>13</v>
      </c>
      <c r="E454" s="4" t="s">
        <v>1024</v>
      </c>
      <c r="F454" s="4">
        <v>398778</v>
      </c>
      <c r="G454" s="4" t="s">
        <v>367</v>
      </c>
      <c r="H454" s="4" t="s">
        <v>31</v>
      </c>
      <c r="I454" s="4" t="s">
        <v>70</v>
      </c>
      <c r="J454" s="4">
        <v>378287</v>
      </c>
      <c r="K454" s="4">
        <v>986998</v>
      </c>
      <c r="L454" s="6">
        <f t="shared" si="7"/>
        <v>2.6091248179292443</v>
      </c>
    </row>
    <row r="455" spans="1:12">
      <c r="A455" s="4">
        <v>412612</v>
      </c>
      <c r="B455" s="4" t="s">
        <v>1025</v>
      </c>
      <c r="C455" s="5">
        <v>40679</v>
      </c>
      <c r="D455" s="4" t="s">
        <v>13</v>
      </c>
      <c r="E455" s="4" t="s">
        <v>1026</v>
      </c>
      <c r="F455" s="4">
        <v>410450</v>
      </c>
      <c r="G455" s="4" t="s">
        <v>217</v>
      </c>
      <c r="H455" s="4" t="s">
        <v>31</v>
      </c>
      <c r="I455" s="4" t="s">
        <v>25</v>
      </c>
      <c r="J455" s="4">
        <v>692182</v>
      </c>
      <c r="K455" s="4">
        <v>1257670</v>
      </c>
      <c r="L455" s="6">
        <f t="shared" si="7"/>
        <v>1.8169643244117877</v>
      </c>
    </row>
    <row r="456" spans="1:12">
      <c r="A456" s="4">
        <v>412757</v>
      </c>
      <c r="B456" s="4" t="s">
        <v>1027</v>
      </c>
      <c r="C456" s="5">
        <v>40632</v>
      </c>
      <c r="D456" s="4" t="s">
        <v>13</v>
      </c>
      <c r="E456" s="4" t="s">
        <v>1028</v>
      </c>
      <c r="F456" s="4">
        <v>424950</v>
      </c>
      <c r="G456" s="4" t="s">
        <v>49</v>
      </c>
      <c r="H456" s="4" t="s">
        <v>31</v>
      </c>
      <c r="I456" s="4" t="s">
        <v>70</v>
      </c>
      <c r="J456" s="4">
        <v>337514</v>
      </c>
      <c r="K456" s="4">
        <v>499288</v>
      </c>
      <c r="L456" s="6">
        <f t="shared" si="7"/>
        <v>1.4793104878612442</v>
      </c>
    </row>
    <row r="457" spans="1:12">
      <c r="A457" s="4">
        <v>412759</v>
      </c>
      <c r="B457" s="4" t="s">
        <v>1029</v>
      </c>
      <c r="C457" s="5">
        <v>40676</v>
      </c>
      <c r="D457" s="4" t="s">
        <v>13</v>
      </c>
      <c r="E457" s="4" t="s">
        <v>1030</v>
      </c>
      <c r="F457" s="4">
        <v>391321</v>
      </c>
      <c r="G457" s="4" t="s">
        <v>41</v>
      </c>
      <c r="H457" s="4" t="s">
        <v>31</v>
      </c>
      <c r="I457" s="4" t="s">
        <v>17</v>
      </c>
      <c r="J457" s="4">
        <v>1312192</v>
      </c>
      <c r="K457" s="4">
        <v>1509624</v>
      </c>
      <c r="L457" s="6">
        <f t="shared" si="7"/>
        <v>1.1504596888260255</v>
      </c>
    </row>
    <row r="458" spans="1:12">
      <c r="A458" s="4">
        <v>412835</v>
      </c>
      <c r="B458" s="4" t="s">
        <v>1031</v>
      </c>
      <c r="C458" s="5">
        <v>40674</v>
      </c>
      <c r="D458" s="4" t="s">
        <v>13</v>
      </c>
      <c r="E458" s="4" t="s">
        <v>1032</v>
      </c>
      <c r="F458" s="4">
        <v>419863</v>
      </c>
      <c r="G458" s="4" t="s">
        <v>20</v>
      </c>
      <c r="H458" s="4" t="s">
        <v>16</v>
      </c>
      <c r="I458" s="4" t="s">
        <v>25</v>
      </c>
      <c r="J458" s="4">
        <v>416933</v>
      </c>
      <c r="K458" s="4">
        <v>532750</v>
      </c>
      <c r="L458" s="6">
        <f t="shared" si="7"/>
        <v>1.2777832409523833</v>
      </c>
    </row>
    <row r="459" spans="1:12">
      <c r="A459" s="4">
        <v>412843</v>
      </c>
      <c r="B459" s="4" t="s">
        <v>1033</v>
      </c>
      <c r="C459" s="5">
        <v>40681</v>
      </c>
      <c r="D459" s="4" t="s">
        <v>13</v>
      </c>
      <c r="E459" s="4" t="s">
        <v>1034</v>
      </c>
      <c r="F459" s="4">
        <v>378504</v>
      </c>
      <c r="G459" s="4" t="s">
        <v>275</v>
      </c>
      <c r="H459" s="4" t="s">
        <v>16</v>
      </c>
      <c r="I459" s="4" t="s">
        <v>32</v>
      </c>
      <c r="J459" s="4">
        <v>2089137</v>
      </c>
      <c r="K459" s="4">
        <v>1569127</v>
      </c>
      <c r="L459" s="6">
        <f t="shared" si="7"/>
        <v>0.75108860740104644</v>
      </c>
    </row>
    <row r="460" spans="1:12">
      <c r="A460" s="4">
        <v>412903</v>
      </c>
      <c r="B460" s="4" t="s">
        <v>1035</v>
      </c>
      <c r="C460" s="5">
        <v>40672</v>
      </c>
      <c r="D460" s="4" t="s">
        <v>13</v>
      </c>
      <c r="E460" s="4" t="s">
        <v>1036</v>
      </c>
      <c r="F460" s="4">
        <v>376339</v>
      </c>
      <c r="G460" s="4" t="s">
        <v>91</v>
      </c>
      <c r="H460" s="4" t="s">
        <v>16</v>
      </c>
      <c r="I460" s="4" t="s">
        <v>17</v>
      </c>
      <c r="J460" s="4">
        <v>1159644</v>
      </c>
      <c r="K460" s="4">
        <v>1355874</v>
      </c>
      <c r="L460" s="6">
        <f t="shared" si="7"/>
        <v>1.1692157248258948</v>
      </c>
    </row>
    <row r="461" spans="1:12">
      <c r="A461" s="4">
        <v>412909</v>
      </c>
      <c r="B461" s="4" t="s">
        <v>1037</v>
      </c>
      <c r="C461" s="5">
        <v>40630</v>
      </c>
      <c r="D461" s="4" t="s">
        <v>13</v>
      </c>
      <c r="E461" s="4" t="s">
        <v>1038</v>
      </c>
      <c r="F461" s="4">
        <v>452815</v>
      </c>
      <c r="G461" s="4" t="s">
        <v>448</v>
      </c>
      <c r="H461" s="4" t="s">
        <v>31</v>
      </c>
      <c r="I461" s="4" t="s">
        <v>17</v>
      </c>
      <c r="J461" s="4">
        <v>1325137</v>
      </c>
      <c r="K461" s="4">
        <v>1934975</v>
      </c>
      <c r="L461" s="6">
        <f t="shared" si="7"/>
        <v>1.4602075106196566</v>
      </c>
    </row>
    <row r="462" spans="1:12">
      <c r="A462" s="4">
        <v>412915</v>
      </c>
      <c r="B462" s="4" t="s">
        <v>1039</v>
      </c>
      <c r="C462" s="5">
        <v>40634</v>
      </c>
      <c r="D462" s="4" t="s">
        <v>13</v>
      </c>
      <c r="E462" s="4" t="s">
        <v>1040</v>
      </c>
      <c r="F462" s="4">
        <v>381132</v>
      </c>
      <c r="G462" s="4" t="s">
        <v>289</v>
      </c>
      <c r="H462" s="4" t="s">
        <v>16</v>
      </c>
      <c r="I462" s="4" t="s">
        <v>32</v>
      </c>
      <c r="J462" s="4">
        <v>1555446</v>
      </c>
      <c r="K462" s="4">
        <v>781758</v>
      </c>
      <c r="L462" s="6">
        <f t="shared" si="7"/>
        <v>0.50259411127097953</v>
      </c>
    </row>
    <row r="463" spans="1:12">
      <c r="A463" s="4">
        <v>413175</v>
      </c>
      <c r="B463" s="4" t="s">
        <v>1041</v>
      </c>
      <c r="C463" s="5">
        <v>40680</v>
      </c>
      <c r="D463" s="4" t="s">
        <v>13</v>
      </c>
      <c r="E463" s="4" t="s">
        <v>1042</v>
      </c>
      <c r="F463" s="4">
        <v>406698</v>
      </c>
      <c r="G463" s="4" t="s">
        <v>220</v>
      </c>
      <c r="H463" s="4" t="s">
        <v>31</v>
      </c>
      <c r="I463" s="4" t="s">
        <v>21</v>
      </c>
      <c r="J463" s="4">
        <v>984791</v>
      </c>
      <c r="K463" s="4">
        <v>772167</v>
      </c>
      <c r="L463" s="6">
        <f t="shared" si="7"/>
        <v>0.78409225916971215</v>
      </c>
    </row>
    <row r="464" spans="1:12">
      <c r="A464" s="4">
        <v>413181</v>
      </c>
      <c r="B464" s="4" t="s">
        <v>1043</v>
      </c>
      <c r="C464" s="5">
        <v>40674</v>
      </c>
      <c r="D464" s="4" t="s">
        <v>13</v>
      </c>
      <c r="E464" s="4" t="s">
        <v>1044</v>
      </c>
      <c r="F464" s="4">
        <v>417062</v>
      </c>
      <c r="G464" s="4" t="s">
        <v>655</v>
      </c>
      <c r="H464" s="4" t="s">
        <v>31</v>
      </c>
      <c r="I464" s="4" t="s">
        <v>25</v>
      </c>
      <c r="J464" s="4">
        <v>526157</v>
      </c>
      <c r="K464" s="4">
        <v>938772</v>
      </c>
      <c r="L464" s="6">
        <f t="shared" si="7"/>
        <v>1.784205094677064</v>
      </c>
    </row>
    <row r="465" spans="1:12">
      <c r="A465" s="4">
        <v>414017</v>
      </c>
      <c r="B465" s="4" t="s">
        <v>1045</v>
      </c>
      <c r="C465" s="5">
        <v>40674</v>
      </c>
      <c r="D465" s="4" t="s">
        <v>13</v>
      </c>
      <c r="E465" s="4" t="s">
        <v>1046</v>
      </c>
      <c r="F465" s="4">
        <v>408446</v>
      </c>
      <c r="G465" s="4" t="s">
        <v>443</v>
      </c>
      <c r="H465" s="4" t="s">
        <v>31</v>
      </c>
      <c r="I465" s="4" t="s">
        <v>21</v>
      </c>
      <c r="J465" s="4">
        <v>921476</v>
      </c>
      <c r="K465" s="4">
        <v>829390</v>
      </c>
      <c r="L465" s="6">
        <f t="shared" si="7"/>
        <v>0.90006684927225455</v>
      </c>
    </row>
    <row r="466" spans="1:12">
      <c r="A466" s="4">
        <v>414162</v>
      </c>
      <c r="B466" s="4" t="s">
        <v>1047</v>
      </c>
      <c r="C466" s="5">
        <v>40671</v>
      </c>
      <c r="D466" s="4" t="s">
        <v>13</v>
      </c>
      <c r="E466" s="4" t="s">
        <v>1048</v>
      </c>
      <c r="F466" s="4">
        <v>472010</v>
      </c>
      <c r="G466" s="4" t="s">
        <v>172</v>
      </c>
      <c r="H466" s="4" t="s">
        <v>16</v>
      </c>
      <c r="I466" s="4" t="s">
        <v>25</v>
      </c>
      <c r="J466" s="4">
        <v>494106</v>
      </c>
      <c r="K466" s="4">
        <v>422972</v>
      </c>
      <c r="L466" s="6">
        <f t="shared" si="7"/>
        <v>0.85603493987120172</v>
      </c>
    </row>
    <row r="467" spans="1:12">
      <c r="A467" s="4">
        <v>414190</v>
      </c>
      <c r="B467" s="4" t="s">
        <v>1049</v>
      </c>
      <c r="C467" s="5">
        <v>40690</v>
      </c>
      <c r="D467" s="4" t="s">
        <v>13</v>
      </c>
      <c r="E467" s="4" t="s">
        <v>1050</v>
      </c>
      <c r="F467" s="4">
        <v>411082</v>
      </c>
      <c r="G467" s="4" t="s">
        <v>58</v>
      </c>
      <c r="H467" s="4" t="s">
        <v>31</v>
      </c>
      <c r="I467" s="4" t="s">
        <v>17</v>
      </c>
      <c r="J467" s="4">
        <v>1271133</v>
      </c>
      <c r="K467" s="4">
        <v>1919513</v>
      </c>
      <c r="L467" s="6">
        <f t="shared" si="7"/>
        <v>1.5100803771123872</v>
      </c>
    </row>
    <row r="468" spans="1:12">
      <c r="A468" s="4">
        <v>414321</v>
      </c>
      <c r="B468" s="4" t="s">
        <v>1051</v>
      </c>
      <c r="C468" s="5">
        <v>40688</v>
      </c>
      <c r="D468" s="4" t="s">
        <v>13</v>
      </c>
      <c r="E468" s="4" t="s">
        <v>1052</v>
      </c>
      <c r="F468" s="4">
        <v>377143</v>
      </c>
      <c r="G468" s="4" t="s">
        <v>176</v>
      </c>
      <c r="H468" s="4" t="s">
        <v>16</v>
      </c>
      <c r="I468" s="4" t="s">
        <v>70</v>
      </c>
      <c r="J468" s="4">
        <v>192199</v>
      </c>
      <c r="K468" s="4">
        <v>509304</v>
      </c>
      <c r="L468" s="6">
        <f t="shared" si="7"/>
        <v>2.6498785113346064</v>
      </c>
    </row>
    <row r="469" spans="1:12">
      <c r="A469" s="4">
        <v>414348</v>
      </c>
      <c r="B469" s="4" t="s">
        <v>1053</v>
      </c>
      <c r="C469" s="5">
        <v>40700</v>
      </c>
      <c r="D469" s="4" t="s">
        <v>13</v>
      </c>
      <c r="E469" s="4" t="s">
        <v>1054</v>
      </c>
      <c r="F469" s="4">
        <v>399534</v>
      </c>
      <c r="G469" s="4" t="s">
        <v>24</v>
      </c>
      <c r="H469" s="4" t="s">
        <v>16</v>
      </c>
      <c r="I469" s="4" t="s">
        <v>25</v>
      </c>
      <c r="J469" s="4">
        <v>602078</v>
      </c>
      <c r="K469" s="4">
        <v>718168</v>
      </c>
      <c r="L469" s="6">
        <f t="shared" si="7"/>
        <v>1.1928155488159342</v>
      </c>
    </row>
    <row r="470" spans="1:12">
      <c r="A470" s="4">
        <v>414354</v>
      </c>
      <c r="B470" s="4" t="s">
        <v>1055</v>
      </c>
      <c r="C470" s="5">
        <v>40695</v>
      </c>
      <c r="D470" s="4" t="s">
        <v>13</v>
      </c>
      <c r="E470" s="4" t="s">
        <v>1056</v>
      </c>
      <c r="F470" s="4">
        <v>377076</v>
      </c>
      <c r="G470" s="4" t="s">
        <v>28</v>
      </c>
      <c r="H470" s="4" t="s">
        <v>31</v>
      </c>
      <c r="I470" s="4" t="s">
        <v>17</v>
      </c>
      <c r="J470" s="4">
        <v>1245662</v>
      </c>
      <c r="K470" s="4">
        <v>1251174</v>
      </c>
      <c r="L470" s="6">
        <f t="shared" si="7"/>
        <v>1.0044249563685814</v>
      </c>
    </row>
    <row r="471" spans="1:12">
      <c r="A471" s="4">
        <v>414359</v>
      </c>
      <c r="B471" s="4" t="s">
        <v>1057</v>
      </c>
      <c r="C471" s="5">
        <v>40695</v>
      </c>
      <c r="D471" s="4" t="s">
        <v>13</v>
      </c>
      <c r="E471" s="4" t="s">
        <v>1058</v>
      </c>
      <c r="F471" s="4">
        <v>399532</v>
      </c>
      <c r="G471" s="4" t="s">
        <v>15</v>
      </c>
      <c r="H471" s="4" t="s">
        <v>16</v>
      </c>
      <c r="I471" s="4" t="s">
        <v>17</v>
      </c>
      <c r="J471" s="4">
        <v>1442578</v>
      </c>
      <c r="K471" s="4">
        <v>2442948</v>
      </c>
      <c r="L471" s="6">
        <f t="shared" si="7"/>
        <v>1.6934599030347059</v>
      </c>
    </row>
    <row r="472" spans="1:12">
      <c r="A472" s="4">
        <v>414411</v>
      </c>
      <c r="B472" s="4" t="s">
        <v>1059</v>
      </c>
      <c r="C472" s="5">
        <v>40608</v>
      </c>
      <c r="D472" s="4" t="s">
        <v>13</v>
      </c>
      <c r="E472" s="4" t="s">
        <v>1060</v>
      </c>
      <c r="F472" s="4">
        <v>176466</v>
      </c>
      <c r="G472" s="4" t="s">
        <v>670</v>
      </c>
      <c r="H472" s="4" t="s">
        <v>16</v>
      </c>
      <c r="I472" s="4" t="s">
        <v>21</v>
      </c>
      <c r="J472" s="4">
        <v>766581</v>
      </c>
      <c r="K472" s="4">
        <v>1451145</v>
      </c>
      <c r="L472" s="6">
        <f t="shared" si="7"/>
        <v>1.8930093493055529</v>
      </c>
    </row>
    <row r="473" spans="1:12">
      <c r="A473" s="4">
        <v>414413</v>
      </c>
      <c r="B473" s="4" t="s">
        <v>1061</v>
      </c>
      <c r="C473" s="5">
        <v>40695</v>
      </c>
      <c r="D473" s="4" t="s">
        <v>13</v>
      </c>
      <c r="E473" s="4" t="s">
        <v>1062</v>
      </c>
      <c r="F473" s="4">
        <v>410449</v>
      </c>
      <c r="G473" s="4" t="s">
        <v>283</v>
      </c>
      <c r="H473" s="4" t="s">
        <v>31</v>
      </c>
      <c r="I473" s="4" t="s">
        <v>17</v>
      </c>
      <c r="J473" s="4">
        <v>1296631</v>
      </c>
      <c r="K473" s="4">
        <v>2700607</v>
      </c>
      <c r="L473" s="6">
        <f t="shared" si="7"/>
        <v>2.0827876242354226</v>
      </c>
    </row>
    <row r="474" spans="1:12">
      <c r="A474" s="4">
        <v>414418</v>
      </c>
      <c r="B474" s="4" t="s">
        <v>1063</v>
      </c>
      <c r="C474" s="5">
        <v>40686</v>
      </c>
      <c r="D474" s="4" t="s">
        <v>13</v>
      </c>
      <c r="E474" s="4" t="s">
        <v>1064</v>
      </c>
      <c r="F474" s="4">
        <v>379915</v>
      </c>
      <c r="G474" s="4" t="s">
        <v>319</v>
      </c>
      <c r="H474" s="4" t="s">
        <v>31</v>
      </c>
      <c r="I474" s="4" t="s">
        <v>17</v>
      </c>
      <c r="J474" s="4">
        <v>1266238</v>
      </c>
      <c r="K474" s="4">
        <v>1714284</v>
      </c>
      <c r="L474" s="6">
        <f t="shared" si="7"/>
        <v>1.3538402733135477</v>
      </c>
    </row>
    <row r="475" spans="1:12">
      <c r="A475" s="4">
        <v>414456</v>
      </c>
      <c r="B475" s="4" t="s">
        <v>1065</v>
      </c>
      <c r="C475" s="5">
        <v>40680</v>
      </c>
      <c r="D475" s="4" t="s">
        <v>13</v>
      </c>
      <c r="E475" s="4" t="s">
        <v>1066</v>
      </c>
      <c r="F475" s="4">
        <v>406698</v>
      </c>
      <c r="G475" s="4" t="s">
        <v>220</v>
      </c>
      <c r="H475" s="4" t="s">
        <v>16</v>
      </c>
      <c r="I475" s="4" t="s">
        <v>25</v>
      </c>
      <c r="J475" s="4">
        <v>682689</v>
      </c>
      <c r="K475" s="4">
        <v>978378</v>
      </c>
      <c r="L475" s="6">
        <f t="shared" si="7"/>
        <v>1.4331240140093073</v>
      </c>
    </row>
    <row r="476" spans="1:12">
      <c r="A476" s="4">
        <v>414501</v>
      </c>
      <c r="B476" s="4" t="s">
        <v>1067</v>
      </c>
      <c r="C476" s="5">
        <v>40697</v>
      </c>
      <c r="D476" s="4" t="s">
        <v>13</v>
      </c>
      <c r="E476" s="4" t="s">
        <v>1068</v>
      </c>
      <c r="F476" s="4">
        <v>379658</v>
      </c>
      <c r="G476" s="4" t="s">
        <v>206</v>
      </c>
      <c r="H476" s="4" t="s">
        <v>31</v>
      </c>
      <c r="I476" s="4" t="s">
        <v>21</v>
      </c>
      <c r="J476" s="4">
        <v>889401</v>
      </c>
      <c r="K476" s="4">
        <v>1296088</v>
      </c>
      <c r="L476" s="6">
        <f t="shared" si="7"/>
        <v>1.4572594364071998</v>
      </c>
    </row>
    <row r="477" spans="1:12">
      <c r="A477" s="4">
        <v>414570</v>
      </c>
      <c r="B477" s="4" t="s">
        <v>1069</v>
      </c>
      <c r="C477" s="5">
        <v>40688</v>
      </c>
      <c r="D477" s="4" t="s">
        <v>13</v>
      </c>
      <c r="E477" s="4" t="s">
        <v>1070</v>
      </c>
      <c r="F477" s="4">
        <v>376095</v>
      </c>
      <c r="G477" s="4" t="s">
        <v>1071</v>
      </c>
      <c r="H477" s="4" t="s">
        <v>16</v>
      </c>
      <c r="I477" s="4" t="s">
        <v>25</v>
      </c>
      <c r="J477" s="4">
        <v>509523</v>
      </c>
      <c r="K477" s="4">
        <v>964533</v>
      </c>
      <c r="L477" s="6">
        <f t="shared" si="7"/>
        <v>1.8930116991774659</v>
      </c>
    </row>
    <row r="478" spans="1:12">
      <c r="A478" s="4">
        <v>414572</v>
      </c>
      <c r="B478" s="4" t="s">
        <v>1072</v>
      </c>
      <c r="C478" s="5">
        <v>40690</v>
      </c>
      <c r="D478" s="4" t="s">
        <v>13</v>
      </c>
      <c r="E478" s="4" t="s">
        <v>1073</v>
      </c>
      <c r="F478" s="4">
        <v>451002</v>
      </c>
      <c r="G478" s="4" t="s">
        <v>85</v>
      </c>
      <c r="H478" s="4" t="s">
        <v>16</v>
      </c>
      <c r="I478" s="4" t="s">
        <v>25</v>
      </c>
      <c r="J478" s="4">
        <v>430007</v>
      </c>
      <c r="K478" s="4">
        <v>276385</v>
      </c>
      <c r="L478" s="6">
        <f t="shared" si="7"/>
        <v>0.64274535065708238</v>
      </c>
    </row>
    <row r="479" spans="1:12">
      <c r="A479" s="4">
        <v>414587</v>
      </c>
      <c r="B479" s="4" t="s">
        <v>1074</v>
      </c>
      <c r="C479" s="5">
        <v>40697</v>
      </c>
      <c r="D479" s="4" t="s">
        <v>13</v>
      </c>
      <c r="E479" s="4" t="s">
        <v>1075</v>
      </c>
      <c r="F479" s="4">
        <v>410452</v>
      </c>
      <c r="G479" s="4" t="s">
        <v>398</v>
      </c>
      <c r="H479" s="4" t="s">
        <v>16</v>
      </c>
      <c r="I479" s="4" t="s">
        <v>25</v>
      </c>
      <c r="J479" s="4">
        <v>618688</v>
      </c>
      <c r="K479" s="4">
        <v>1271750</v>
      </c>
      <c r="L479" s="6">
        <f t="shared" si="7"/>
        <v>2.0555595065687391</v>
      </c>
    </row>
    <row r="480" spans="1:12">
      <c r="A480" s="4">
        <v>414591</v>
      </c>
      <c r="B480" s="4" t="s">
        <v>1076</v>
      </c>
      <c r="C480" s="5">
        <v>40697</v>
      </c>
      <c r="D480" s="4" t="s">
        <v>13</v>
      </c>
      <c r="E480" s="4" t="s">
        <v>1077</v>
      </c>
      <c r="F480" s="4">
        <v>410452</v>
      </c>
      <c r="G480" s="4" t="s">
        <v>398</v>
      </c>
      <c r="H480" s="4" t="s">
        <v>16</v>
      </c>
      <c r="I480" s="4" t="s">
        <v>21</v>
      </c>
      <c r="J480" s="4">
        <v>773527</v>
      </c>
      <c r="K480" s="4">
        <v>559449</v>
      </c>
      <c r="L480" s="6">
        <f t="shared" si="7"/>
        <v>0.72324430821419294</v>
      </c>
    </row>
    <row r="481" spans="1:12">
      <c r="A481" s="4">
        <v>414597</v>
      </c>
      <c r="B481" s="4" t="s">
        <v>1078</v>
      </c>
      <c r="C481" s="5">
        <v>40695</v>
      </c>
      <c r="D481" s="4" t="s">
        <v>13</v>
      </c>
      <c r="E481" s="4" t="s">
        <v>1079</v>
      </c>
      <c r="F481" s="4">
        <v>398449</v>
      </c>
      <c r="G481" s="4" t="s">
        <v>116</v>
      </c>
      <c r="H481" s="4" t="s">
        <v>31</v>
      </c>
      <c r="I481" s="4" t="s">
        <v>17</v>
      </c>
      <c r="J481" s="4">
        <v>1183280</v>
      </c>
      <c r="K481" s="4">
        <v>719320</v>
      </c>
      <c r="L481" s="6">
        <f t="shared" si="7"/>
        <v>0.60790345480359675</v>
      </c>
    </row>
    <row r="482" spans="1:12">
      <c r="A482" s="4">
        <v>414692</v>
      </c>
      <c r="B482" s="4" t="s">
        <v>1080</v>
      </c>
      <c r="C482" s="5">
        <v>40681</v>
      </c>
      <c r="D482" s="4" t="s">
        <v>13</v>
      </c>
      <c r="E482" s="4" t="s">
        <v>1081</v>
      </c>
      <c r="F482" s="4">
        <v>408446</v>
      </c>
      <c r="G482" s="4" t="s">
        <v>443</v>
      </c>
      <c r="H482" s="4" t="s">
        <v>31</v>
      </c>
      <c r="I482" s="4" t="s">
        <v>70</v>
      </c>
      <c r="J482" s="4">
        <v>356791</v>
      </c>
      <c r="K482" s="4">
        <v>668090</v>
      </c>
      <c r="L482" s="6">
        <f t="shared" si="7"/>
        <v>1.8724967838314308</v>
      </c>
    </row>
    <row r="483" spans="1:12">
      <c r="A483" s="4">
        <v>414790</v>
      </c>
      <c r="B483" s="4" t="s">
        <v>1082</v>
      </c>
      <c r="C483" s="5">
        <v>40697</v>
      </c>
      <c r="D483" s="4" t="s">
        <v>13</v>
      </c>
      <c r="E483" s="4" t="s">
        <v>1083</v>
      </c>
      <c r="F483" s="4">
        <v>376098</v>
      </c>
      <c r="G483" s="4" t="s">
        <v>1084</v>
      </c>
      <c r="H483" s="4" t="s">
        <v>31</v>
      </c>
      <c r="I483" s="4" t="s">
        <v>17</v>
      </c>
      <c r="J483" s="4">
        <v>1307492</v>
      </c>
      <c r="K483" s="4">
        <v>1161246</v>
      </c>
      <c r="L483" s="6">
        <f t="shared" si="7"/>
        <v>0.88814769038739816</v>
      </c>
    </row>
    <row r="484" spans="1:12">
      <c r="A484" s="4">
        <v>414867</v>
      </c>
      <c r="B484" s="4" t="s">
        <v>1085</v>
      </c>
      <c r="C484" s="5">
        <v>40702</v>
      </c>
      <c r="D484" s="4" t="s">
        <v>13</v>
      </c>
      <c r="E484" s="4" t="s">
        <v>1086</v>
      </c>
      <c r="F484" s="4">
        <v>377602</v>
      </c>
      <c r="G484" s="4" t="s">
        <v>133</v>
      </c>
      <c r="H484" s="4" t="s">
        <v>16</v>
      </c>
      <c r="I484" s="4" t="s">
        <v>21</v>
      </c>
      <c r="J484" s="4">
        <v>977974</v>
      </c>
      <c r="K484" s="4">
        <v>706887</v>
      </c>
      <c r="L484" s="6">
        <f t="shared" si="7"/>
        <v>0.72280755930116747</v>
      </c>
    </row>
    <row r="485" spans="1:12">
      <c r="A485" s="4">
        <v>414871</v>
      </c>
      <c r="B485" s="4" t="s">
        <v>1087</v>
      </c>
      <c r="C485" s="5">
        <v>40707</v>
      </c>
      <c r="D485" s="4" t="s">
        <v>13</v>
      </c>
      <c r="E485" s="4" t="s">
        <v>1088</v>
      </c>
      <c r="F485" s="4">
        <v>425654</v>
      </c>
      <c r="G485" s="4" t="s">
        <v>542</v>
      </c>
      <c r="H485" s="4" t="s">
        <v>31</v>
      </c>
      <c r="I485" s="4" t="s">
        <v>25</v>
      </c>
      <c r="J485" s="4">
        <v>664572</v>
      </c>
      <c r="K485" s="4">
        <v>692261</v>
      </c>
      <c r="L485" s="6">
        <f t="shared" si="7"/>
        <v>1.0416644095748844</v>
      </c>
    </row>
    <row r="486" spans="1:12">
      <c r="A486" s="4">
        <v>414878</v>
      </c>
      <c r="B486" s="4" t="s">
        <v>1089</v>
      </c>
      <c r="C486" s="5">
        <v>40686</v>
      </c>
      <c r="D486" s="4" t="s">
        <v>13</v>
      </c>
      <c r="E486" s="4" t="s">
        <v>1090</v>
      </c>
      <c r="F486" s="4">
        <v>471969</v>
      </c>
      <c r="G486" s="4" t="s">
        <v>601</v>
      </c>
      <c r="H486" s="4" t="s">
        <v>31</v>
      </c>
      <c r="I486" s="4" t="s">
        <v>17</v>
      </c>
      <c r="J486" s="4">
        <v>1102560</v>
      </c>
      <c r="K486" s="4">
        <v>256592</v>
      </c>
      <c r="L486" s="6">
        <f t="shared" si="7"/>
        <v>0.23272384269336815</v>
      </c>
    </row>
    <row r="487" spans="1:12">
      <c r="A487" s="4">
        <v>414883</v>
      </c>
      <c r="B487" s="4" t="s">
        <v>1091</v>
      </c>
      <c r="C487" s="5">
        <v>40700</v>
      </c>
      <c r="D487" s="4" t="s">
        <v>13</v>
      </c>
      <c r="E487" s="4" t="s">
        <v>126</v>
      </c>
      <c r="F487" s="4">
        <v>449173</v>
      </c>
      <c r="G487" s="4" t="s">
        <v>127</v>
      </c>
      <c r="H487" s="4" t="s">
        <v>16</v>
      </c>
      <c r="I487" s="4" t="s">
        <v>21</v>
      </c>
      <c r="J487" s="4">
        <v>935559</v>
      </c>
      <c r="K487" s="4">
        <v>912546</v>
      </c>
      <c r="L487" s="6">
        <f t="shared" si="7"/>
        <v>0.97540187203586304</v>
      </c>
    </row>
    <row r="488" spans="1:12">
      <c r="A488" s="4">
        <v>414894</v>
      </c>
      <c r="B488" s="4" t="s">
        <v>1092</v>
      </c>
      <c r="C488" s="5">
        <v>40707</v>
      </c>
      <c r="D488" s="4" t="s">
        <v>13</v>
      </c>
      <c r="E488" s="4" t="s">
        <v>1093</v>
      </c>
      <c r="F488" s="4">
        <v>381123</v>
      </c>
      <c r="G488" s="4" t="s">
        <v>503</v>
      </c>
      <c r="H488" s="4" t="s">
        <v>16</v>
      </c>
      <c r="I488" s="4" t="s">
        <v>21</v>
      </c>
      <c r="J488" s="4">
        <v>1000526</v>
      </c>
      <c r="K488" s="4">
        <v>1274163</v>
      </c>
      <c r="L488" s="6">
        <f t="shared" si="7"/>
        <v>1.2734931426069886</v>
      </c>
    </row>
    <row r="489" spans="1:12">
      <c r="A489" s="4">
        <v>415027</v>
      </c>
      <c r="B489" s="4" t="s">
        <v>1094</v>
      </c>
      <c r="C489" s="5">
        <v>40703</v>
      </c>
      <c r="D489" s="4" t="s">
        <v>13</v>
      </c>
      <c r="E489" s="4" t="s">
        <v>1095</v>
      </c>
      <c r="F489" s="4">
        <v>408446</v>
      </c>
      <c r="G489" s="4" t="s">
        <v>443</v>
      </c>
      <c r="H489" s="4" t="s">
        <v>16</v>
      </c>
      <c r="I489" s="4" t="s">
        <v>25</v>
      </c>
      <c r="J489" s="4">
        <v>618266</v>
      </c>
      <c r="K489" s="4">
        <v>868416</v>
      </c>
      <c r="L489" s="6">
        <f t="shared" si="7"/>
        <v>1.404599314858006</v>
      </c>
    </row>
    <row r="490" spans="1:12">
      <c r="A490" s="4">
        <v>415033</v>
      </c>
      <c r="B490" s="4" t="s">
        <v>1096</v>
      </c>
      <c r="C490" s="5">
        <v>40696</v>
      </c>
      <c r="D490" s="4" t="s">
        <v>13</v>
      </c>
      <c r="E490" s="4" t="s">
        <v>1097</v>
      </c>
      <c r="F490" s="4">
        <v>385698</v>
      </c>
      <c r="G490" s="4" t="s">
        <v>695</v>
      </c>
      <c r="H490" s="4" t="s">
        <v>31</v>
      </c>
      <c r="I490" s="4" t="s">
        <v>21</v>
      </c>
      <c r="J490" s="4">
        <v>859828</v>
      </c>
      <c r="K490" s="4">
        <v>454286</v>
      </c>
      <c r="L490" s="6">
        <f t="shared" si="7"/>
        <v>0.52834520392450579</v>
      </c>
    </row>
    <row r="491" spans="1:12">
      <c r="A491" s="4">
        <v>415035</v>
      </c>
      <c r="B491" s="4" t="s">
        <v>1098</v>
      </c>
      <c r="C491" s="5">
        <v>40695</v>
      </c>
      <c r="D491" s="4" t="s">
        <v>13</v>
      </c>
      <c r="E491" s="4" t="s">
        <v>1099</v>
      </c>
      <c r="F491" s="4">
        <v>398449</v>
      </c>
      <c r="G491" s="4" t="s">
        <v>116</v>
      </c>
      <c r="H491" s="4" t="s">
        <v>31</v>
      </c>
      <c r="I491" s="4" t="s">
        <v>25</v>
      </c>
      <c r="J491" s="4">
        <v>565638</v>
      </c>
      <c r="K491" s="4">
        <v>308798</v>
      </c>
      <c r="L491" s="6">
        <f t="shared" si="7"/>
        <v>0.54592866815878704</v>
      </c>
    </row>
    <row r="492" spans="1:12">
      <c r="A492" s="4">
        <v>415037</v>
      </c>
      <c r="B492" s="4" t="s">
        <v>1100</v>
      </c>
      <c r="C492" s="5">
        <v>40703</v>
      </c>
      <c r="D492" s="4" t="s">
        <v>13</v>
      </c>
      <c r="E492" s="4" t="s">
        <v>1101</v>
      </c>
      <c r="F492" s="4">
        <v>373036</v>
      </c>
      <c r="G492" s="4" t="s">
        <v>193</v>
      </c>
      <c r="H492" s="4" t="s">
        <v>31</v>
      </c>
      <c r="I492" s="4" t="s">
        <v>25</v>
      </c>
      <c r="J492" s="4">
        <v>603057</v>
      </c>
      <c r="K492" s="4">
        <v>280065</v>
      </c>
      <c r="L492" s="6">
        <f t="shared" si="7"/>
        <v>0.46440883697560925</v>
      </c>
    </row>
    <row r="493" spans="1:12">
      <c r="A493" s="4">
        <v>415100</v>
      </c>
      <c r="B493" s="4" t="s">
        <v>1102</v>
      </c>
      <c r="C493" s="5">
        <v>40694</v>
      </c>
      <c r="D493" s="4" t="s">
        <v>13</v>
      </c>
      <c r="E493" s="4" t="s">
        <v>1103</v>
      </c>
      <c r="F493" s="4">
        <v>414224</v>
      </c>
      <c r="G493" s="4" t="s">
        <v>209</v>
      </c>
      <c r="H493" s="4" t="s">
        <v>31</v>
      </c>
      <c r="I493" s="4" t="s">
        <v>25</v>
      </c>
      <c r="J493" s="4">
        <v>600747</v>
      </c>
      <c r="K493" s="4">
        <v>610862</v>
      </c>
      <c r="L493" s="6">
        <f t="shared" si="7"/>
        <v>1.0168373708066789</v>
      </c>
    </row>
    <row r="494" spans="1:12">
      <c r="A494" s="4">
        <v>415217</v>
      </c>
      <c r="B494" s="4" t="s">
        <v>1104</v>
      </c>
      <c r="C494" s="5">
        <v>40700</v>
      </c>
      <c r="D494" s="4" t="s">
        <v>13</v>
      </c>
      <c r="E494" s="4" t="s">
        <v>40</v>
      </c>
      <c r="F494" s="4">
        <v>391321</v>
      </c>
      <c r="G494" s="4" t="s">
        <v>41</v>
      </c>
      <c r="H494" s="4" t="s">
        <v>31</v>
      </c>
      <c r="I494" s="4" t="s">
        <v>21</v>
      </c>
      <c r="J494" s="4">
        <v>700539</v>
      </c>
      <c r="K494" s="4">
        <v>466900</v>
      </c>
      <c r="L494" s="6">
        <f t="shared" si="7"/>
        <v>0.66648680516002679</v>
      </c>
    </row>
    <row r="495" spans="1:12">
      <c r="A495" s="4">
        <v>415236</v>
      </c>
      <c r="B495" s="4" t="s">
        <v>1105</v>
      </c>
      <c r="C495" s="5">
        <v>40697</v>
      </c>
      <c r="D495" s="4" t="s">
        <v>13</v>
      </c>
      <c r="E495" s="4" t="s">
        <v>1106</v>
      </c>
      <c r="F495" s="4">
        <v>381248</v>
      </c>
      <c r="G495" s="4" t="s">
        <v>517</v>
      </c>
      <c r="H495" s="4" t="s">
        <v>31</v>
      </c>
      <c r="I495" s="4" t="s">
        <v>25</v>
      </c>
      <c r="J495" s="4">
        <v>507699</v>
      </c>
      <c r="K495" s="4">
        <v>970551</v>
      </c>
      <c r="L495" s="6">
        <f t="shared" si="7"/>
        <v>1.9116661644005601</v>
      </c>
    </row>
    <row r="496" spans="1:12">
      <c r="A496" s="4">
        <v>415245</v>
      </c>
      <c r="B496" s="4" t="s">
        <v>1107</v>
      </c>
      <c r="C496" s="5">
        <v>40695</v>
      </c>
      <c r="D496" s="4" t="s">
        <v>13</v>
      </c>
      <c r="E496" s="4" t="s">
        <v>1108</v>
      </c>
      <c r="F496" s="4">
        <v>381248</v>
      </c>
      <c r="G496" s="4" t="s">
        <v>517</v>
      </c>
      <c r="H496" s="4" t="s">
        <v>31</v>
      </c>
      <c r="I496" s="4" t="s">
        <v>70</v>
      </c>
      <c r="J496" s="4">
        <v>374061</v>
      </c>
      <c r="K496" s="4">
        <v>1410274</v>
      </c>
      <c r="L496" s="6">
        <f t="shared" si="7"/>
        <v>3.7701711752895917</v>
      </c>
    </row>
    <row r="497" spans="1:12">
      <c r="A497" s="4">
        <v>415252</v>
      </c>
      <c r="B497" s="4" t="s">
        <v>1109</v>
      </c>
      <c r="C497" s="5">
        <v>40695</v>
      </c>
      <c r="D497" s="4" t="s">
        <v>13</v>
      </c>
      <c r="E497" s="4" t="s">
        <v>1110</v>
      </c>
      <c r="F497" s="4">
        <v>378504</v>
      </c>
      <c r="G497" s="4" t="s">
        <v>275</v>
      </c>
      <c r="H497" s="4" t="s">
        <v>31</v>
      </c>
      <c r="I497" s="4" t="s">
        <v>70</v>
      </c>
      <c r="J497" s="4">
        <v>150689</v>
      </c>
      <c r="K497" s="4">
        <v>547640</v>
      </c>
      <c r="L497" s="6">
        <f t="shared" si="7"/>
        <v>3.6342400573366338</v>
      </c>
    </row>
    <row r="498" spans="1:12">
      <c r="A498" s="4">
        <v>415255</v>
      </c>
      <c r="B498" s="4" t="s">
        <v>1111</v>
      </c>
      <c r="C498" s="5">
        <v>40702</v>
      </c>
      <c r="D498" s="4" t="s">
        <v>13</v>
      </c>
      <c r="E498" s="4" t="s">
        <v>1112</v>
      </c>
      <c r="F498" s="4">
        <v>379146</v>
      </c>
      <c r="G498" s="4" t="s">
        <v>297</v>
      </c>
      <c r="H498" s="4" t="s">
        <v>16</v>
      </c>
      <c r="I498" s="4" t="s">
        <v>70</v>
      </c>
      <c r="J498" s="4">
        <v>292117</v>
      </c>
      <c r="K498" s="4">
        <v>816563</v>
      </c>
      <c r="L498" s="6">
        <f t="shared" si="7"/>
        <v>2.7953285840947291</v>
      </c>
    </row>
    <row r="499" spans="1:12">
      <c r="A499" s="4">
        <v>415325</v>
      </c>
      <c r="B499" s="4" t="s">
        <v>1113</v>
      </c>
      <c r="C499" s="5">
        <v>40711</v>
      </c>
      <c r="D499" s="4" t="s">
        <v>13</v>
      </c>
      <c r="E499" s="4" t="s">
        <v>1114</v>
      </c>
      <c r="F499" s="4">
        <v>458160</v>
      </c>
      <c r="G499" s="4" t="s">
        <v>156</v>
      </c>
      <c r="H499" s="4" t="s">
        <v>16</v>
      </c>
      <c r="I499" s="4" t="s">
        <v>25</v>
      </c>
      <c r="J499" s="4">
        <v>650611</v>
      </c>
      <c r="K499" s="4">
        <v>1136586</v>
      </c>
      <c r="L499" s="6">
        <f t="shared" si="7"/>
        <v>1.746951711544994</v>
      </c>
    </row>
    <row r="500" spans="1:12">
      <c r="A500" s="4">
        <v>415328</v>
      </c>
      <c r="B500" s="4" t="s">
        <v>1115</v>
      </c>
      <c r="C500" s="5">
        <v>39849</v>
      </c>
      <c r="D500" s="4" t="s">
        <v>13</v>
      </c>
      <c r="E500" s="4" t="s">
        <v>1116</v>
      </c>
      <c r="F500" s="4">
        <v>382987</v>
      </c>
      <c r="G500" s="4" t="s">
        <v>67</v>
      </c>
      <c r="H500" s="4" t="s">
        <v>16</v>
      </c>
      <c r="I500" s="4" t="s">
        <v>32</v>
      </c>
      <c r="J500" s="4">
        <v>1813771</v>
      </c>
      <c r="K500" s="4">
        <v>694066</v>
      </c>
      <c r="L500" s="6">
        <f t="shared" si="7"/>
        <v>0.38266462524761946</v>
      </c>
    </row>
    <row r="501" spans="1:12">
      <c r="A501" s="4">
        <v>415539</v>
      </c>
      <c r="B501" s="4" t="s">
        <v>1117</v>
      </c>
      <c r="C501" s="5">
        <v>40709</v>
      </c>
      <c r="D501" s="4" t="s">
        <v>13</v>
      </c>
      <c r="E501" s="4" t="s">
        <v>1118</v>
      </c>
      <c r="F501" s="4">
        <v>420801</v>
      </c>
      <c r="G501" s="4" t="s">
        <v>628</v>
      </c>
      <c r="H501" s="4" t="s">
        <v>16</v>
      </c>
      <c r="I501" s="4" t="s">
        <v>25</v>
      </c>
      <c r="J501" s="4">
        <v>695192</v>
      </c>
      <c r="K501" s="4">
        <v>440991</v>
      </c>
      <c r="L501" s="6">
        <f t="shared" si="7"/>
        <v>0.63434418117584779</v>
      </c>
    </row>
    <row r="502" spans="1:12">
      <c r="A502" s="4">
        <v>415551</v>
      </c>
      <c r="B502" s="4" t="s">
        <v>1119</v>
      </c>
      <c r="C502" s="5">
        <v>40674</v>
      </c>
      <c r="D502" s="4" t="s">
        <v>13</v>
      </c>
      <c r="E502" s="4" t="s">
        <v>1120</v>
      </c>
      <c r="F502" s="4">
        <v>471701</v>
      </c>
      <c r="G502" s="4" t="s">
        <v>460</v>
      </c>
      <c r="H502" s="4" t="s">
        <v>16</v>
      </c>
      <c r="I502" s="4" t="s">
        <v>21</v>
      </c>
      <c r="J502" s="4">
        <v>1033312</v>
      </c>
      <c r="K502" s="4">
        <v>631696</v>
      </c>
      <c r="L502" s="6">
        <f t="shared" si="7"/>
        <v>0.61133133071134371</v>
      </c>
    </row>
    <row r="503" spans="1:12">
      <c r="A503" s="4">
        <v>415556</v>
      </c>
      <c r="B503" s="4" t="s">
        <v>1121</v>
      </c>
      <c r="C503" s="5">
        <v>40693</v>
      </c>
      <c r="D503" s="4" t="s">
        <v>13</v>
      </c>
      <c r="E503" s="4" t="s">
        <v>1122</v>
      </c>
      <c r="F503" s="4">
        <v>424950</v>
      </c>
      <c r="G503" s="4" t="s">
        <v>49</v>
      </c>
      <c r="H503" s="4" t="s">
        <v>31</v>
      </c>
      <c r="I503" s="4" t="s">
        <v>21</v>
      </c>
      <c r="J503" s="4">
        <v>733743</v>
      </c>
      <c r="K503" s="4">
        <v>1028964</v>
      </c>
      <c r="L503" s="6">
        <f t="shared" si="7"/>
        <v>1.4023493239458502</v>
      </c>
    </row>
    <row r="504" spans="1:12">
      <c r="A504" s="4">
        <v>415562</v>
      </c>
      <c r="B504" s="4" t="s">
        <v>1123</v>
      </c>
      <c r="C504" s="5">
        <v>40707</v>
      </c>
      <c r="D504" s="4" t="s">
        <v>13</v>
      </c>
      <c r="E504" s="4" t="s">
        <v>1124</v>
      </c>
      <c r="F504" s="4">
        <v>376098</v>
      </c>
      <c r="G504" s="4" t="s">
        <v>1084</v>
      </c>
      <c r="H504" s="4" t="s">
        <v>31</v>
      </c>
      <c r="I504" s="4" t="s">
        <v>25</v>
      </c>
      <c r="J504" s="4">
        <v>679873</v>
      </c>
      <c r="K504" s="4">
        <v>1265555</v>
      </c>
      <c r="L504" s="6">
        <f t="shared" si="7"/>
        <v>1.8614579487639604</v>
      </c>
    </row>
    <row r="505" spans="1:12">
      <c r="A505" s="4">
        <v>415885</v>
      </c>
      <c r="B505" s="4" t="s">
        <v>1125</v>
      </c>
      <c r="C505" s="5">
        <v>40695</v>
      </c>
      <c r="D505" s="4" t="s">
        <v>13</v>
      </c>
      <c r="E505" s="4" t="s">
        <v>1126</v>
      </c>
      <c r="F505" s="4">
        <v>420498</v>
      </c>
      <c r="G505" s="4" t="s">
        <v>763</v>
      </c>
      <c r="H505" s="4" t="s">
        <v>31</v>
      </c>
      <c r="I505" s="4" t="s">
        <v>21</v>
      </c>
      <c r="J505" s="4">
        <v>837621</v>
      </c>
      <c r="K505" s="4">
        <v>1184001</v>
      </c>
      <c r="L505" s="6">
        <f t="shared" si="7"/>
        <v>1.4135283141181991</v>
      </c>
    </row>
    <row r="506" spans="1:12">
      <c r="A506" s="4">
        <v>416161</v>
      </c>
      <c r="B506" s="4" t="s">
        <v>1127</v>
      </c>
      <c r="C506" s="5">
        <v>40700</v>
      </c>
      <c r="D506" s="4" t="s">
        <v>13</v>
      </c>
      <c r="E506" s="4" t="s">
        <v>1128</v>
      </c>
      <c r="F506" s="4">
        <v>377963</v>
      </c>
      <c r="G506" s="4" t="s">
        <v>52</v>
      </c>
      <c r="H506" s="4" t="s">
        <v>31</v>
      </c>
      <c r="I506" s="4" t="s">
        <v>17</v>
      </c>
      <c r="J506" s="4">
        <v>1408192</v>
      </c>
      <c r="K506" s="4">
        <v>1657401</v>
      </c>
      <c r="L506" s="6">
        <f t="shared" si="7"/>
        <v>1.1769708960141798</v>
      </c>
    </row>
    <row r="507" spans="1:12">
      <c r="A507" s="4">
        <v>416180</v>
      </c>
      <c r="B507" s="4" t="s">
        <v>1129</v>
      </c>
      <c r="C507" s="5">
        <v>40710</v>
      </c>
      <c r="D507" s="4" t="s">
        <v>13</v>
      </c>
      <c r="E507" s="4" t="s">
        <v>1130</v>
      </c>
      <c r="F507" s="4">
        <v>382953</v>
      </c>
      <c r="G507" s="4" t="s">
        <v>166</v>
      </c>
      <c r="H507" s="4" t="s">
        <v>31</v>
      </c>
      <c r="I507" s="4" t="s">
        <v>21</v>
      </c>
      <c r="J507" s="4">
        <v>855754</v>
      </c>
      <c r="K507" s="4">
        <v>386638</v>
      </c>
      <c r="L507" s="6">
        <f t="shared" si="7"/>
        <v>0.45180974906339905</v>
      </c>
    </row>
    <row r="508" spans="1:12">
      <c r="A508" s="4">
        <v>416187</v>
      </c>
      <c r="B508" s="4" t="s">
        <v>1131</v>
      </c>
      <c r="C508" s="5">
        <v>40704</v>
      </c>
      <c r="D508" s="4" t="s">
        <v>13</v>
      </c>
      <c r="E508" s="4" t="s">
        <v>1132</v>
      </c>
      <c r="F508" s="4">
        <v>471969</v>
      </c>
      <c r="G508" s="4" t="s">
        <v>601</v>
      </c>
      <c r="H508" s="4" t="s">
        <v>31</v>
      </c>
      <c r="I508" s="4" t="s">
        <v>25</v>
      </c>
      <c r="J508" s="4">
        <v>669002</v>
      </c>
      <c r="K508" s="4">
        <v>258161</v>
      </c>
      <c r="L508" s="6">
        <f t="shared" si="7"/>
        <v>0.38588972828182877</v>
      </c>
    </row>
    <row r="509" spans="1:12">
      <c r="A509" s="4">
        <v>416703</v>
      </c>
      <c r="B509" s="4" t="s">
        <v>1133</v>
      </c>
      <c r="C509" s="5">
        <v>40698</v>
      </c>
      <c r="D509" s="4" t="s">
        <v>13</v>
      </c>
      <c r="E509" s="4" t="s">
        <v>1134</v>
      </c>
      <c r="F509" s="4">
        <v>176466</v>
      </c>
      <c r="G509" s="4" t="s">
        <v>670</v>
      </c>
      <c r="H509" s="4" t="s">
        <v>31</v>
      </c>
      <c r="I509" s="4" t="s">
        <v>25</v>
      </c>
      <c r="J509" s="4">
        <v>521969</v>
      </c>
      <c r="K509" s="4">
        <v>466899</v>
      </c>
      <c r="L509" s="6">
        <f t="shared" si="7"/>
        <v>0.8944956501248158</v>
      </c>
    </row>
    <row r="510" spans="1:12">
      <c r="A510" s="4">
        <v>416705</v>
      </c>
      <c r="B510" s="4" t="s">
        <v>1135</v>
      </c>
      <c r="C510" s="5">
        <v>40703</v>
      </c>
      <c r="D510" s="4" t="s">
        <v>13</v>
      </c>
      <c r="E510" s="4" t="s">
        <v>1136</v>
      </c>
      <c r="F510" s="4">
        <v>379658</v>
      </c>
      <c r="G510" s="4" t="s">
        <v>206</v>
      </c>
      <c r="H510" s="4" t="s">
        <v>31</v>
      </c>
      <c r="I510" s="4" t="s">
        <v>70</v>
      </c>
      <c r="J510" s="4">
        <v>341537</v>
      </c>
      <c r="K510" s="4">
        <v>792176</v>
      </c>
      <c r="L510" s="6">
        <f t="shared" si="7"/>
        <v>2.3194441597835667</v>
      </c>
    </row>
    <row r="511" spans="1:12">
      <c r="A511" s="4">
        <v>416748</v>
      </c>
      <c r="B511" s="4" t="s">
        <v>1137</v>
      </c>
      <c r="C511" s="5">
        <v>40700</v>
      </c>
      <c r="D511" s="4" t="s">
        <v>13</v>
      </c>
      <c r="E511" s="4" t="s">
        <v>1138</v>
      </c>
      <c r="F511" s="4">
        <v>380150</v>
      </c>
      <c r="G511" s="4" t="s">
        <v>77</v>
      </c>
      <c r="H511" s="4" t="s">
        <v>31</v>
      </c>
      <c r="I511" s="4" t="s">
        <v>21</v>
      </c>
      <c r="J511" s="4">
        <v>718093</v>
      </c>
      <c r="K511" s="4">
        <v>1008932</v>
      </c>
      <c r="L511" s="6">
        <f t="shared" si="7"/>
        <v>1.4050157848635205</v>
      </c>
    </row>
    <row r="512" spans="1:12">
      <c r="A512" s="4">
        <v>416778</v>
      </c>
      <c r="B512" s="4" t="s">
        <v>1139</v>
      </c>
      <c r="C512" s="5">
        <v>40695</v>
      </c>
      <c r="D512" s="4" t="s">
        <v>13</v>
      </c>
      <c r="E512" s="4" t="s">
        <v>1140</v>
      </c>
      <c r="F512" s="4">
        <v>377602</v>
      </c>
      <c r="G512" s="4" t="s">
        <v>133</v>
      </c>
      <c r="H512" s="4" t="s">
        <v>31</v>
      </c>
      <c r="I512" s="4" t="s">
        <v>25</v>
      </c>
      <c r="J512" s="4">
        <v>561945</v>
      </c>
      <c r="K512" s="4">
        <v>384765</v>
      </c>
      <c r="L512" s="6">
        <f t="shared" si="7"/>
        <v>0.68470223954301579</v>
      </c>
    </row>
    <row r="513" spans="1:12">
      <c r="A513" s="4">
        <v>416798</v>
      </c>
      <c r="B513" s="4" t="s">
        <v>1141</v>
      </c>
      <c r="C513" s="5">
        <v>40686</v>
      </c>
      <c r="D513" s="4" t="s">
        <v>13</v>
      </c>
      <c r="E513" s="4" t="s">
        <v>1142</v>
      </c>
      <c r="F513" s="4">
        <v>381154</v>
      </c>
      <c r="G513" s="4" t="s">
        <v>324</v>
      </c>
      <c r="H513" s="4" t="s">
        <v>31</v>
      </c>
      <c r="I513" s="4" t="s">
        <v>21</v>
      </c>
      <c r="J513" s="4">
        <v>839726</v>
      </c>
      <c r="K513" s="4">
        <v>1119173</v>
      </c>
      <c r="L513" s="6">
        <f t="shared" si="7"/>
        <v>1.332783550824912</v>
      </c>
    </row>
    <row r="514" spans="1:12">
      <c r="A514" s="4">
        <v>416802</v>
      </c>
      <c r="B514" s="4" t="s">
        <v>1143</v>
      </c>
      <c r="C514" s="5">
        <v>40708</v>
      </c>
      <c r="D514" s="4" t="s">
        <v>13</v>
      </c>
      <c r="E514" s="4" t="s">
        <v>1144</v>
      </c>
      <c r="F514" s="4">
        <v>377076</v>
      </c>
      <c r="G514" s="4" t="s">
        <v>28</v>
      </c>
      <c r="H514" s="4" t="s">
        <v>16</v>
      </c>
      <c r="I514" s="4" t="s">
        <v>21</v>
      </c>
      <c r="J514" s="4">
        <v>724714</v>
      </c>
      <c r="K514" s="4">
        <v>1080787</v>
      </c>
      <c r="L514" s="6">
        <f t="shared" si="7"/>
        <v>1.491328993230433</v>
      </c>
    </row>
    <row r="515" spans="1:12">
      <c r="A515" s="4">
        <v>416804</v>
      </c>
      <c r="B515" s="4" t="s">
        <v>1145</v>
      </c>
      <c r="C515" s="5">
        <v>40696</v>
      </c>
      <c r="D515" s="4" t="s">
        <v>13</v>
      </c>
      <c r="E515" s="4" t="s">
        <v>1146</v>
      </c>
      <c r="F515" s="4">
        <v>462852</v>
      </c>
      <c r="G515" s="4" t="s">
        <v>1147</v>
      </c>
      <c r="H515" s="4" t="s">
        <v>31</v>
      </c>
      <c r="I515" s="4" t="s">
        <v>21</v>
      </c>
      <c r="J515" s="4">
        <v>877625</v>
      </c>
      <c r="K515" s="4">
        <v>1724149</v>
      </c>
      <c r="L515" s="6">
        <f t="shared" ref="L515:L578" si="8">K515/J515</f>
        <v>1.9645623130608176</v>
      </c>
    </row>
    <row r="516" spans="1:12">
      <c r="A516" s="4">
        <v>416815</v>
      </c>
      <c r="B516" s="4" t="s">
        <v>1148</v>
      </c>
      <c r="C516" s="5">
        <v>40702</v>
      </c>
      <c r="D516" s="4" t="s">
        <v>13</v>
      </c>
      <c r="E516" s="4" t="s">
        <v>1149</v>
      </c>
      <c r="F516" s="4">
        <v>414224</v>
      </c>
      <c r="G516" s="4" t="s">
        <v>209</v>
      </c>
      <c r="H516" s="4" t="s">
        <v>31</v>
      </c>
      <c r="I516" s="4" t="s">
        <v>17</v>
      </c>
      <c r="J516" s="4">
        <v>1372273</v>
      </c>
      <c r="K516" s="4">
        <v>908706</v>
      </c>
      <c r="L516" s="6">
        <f t="shared" si="8"/>
        <v>0.66219039505987509</v>
      </c>
    </row>
    <row r="517" spans="1:12">
      <c r="A517" s="4">
        <v>416856</v>
      </c>
      <c r="B517" s="4" t="s">
        <v>1150</v>
      </c>
      <c r="C517" s="5">
        <v>40728</v>
      </c>
      <c r="D517" s="4" t="s">
        <v>13</v>
      </c>
      <c r="E517" s="4" t="s">
        <v>1151</v>
      </c>
      <c r="F517" s="4">
        <v>460909</v>
      </c>
      <c r="G517" s="4" t="s">
        <v>44</v>
      </c>
      <c r="H517" s="4" t="s">
        <v>16</v>
      </c>
      <c r="I517" s="4" t="s">
        <v>32</v>
      </c>
      <c r="J517" s="4">
        <v>1515941</v>
      </c>
      <c r="K517" s="4">
        <v>1111567</v>
      </c>
      <c r="L517" s="6">
        <f t="shared" si="8"/>
        <v>0.7332521516338697</v>
      </c>
    </row>
    <row r="518" spans="1:12">
      <c r="A518" s="4">
        <v>416858</v>
      </c>
      <c r="B518" s="4" t="s">
        <v>1152</v>
      </c>
      <c r="C518" s="5">
        <v>40735</v>
      </c>
      <c r="D518" s="4" t="s">
        <v>13</v>
      </c>
      <c r="E518" s="4" t="s">
        <v>1153</v>
      </c>
      <c r="F518" s="4">
        <v>376098</v>
      </c>
      <c r="G518" s="4" t="s">
        <v>1084</v>
      </c>
      <c r="H518" s="4" t="s">
        <v>16</v>
      </c>
      <c r="I518" s="4" t="s">
        <v>17</v>
      </c>
      <c r="J518" s="4">
        <v>1158399</v>
      </c>
      <c r="K518" s="4">
        <v>1410710</v>
      </c>
      <c r="L518" s="6">
        <f t="shared" si="8"/>
        <v>1.2178100982476676</v>
      </c>
    </row>
    <row r="519" spans="1:12">
      <c r="A519" s="4">
        <v>416865</v>
      </c>
      <c r="B519" s="4" t="s">
        <v>1154</v>
      </c>
      <c r="C519" s="5">
        <v>40738</v>
      </c>
      <c r="D519" s="4" t="s">
        <v>13</v>
      </c>
      <c r="E519" s="4" t="s">
        <v>1155</v>
      </c>
      <c r="F519" s="4">
        <v>416871</v>
      </c>
      <c r="G519" s="4" t="s">
        <v>190</v>
      </c>
      <c r="H519" s="4" t="s">
        <v>31</v>
      </c>
      <c r="I519" s="4" t="s">
        <v>70</v>
      </c>
      <c r="J519" s="4">
        <v>394583</v>
      </c>
      <c r="K519" s="4">
        <v>997705</v>
      </c>
      <c r="L519" s="6">
        <f t="shared" si="8"/>
        <v>2.5285047759280048</v>
      </c>
    </row>
    <row r="520" spans="1:12">
      <c r="A520" s="4">
        <v>416869</v>
      </c>
      <c r="B520" s="4" t="s">
        <v>1156</v>
      </c>
      <c r="C520" s="5">
        <v>40728</v>
      </c>
      <c r="D520" s="4" t="s">
        <v>13</v>
      </c>
      <c r="E520" s="4" t="s">
        <v>1157</v>
      </c>
      <c r="F520" s="4">
        <v>359519</v>
      </c>
      <c r="G520" s="4" t="s">
        <v>294</v>
      </c>
      <c r="H520" s="4" t="s">
        <v>31</v>
      </c>
      <c r="I520" s="4" t="s">
        <v>17</v>
      </c>
      <c r="J520" s="4">
        <v>1209225</v>
      </c>
      <c r="K520" s="4">
        <v>1955619</v>
      </c>
      <c r="L520" s="6">
        <f t="shared" si="8"/>
        <v>1.6172498914594058</v>
      </c>
    </row>
    <row r="521" spans="1:12">
      <c r="A521" s="4">
        <v>416929</v>
      </c>
      <c r="B521" s="4" t="s">
        <v>1158</v>
      </c>
      <c r="C521" s="5">
        <v>40735</v>
      </c>
      <c r="D521" s="4" t="s">
        <v>13</v>
      </c>
      <c r="E521" s="4" t="s">
        <v>1159</v>
      </c>
      <c r="F521" s="4">
        <v>410733</v>
      </c>
      <c r="G521" s="4" t="s">
        <v>104</v>
      </c>
      <c r="H521" s="4" t="s">
        <v>16</v>
      </c>
      <c r="I521" s="4" t="s">
        <v>21</v>
      </c>
      <c r="J521" s="4">
        <v>840427</v>
      </c>
      <c r="K521" s="4">
        <v>980285</v>
      </c>
      <c r="L521" s="6">
        <f t="shared" si="8"/>
        <v>1.1664130257595247</v>
      </c>
    </row>
    <row r="522" spans="1:12">
      <c r="A522" s="4">
        <v>417050</v>
      </c>
      <c r="B522" s="4" t="s">
        <v>1160</v>
      </c>
      <c r="C522" s="5">
        <v>40735</v>
      </c>
      <c r="D522" s="4" t="s">
        <v>13</v>
      </c>
      <c r="E522" s="4" t="s">
        <v>1161</v>
      </c>
      <c r="F522" s="4">
        <v>376339</v>
      </c>
      <c r="G522" s="4" t="s">
        <v>91</v>
      </c>
      <c r="H522" s="4" t="s">
        <v>16</v>
      </c>
      <c r="I522" s="4" t="s">
        <v>70</v>
      </c>
      <c r="J522" s="4">
        <v>352368</v>
      </c>
      <c r="K522" s="4">
        <v>486995</v>
      </c>
      <c r="L522" s="6">
        <f t="shared" si="8"/>
        <v>1.3820636380148028</v>
      </c>
    </row>
    <row r="523" spans="1:12">
      <c r="A523" s="4">
        <v>417053</v>
      </c>
      <c r="B523" s="4" t="s">
        <v>1162</v>
      </c>
      <c r="C523" s="5">
        <v>40735</v>
      </c>
      <c r="D523" s="4" t="s">
        <v>13</v>
      </c>
      <c r="E523" s="4" t="s">
        <v>1163</v>
      </c>
      <c r="F523" s="4">
        <v>399534</v>
      </c>
      <c r="G523" s="4" t="s">
        <v>24</v>
      </c>
      <c r="H523" s="4" t="s">
        <v>16</v>
      </c>
      <c r="I523" s="4" t="s">
        <v>21</v>
      </c>
      <c r="J523" s="4">
        <v>1037339</v>
      </c>
      <c r="K523" s="4">
        <v>1749610</v>
      </c>
      <c r="L523" s="6">
        <f t="shared" si="8"/>
        <v>1.6866328172371809</v>
      </c>
    </row>
    <row r="524" spans="1:12">
      <c r="A524" s="4">
        <v>417055</v>
      </c>
      <c r="B524" s="4" t="s">
        <v>1164</v>
      </c>
      <c r="C524" s="5">
        <v>40735</v>
      </c>
      <c r="D524" s="4" t="s">
        <v>13</v>
      </c>
      <c r="E524" s="4" t="s">
        <v>1165</v>
      </c>
      <c r="F524" s="4">
        <v>408443</v>
      </c>
      <c r="G524" s="4" t="s">
        <v>406</v>
      </c>
      <c r="H524" s="4" t="s">
        <v>31</v>
      </c>
      <c r="I524" s="4" t="s">
        <v>25</v>
      </c>
      <c r="J524" s="4">
        <v>427347</v>
      </c>
      <c r="K524" s="4">
        <v>1013976</v>
      </c>
      <c r="L524" s="6">
        <f t="shared" si="8"/>
        <v>2.3727228692374114</v>
      </c>
    </row>
    <row r="525" spans="1:12">
      <c r="A525" s="4">
        <v>417159</v>
      </c>
      <c r="B525" s="4" t="s">
        <v>1166</v>
      </c>
      <c r="C525" s="5">
        <v>40700</v>
      </c>
      <c r="D525" s="4" t="s">
        <v>13</v>
      </c>
      <c r="E525" s="4" t="s">
        <v>588</v>
      </c>
      <c r="F525" s="4">
        <v>420498</v>
      </c>
      <c r="G525" s="4" t="s">
        <v>763</v>
      </c>
      <c r="H525" s="4" t="s">
        <v>16</v>
      </c>
      <c r="I525" s="4" t="s">
        <v>251</v>
      </c>
      <c r="J525" s="4">
        <v>2323272</v>
      </c>
      <c r="K525" s="4">
        <v>1893216</v>
      </c>
      <c r="L525" s="6">
        <f t="shared" si="8"/>
        <v>0.81489210045143234</v>
      </c>
    </row>
    <row r="526" spans="1:12">
      <c r="A526" s="4">
        <v>417196</v>
      </c>
      <c r="B526" s="4" t="s">
        <v>1167</v>
      </c>
      <c r="C526" s="5">
        <v>40705</v>
      </c>
      <c r="D526" s="4" t="s">
        <v>13</v>
      </c>
      <c r="E526" s="4" t="s">
        <v>1168</v>
      </c>
      <c r="F526" s="4">
        <v>379146</v>
      </c>
      <c r="G526" s="4" t="s">
        <v>297</v>
      </c>
      <c r="H526" s="4" t="s">
        <v>31</v>
      </c>
      <c r="I526" s="4" t="s">
        <v>25</v>
      </c>
      <c r="J526" s="4">
        <v>471133</v>
      </c>
      <c r="K526" s="4">
        <v>687867</v>
      </c>
      <c r="L526" s="6">
        <f t="shared" si="8"/>
        <v>1.4600272109998662</v>
      </c>
    </row>
    <row r="527" spans="1:12">
      <c r="A527" s="4">
        <v>417213</v>
      </c>
      <c r="B527" s="4" t="s">
        <v>1169</v>
      </c>
      <c r="C527" s="5">
        <v>40670</v>
      </c>
      <c r="D527" s="4" t="s">
        <v>13</v>
      </c>
      <c r="E527" s="4" t="s">
        <v>1170</v>
      </c>
      <c r="F527" s="4">
        <v>406515</v>
      </c>
      <c r="G527" s="4" t="s">
        <v>286</v>
      </c>
      <c r="H527" s="4" t="s">
        <v>16</v>
      </c>
      <c r="I527" s="4" t="s">
        <v>21</v>
      </c>
      <c r="J527" s="4">
        <v>827043</v>
      </c>
      <c r="K527" s="4">
        <v>2707725</v>
      </c>
      <c r="L527" s="6">
        <f t="shared" si="8"/>
        <v>3.2739833358120438</v>
      </c>
    </row>
    <row r="528" spans="1:12">
      <c r="A528" s="4">
        <v>417274</v>
      </c>
      <c r="B528" s="4" t="s">
        <v>1171</v>
      </c>
      <c r="C528" s="5">
        <v>40729</v>
      </c>
      <c r="D528" s="4" t="s">
        <v>13</v>
      </c>
      <c r="E528" s="4" t="s">
        <v>1172</v>
      </c>
      <c r="F528" s="4">
        <v>386578</v>
      </c>
      <c r="G528" s="4" t="s">
        <v>354</v>
      </c>
      <c r="H528" s="4" t="s">
        <v>31</v>
      </c>
      <c r="I528" s="4" t="s">
        <v>21</v>
      </c>
      <c r="J528" s="4">
        <v>822319</v>
      </c>
      <c r="K528" s="4">
        <v>1004926</v>
      </c>
      <c r="L528" s="6">
        <f t="shared" si="8"/>
        <v>1.2220634571255193</v>
      </c>
    </row>
    <row r="529" spans="1:12">
      <c r="A529" s="4">
        <v>417283</v>
      </c>
      <c r="B529" s="4" t="s">
        <v>1173</v>
      </c>
      <c r="C529" s="5">
        <v>40735</v>
      </c>
      <c r="D529" s="4" t="s">
        <v>13</v>
      </c>
      <c r="E529" s="4" t="s">
        <v>1174</v>
      </c>
      <c r="F529" s="4">
        <v>414224</v>
      </c>
      <c r="G529" s="4" t="s">
        <v>209</v>
      </c>
      <c r="H529" s="4" t="s">
        <v>31</v>
      </c>
      <c r="I529" s="4" t="s">
        <v>25</v>
      </c>
      <c r="J529" s="4">
        <v>553168</v>
      </c>
      <c r="K529" s="4">
        <v>910842</v>
      </c>
      <c r="L529" s="6">
        <f t="shared" si="8"/>
        <v>1.6465919937523501</v>
      </c>
    </row>
    <row r="530" spans="1:12">
      <c r="A530" s="4">
        <v>417309</v>
      </c>
      <c r="B530" s="4" t="s">
        <v>1175</v>
      </c>
      <c r="C530" s="5">
        <v>40739</v>
      </c>
      <c r="D530" s="4" t="s">
        <v>13</v>
      </c>
      <c r="E530" s="4" t="s">
        <v>1176</v>
      </c>
      <c r="F530" s="4">
        <v>381154</v>
      </c>
      <c r="G530" s="4" t="s">
        <v>324</v>
      </c>
      <c r="H530" s="4" t="s">
        <v>16</v>
      </c>
      <c r="I530" s="4" t="s">
        <v>17</v>
      </c>
      <c r="J530" s="4">
        <v>1109389</v>
      </c>
      <c r="K530" s="4">
        <v>977787</v>
      </c>
      <c r="L530" s="6">
        <f t="shared" si="8"/>
        <v>0.88137434209280963</v>
      </c>
    </row>
    <row r="531" spans="1:12">
      <c r="A531" s="4">
        <v>417433</v>
      </c>
      <c r="B531" s="4" t="s">
        <v>1177</v>
      </c>
      <c r="C531" s="5">
        <v>40739</v>
      </c>
      <c r="D531" s="4" t="s">
        <v>13</v>
      </c>
      <c r="E531" s="4" t="s">
        <v>1178</v>
      </c>
      <c r="F531" s="4">
        <v>381154</v>
      </c>
      <c r="G531" s="4" t="s">
        <v>324</v>
      </c>
      <c r="H531" s="4" t="s">
        <v>31</v>
      </c>
      <c r="I531" s="4" t="s">
        <v>25</v>
      </c>
      <c r="J531" s="4">
        <v>653669</v>
      </c>
      <c r="K531" s="4">
        <v>1029391</v>
      </c>
      <c r="L531" s="6">
        <f t="shared" si="8"/>
        <v>1.5747893811699805</v>
      </c>
    </row>
    <row r="532" spans="1:12">
      <c r="A532" s="4">
        <v>417452</v>
      </c>
      <c r="B532" s="4" t="s">
        <v>1179</v>
      </c>
      <c r="C532" s="5">
        <v>40729</v>
      </c>
      <c r="D532" s="4" t="s">
        <v>13</v>
      </c>
      <c r="E532" s="4" t="s">
        <v>1180</v>
      </c>
      <c r="F532" s="4">
        <v>379658</v>
      </c>
      <c r="G532" s="4" t="s">
        <v>206</v>
      </c>
      <c r="H532" s="4" t="s">
        <v>31</v>
      </c>
      <c r="I532" s="4" t="s">
        <v>25</v>
      </c>
      <c r="J532" s="4">
        <v>642179</v>
      </c>
      <c r="K532" s="4">
        <v>1129773</v>
      </c>
      <c r="L532" s="6">
        <f t="shared" si="8"/>
        <v>1.7592805121313528</v>
      </c>
    </row>
    <row r="533" spans="1:12">
      <c r="A533" s="4">
        <v>417455</v>
      </c>
      <c r="B533" s="4" t="s">
        <v>1181</v>
      </c>
      <c r="C533" s="5">
        <v>40743</v>
      </c>
      <c r="D533" s="4" t="s">
        <v>13</v>
      </c>
      <c r="E533" s="4" t="s">
        <v>1182</v>
      </c>
      <c r="F533" s="4">
        <v>379915</v>
      </c>
      <c r="G533" s="4" t="s">
        <v>319</v>
      </c>
      <c r="H533" s="4" t="s">
        <v>16</v>
      </c>
      <c r="I533" s="4" t="s">
        <v>21</v>
      </c>
      <c r="J533" s="4">
        <v>911720</v>
      </c>
      <c r="K533" s="4">
        <v>593098</v>
      </c>
      <c r="L533" s="6">
        <f t="shared" si="8"/>
        <v>0.65052647742728031</v>
      </c>
    </row>
    <row r="534" spans="1:12">
      <c r="A534" s="4">
        <v>417619</v>
      </c>
      <c r="B534" s="4" t="s">
        <v>1183</v>
      </c>
      <c r="C534" s="5">
        <v>40746</v>
      </c>
      <c r="D534" s="4" t="s">
        <v>13</v>
      </c>
      <c r="E534" s="4" t="s">
        <v>1184</v>
      </c>
      <c r="F534" s="4">
        <v>448733</v>
      </c>
      <c r="G534" s="4" t="s">
        <v>520</v>
      </c>
      <c r="H534" s="4" t="s">
        <v>16</v>
      </c>
      <c r="I534" s="4" t="s">
        <v>21</v>
      </c>
      <c r="J534" s="4">
        <v>742116</v>
      </c>
      <c r="K534" s="4">
        <v>853212</v>
      </c>
      <c r="L534" s="6">
        <f t="shared" si="8"/>
        <v>1.1497016638908204</v>
      </c>
    </row>
    <row r="535" spans="1:12">
      <c r="A535" s="4">
        <v>417886</v>
      </c>
      <c r="B535" s="4" t="s">
        <v>1185</v>
      </c>
      <c r="C535" s="5">
        <v>40742</v>
      </c>
      <c r="D535" s="4" t="s">
        <v>13</v>
      </c>
      <c r="E535" s="4" t="s">
        <v>1186</v>
      </c>
      <c r="F535" s="4">
        <v>462852</v>
      </c>
      <c r="G535" s="4" t="s">
        <v>1147</v>
      </c>
      <c r="H535" s="4" t="s">
        <v>31</v>
      </c>
      <c r="I535" s="4" t="s">
        <v>25</v>
      </c>
      <c r="J535" s="4">
        <v>679909</v>
      </c>
      <c r="K535" s="4">
        <v>780372</v>
      </c>
      <c r="L535" s="6">
        <f t="shared" si="8"/>
        <v>1.147759479577414</v>
      </c>
    </row>
    <row r="536" spans="1:12">
      <c r="A536" s="4">
        <v>418120</v>
      </c>
      <c r="B536" s="4" t="s">
        <v>1187</v>
      </c>
      <c r="C536" s="5">
        <v>40736</v>
      </c>
      <c r="D536" s="4" t="s">
        <v>13</v>
      </c>
      <c r="E536" s="4" t="s">
        <v>1188</v>
      </c>
      <c r="F536" s="4">
        <v>450554</v>
      </c>
      <c r="G536" s="4" t="s">
        <v>184</v>
      </c>
      <c r="H536" s="4" t="s">
        <v>31</v>
      </c>
      <c r="I536" s="4" t="s">
        <v>32</v>
      </c>
      <c r="J536" s="4">
        <v>1701940</v>
      </c>
      <c r="K536" s="4">
        <v>1163537</v>
      </c>
      <c r="L536" s="6">
        <f t="shared" si="8"/>
        <v>0.68365336028297119</v>
      </c>
    </row>
    <row r="537" spans="1:12">
      <c r="A537" s="4">
        <v>418296</v>
      </c>
      <c r="B537" s="4" t="s">
        <v>1189</v>
      </c>
      <c r="C537" s="5">
        <v>40737</v>
      </c>
      <c r="D537" s="4" t="s">
        <v>13</v>
      </c>
      <c r="E537" s="4" t="s">
        <v>1190</v>
      </c>
      <c r="F537" s="4">
        <v>379975</v>
      </c>
      <c r="G537" s="4" t="s">
        <v>94</v>
      </c>
      <c r="H537" s="4" t="s">
        <v>31</v>
      </c>
      <c r="I537" s="4" t="s">
        <v>70</v>
      </c>
      <c r="J537" s="4">
        <v>290767</v>
      </c>
      <c r="K537" s="4">
        <v>497659</v>
      </c>
      <c r="L537" s="6">
        <f t="shared" si="8"/>
        <v>1.7115387922288292</v>
      </c>
    </row>
    <row r="538" spans="1:12">
      <c r="A538" s="4">
        <v>418298</v>
      </c>
      <c r="B538" s="4" t="s">
        <v>1191</v>
      </c>
      <c r="C538" s="5">
        <v>40729</v>
      </c>
      <c r="D538" s="4" t="s">
        <v>13</v>
      </c>
      <c r="E538" s="4" t="s">
        <v>1192</v>
      </c>
      <c r="F538" s="4">
        <v>452815</v>
      </c>
      <c r="G538" s="4" t="s">
        <v>448</v>
      </c>
      <c r="H538" s="4" t="s">
        <v>16</v>
      </c>
      <c r="I538" s="4" t="s">
        <v>21</v>
      </c>
      <c r="J538" s="4">
        <v>896828</v>
      </c>
      <c r="K538" s="4">
        <v>760236</v>
      </c>
      <c r="L538" s="6">
        <f t="shared" si="8"/>
        <v>0.84769431819702323</v>
      </c>
    </row>
    <row r="539" spans="1:12">
      <c r="A539" s="4">
        <v>418325</v>
      </c>
      <c r="B539" s="4" t="s">
        <v>1193</v>
      </c>
      <c r="C539" s="5">
        <v>40737</v>
      </c>
      <c r="D539" s="4" t="s">
        <v>13</v>
      </c>
      <c r="E539" s="4" t="s">
        <v>1194</v>
      </c>
      <c r="F539" s="4">
        <v>474340</v>
      </c>
      <c r="G539" s="4" t="s">
        <v>113</v>
      </c>
      <c r="H539" s="4" t="s">
        <v>31</v>
      </c>
      <c r="I539" s="4" t="s">
        <v>21</v>
      </c>
      <c r="J539" s="4">
        <v>816114</v>
      </c>
      <c r="K539" s="4">
        <v>996628</v>
      </c>
      <c r="L539" s="6">
        <f t="shared" si="8"/>
        <v>1.2211872360969178</v>
      </c>
    </row>
    <row r="540" spans="1:12">
      <c r="A540" s="4">
        <v>418334</v>
      </c>
      <c r="B540" s="4" t="s">
        <v>1195</v>
      </c>
      <c r="C540" s="5">
        <v>40749</v>
      </c>
      <c r="D540" s="4" t="s">
        <v>13</v>
      </c>
      <c r="E540" s="4" t="s">
        <v>1196</v>
      </c>
      <c r="F540" s="4">
        <v>412833</v>
      </c>
      <c r="G540" s="4" t="s">
        <v>631</v>
      </c>
      <c r="H540" s="4" t="s">
        <v>31</v>
      </c>
      <c r="I540" s="4" t="s">
        <v>25</v>
      </c>
      <c r="J540" s="4">
        <v>566053</v>
      </c>
      <c r="K540" s="4">
        <v>573850</v>
      </c>
      <c r="L540" s="6">
        <f t="shared" si="8"/>
        <v>1.0137743285522733</v>
      </c>
    </row>
    <row r="541" spans="1:12">
      <c r="A541" s="4">
        <v>418376</v>
      </c>
      <c r="B541" s="4" t="s">
        <v>1197</v>
      </c>
      <c r="C541" s="5">
        <v>40751</v>
      </c>
      <c r="D541" s="4" t="s">
        <v>13</v>
      </c>
      <c r="E541" s="4" t="s">
        <v>1198</v>
      </c>
      <c r="F541" s="4">
        <v>382950</v>
      </c>
      <c r="G541" s="4" t="s">
        <v>604</v>
      </c>
      <c r="H541" s="4" t="s">
        <v>31</v>
      </c>
      <c r="I541" s="4" t="s">
        <v>21</v>
      </c>
      <c r="J541" s="4">
        <v>833222</v>
      </c>
      <c r="K541" s="4">
        <v>778129</v>
      </c>
      <c r="L541" s="6">
        <f t="shared" si="8"/>
        <v>0.93387956631005897</v>
      </c>
    </row>
    <row r="542" spans="1:12">
      <c r="A542" s="4">
        <v>418378</v>
      </c>
      <c r="B542" s="4" t="s">
        <v>1199</v>
      </c>
      <c r="C542" s="5">
        <v>40742</v>
      </c>
      <c r="D542" s="4" t="s">
        <v>13</v>
      </c>
      <c r="E542" s="4" t="s">
        <v>1200</v>
      </c>
      <c r="F542" s="4">
        <v>378015</v>
      </c>
      <c r="G542" s="4" t="s">
        <v>477</v>
      </c>
      <c r="H542" s="4" t="s">
        <v>31</v>
      </c>
      <c r="I542" s="4" t="s">
        <v>17</v>
      </c>
      <c r="J542" s="4">
        <v>1343640</v>
      </c>
      <c r="K542" s="4">
        <v>1322125</v>
      </c>
      <c r="L542" s="6">
        <f t="shared" si="8"/>
        <v>0.98398752642076748</v>
      </c>
    </row>
    <row r="543" spans="1:12">
      <c r="A543" s="4">
        <v>418436</v>
      </c>
      <c r="B543" s="4" t="s">
        <v>1201</v>
      </c>
      <c r="C543" s="5">
        <v>40742</v>
      </c>
      <c r="D543" s="4" t="s">
        <v>13</v>
      </c>
      <c r="E543" s="4" t="s">
        <v>1202</v>
      </c>
      <c r="F543" s="4">
        <v>417062</v>
      </c>
      <c r="G543" s="4" t="s">
        <v>655</v>
      </c>
      <c r="H543" s="4" t="s">
        <v>31</v>
      </c>
      <c r="I543" s="4" t="s">
        <v>25</v>
      </c>
      <c r="J543" s="4">
        <v>558702</v>
      </c>
      <c r="K543" s="4">
        <v>451396</v>
      </c>
      <c r="L543" s="6">
        <f t="shared" si="8"/>
        <v>0.80793696818697625</v>
      </c>
    </row>
    <row r="544" spans="1:12">
      <c r="A544" s="4">
        <v>418438</v>
      </c>
      <c r="B544" s="4" t="s">
        <v>1203</v>
      </c>
      <c r="C544" s="5">
        <v>40756</v>
      </c>
      <c r="D544" s="4" t="s">
        <v>13</v>
      </c>
      <c r="E544" s="4" t="s">
        <v>1204</v>
      </c>
      <c r="F544" s="4">
        <v>380148</v>
      </c>
      <c r="G544" s="4" t="s">
        <v>97</v>
      </c>
      <c r="H544" s="4" t="s">
        <v>16</v>
      </c>
      <c r="I544" s="4" t="s">
        <v>70</v>
      </c>
      <c r="J544" s="4">
        <v>297365</v>
      </c>
      <c r="K544" s="4">
        <v>438803</v>
      </c>
      <c r="L544" s="6">
        <f t="shared" si="8"/>
        <v>1.4756376843273418</v>
      </c>
    </row>
    <row r="545" spans="1:12">
      <c r="A545" s="4">
        <v>418504</v>
      </c>
      <c r="B545" s="4" t="s">
        <v>1205</v>
      </c>
      <c r="C545" s="5">
        <v>40749</v>
      </c>
      <c r="D545" s="4" t="s">
        <v>13</v>
      </c>
      <c r="E545" s="4" t="s">
        <v>1206</v>
      </c>
      <c r="F545" s="4">
        <v>399532</v>
      </c>
      <c r="G545" s="4" t="s">
        <v>15</v>
      </c>
      <c r="H545" s="4" t="s">
        <v>31</v>
      </c>
      <c r="I545" s="4" t="s">
        <v>70</v>
      </c>
      <c r="J545" s="4">
        <v>303280</v>
      </c>
      <c r="K545" s="4">
        <v>743350</v>
      </c>
      <c r="L545" s="6">
        <f t="shared" si="8"/>
        <v>2.4510353468741757</v>
      </c>
    </row>
    <row r="546" spans="1:12">
      <c r="A546" s="4">
        <v>418605</v>
      </c>
      <c r="B546" s="4" t="s">
        <v>1207</v>
      </c>
      <c r="C546" s="5">
        <v>40756</v>
      </c>
      <c r="D546" s="4" t="s">
        <v>13</v>
      </c>
      <c r="E546" s="4" t="s">
        <v>1208</v>
      </c>
      <c r="F546" s="4">
        <v>411082</v>
      </c>
      <c r="G546" s="4" t="s">
        <v>58</v>
      </c>
      <c r="H546" s="4" t="s">
        <v>31</v>
      </c>
      <c r="I546" s="4" t="s">
        <v>21</v>
      </c>
      <c r="J546" s="4">
        <v>860692</v>
      </c>
      <c r="K546" s="4">
        <v>551982</v>
      </c>
      <c r="L546" s="6">
        <f t="shared" si="8"/>
        <v>0.64132349318920123</v>
      </c>
    </row>
    <row r="547" spans="1:12">
      <c r="A547" s="4">
        <v>418629</v>
      </c>
      <c r="B547" s="4" t="s">
        <v>1209</v>
      </c>
      <c r="C547" s="5">
        <v>40744</v>
      </c>
      <c r="D547" s="4" t="s">
        <v>13</v>
      </c>
      <c r="E547" s="4" t="s">
        <v>1210</v>
      </c>
      <c r="F547" s="4">
        <v>424950</v>
      </c>
      <c r="G547" s="4" t="s">
        <v>49</v>
      </c>
      <c r="H547" s="4" t="s">
        <v>16</v>
      </c>
      <c r="I547" s="4" t="s">
        <v>32</v>
      </c>
      <c r="J547" s="4">
        <v>1594809</v>
      </c>
      <c r="K547" s="4">
        <v>1709449</v>
      </c>
      <c r="L547" s="6">
        <f t="shared" si="8"/>
        <v>1.0718832161092644</v>
      </c>
    </row>
    <row r="548" spans="1:12">
      <c r="A548" s="4">
        <v>418632</v>
      </c>
      <c r="B548" s="4" t="s">
        <v>1211</v>
      </c>
      <c r="C548" s="5">
        <v>40745</v>
      </c>
      <c r="D548" s="4" t="s">
        <v>13</v>
      </c>
      <c r="E548" s="4" t="s">
        <v>1212</v>
      </c>
      <c r="F548" s="4">
        <v>382987</v>
      </c>
      <c r="G548" s="4" t="s">
        <v>67</v>
      </c>
      <c r="H548" s="4" t="s">
        <v>31</v>
      </c>
      <c r="I548" s="4" t="s">
        <v>17</v>
      </c>
      <c r="J548" s="4">
        <v>1286996</v>
      </c>
      <c r="K548" s="4">
        <v>808883</v>
      </c>
      <c r="L548" s="6">
        <f t="shared" si="8"/>
        <v>0.62850467289719625</v>
      </c>
    </row>
    <row r="549" spans="1:12">
      <c r="A549" s="4">
        <v>418634</v>
      </c>
      <c r="B549" s="4" t="s">
        <v>1213</v>
      </c>
      <c r="C549" s="5">
        <v>40750</v>
      </c>
      <c r="D549" s="4" t="s">
        <v>13</v>
      </c>
      <c r="E549" s="4" t="s">
        <v>1214</v>
      </c>
      <c r="F549" s="4">
        <v>382987</v>
      </c>
      <c r="G549" s="4" t="s">
        <v>67</v>
      </c>
      <c r="H549" s="4" t="s">
        <v>31</v>
      </c>
      <c r="I549" s="4" t="s">
        <v>17</v>
      </c>
      <c r="J549" s="4">
        <v>1240139</v>
      </c>
      <c r="K549" s="4">
        <v>946122</v>
      </c>
      <c r="L549" s="6">
        <f t="shared" si="8"/>
        <v>0.76291609247027958</v>
      </c>
    </row>
    <row r="550" spans="1:12">
      <c r="A550" s="4">
        <v>418751</v>
      </c>
      <c r="B550" s="4" t="s">
        <v>1215</v>
      </c>
      <c r="C550" s="5">
        <v>40751</v>
      </c>
      <c r="D550" s="4" t="s">
        <v>13</v>
      </c>
      <c r="E550" s="4" t="s">
        <v>1216</v>
      </c>
      <c r="F550" s="4">
        <v>379915</v>
      </c>
      <c r="G550" s="4" t="s">
        <v>319</v>
      </c>
      <c r="H550" s="4" t="s">
        <v>16</v>
      </c>
      <c r="I550" s="4" t="s">
        <v>17</v>
      </c>
      <c r="J550" s="4">
        <v>1159156</v>
      </c>
      <c r="K550" s="4">
        <v>1440456</v>
      </c>
      <c r="L550" s="6">
        <f t="shared" si="8"/>
        <v>1.2426765681237038</v>
      </c>
    </row>
    <row r="551" spans="1:12">
      <c r="A551" s="4">
        <v>418753</v>
      </c>
      <c r="B551" s="4" t="s">
        <v>1217</v>
      </c>
      <c r="C551" s="5">
        <v>40758</v>
      </c>
      <c r="D551" s="4" t="s">
        <v>13</v>
      </c>
      <c r="E551" s="4" t="s">
        <v>1218</v>
      </c>
      <c r="F551" s="4">
        <v>380148</v>
      </c>
      <c r="G551" s="4" t="s">
        <v>97</v>
      </c>
      <c r="H551" s="4" t="s">
        <v>16</v>
      </c>
      <c r="I551" s="4" t="s">
        <v>17</v>
      </c>
      <c r="J551" s="4">
        <v>1274608</v>
      </c>
      <c r="K551" s="4">
        <v>2228858</v>
      </c>
      <c r="L551" s="6">
        <f t="shared" si="8"/>
        <v>1.7486615492763264</v>
      </c>
    </row>
    <row r="552" spans="1:12">
      <c r="A552" s="4">
        <v>418757</v>
      </c>
      <c r="B552" s="4" t="s">
        <v>1219</v>
      </c>
      <c r="C552" s="5">
        <v>40756</v>
      </c>
      <c r="D552" s="4" t="s">
        <v>13</v>
      </c>
      <c r="E552" s="4" t="s">
        <v>1220</v>
      </c>
      <c r="F552" s="4">
        <v>382950</v>
      </c>
      <c r="G552" s="4" t="s">
        <v>604</v>
      </c>
      <c r="H552" s="4" t="s">
        <v>16</v>
      </c>
      <c r="I552" s="4" t="s">
        <v>32</v>
      </c>
      <c r="J552" s="4">
        <v>2051979</v>
      </c>
      <c r="K552" s="4">
        <v>2136598</v>
      </c>
      <c r="L552" s="6">
        <f t="shared" si="8"/>
        <v>1.0412377514584701</v>
      </c>
    </row>
    <row r="553" spans="1:12">
      <c r="A553" s="4">
        <v>418766</v>
      </c>
      <c r="B553" s="4" t="s">
        <v>1221</v>
      </c>
      <c r="C553" s="5">
        <v>40756</v>
      </c>
      <c r="D553" s="4" t="s">
        <v>13</v>
      </c>
      <c r="E553" s="4" t="s">
        <v>1222</v>
      </c>
      <c r="F553" s="4">
        <v>410449</v>
      </c>
      <c r="G553" s="4" t="s">
        <v>283</v>
      </c>
      <c r="H553" s="4" t="s">
        <v>16</v>
      </c>
      <c r="I553" s="4" t="s">
        <v>17</v>
      </c>
      <c r="J553" s="4">
        <v>1284182</v>
      </c>
      <c r="K553" s="4">
        <v>1889188</v>
      </c>
      <c r="L553" s="6">
        <f t="shared" si="8"/>
        <v>1.4711216945884618</v>
      </c>
    </row>
    <row r="554" spans="1:12">
      <c r="A554" s="4">
        <v>418769</v>
      </c>
      <c r="B554" s="4" t="s">
        <v>1223</v>
      </c>
      <c r="C554" s="5">
        <v>40763</v>
      </c>
      <c r="D554" s="4" t="s">
        <v>13</v>
      </c>
      <c r="E554" s="4" t="s">
        <v>1170</v>
      </c>
      <c r="F554" s="4">
        <v>406515</v>
      </c>
      <c r="G554" s="4" t="s">
        <v>286</v>
      </c>
      <c r="H554" s="4" t="s">
        <v>16</v>
      </c>
      <c r="I554" s="4" t="s">
        <v>21</v>
      </c>
      <c r="J554" s="4">
        <v>872057</v>
      </c>
      <c r="K554" s="4">
        <v>255492</v>
      </c>
      <c r="L554" s="6">
        <f t="shared" si="8"/>
        <v>0.29297626187279041</v>
      </c>
    </row>
    <row r="555" spans="1:12">
      <c r="A555" s="4">
        <v>418773</v>
      </c>
      <c r="B555" s="4" t="s">
        <v>1224</v>
      </c>
      <c r="C555" s="5">
        <v>40758</v>
      </c>
      <c r="D555" s="4" t="s">
        <v>13</v>
      </c>
      <c r="E555" s="4" t="s">
        <v>1225</v>
      </c>
      <c r="F555" s="4">
        <v>378503</v>
      </c>
      <c r="G555" s="4" t="s">
        <v>272</v>
      </c>
      <c r="H555" s="4" t="s">
        <v>31</v>
      </c>
      <c r="I555" s="4" t="s">
        <v>32</v>
      </c>
      <c r="J555" s="4">
        <v>1587692</v>
      </c>
      <c r="K555" s="4">
        <v>1868243</v>
      </c>
      <c r="L555" s="6">
        <f t="shared" si="8"/>
        <v>1.1767036679658271</v>
      </c>
    </row>
    <row r="556" spans="1:12">
      <c r="A556" s="4">
        <v>418775</v>
      </c>
      <c r="B556" s="4" t="s">
        <v>1226</v>
      </c>
      <c r="C556" s="5">
        <v>40763</v>
      </c>
      <c r="D556" s="4" t="s">
        <v>13</v>
      </c>
      <c r="E556" s="4" t="s">
        <v>1227</v>
      </c>
      <c r="F556" s="4">
        <v>378503</v>
      </c>
      <c r="G556" s="4" t="s">
        <v>272</v>
      </c>
      <c r="H556" s="4" t="s">
        <v>31</v>
      </c>
      <c r="I556" s="4" t="s">
        <v>17</v>
      </c>
      <c r="J556" s="4">
        <v>1455971</v>
      </c>
      <c r="K556" s="4">
        <v>1206588</v>
      </c>
      <c r="L556" s="6">
        <f t="shared" si="8"/>
        <v>0.82871705549080299</v>
      </c>
    </row>
    <row r="557" spans="1:12">
      <c r="A557" s="4">
        <v>418779</v>
      </c>
      <c r="B557" s="4" t="s">
        <v>1228</v>
      </c>
      <c r="C557" s="5">
        <v>40752</v>
      </c>
      <c r="D557" s="4" t="s">
        <v>13</v>
      </c>
      <c r="E557" s="4" t="s">
        <v>1229</v>
      </c>
      <c r="F557" s="4">
        <v>474373</v>
      </c>
      <c r="G557" s="4" t="s">
        <v>130</v>
      </c>
      <c r="H557" s="4" t="s">
        <v>16</v>
      </c>
      <c r="I557" s="4" t="s">
        <v>25</v>
      </c>
      <c r="J557" s="4">
        <v>618629</v>
      </c>
      <c r="K557" s="4">
        <v>857905</v>
      </c>
      <c r="L557" s="6">
        <f t="shared" si="8"/>
        <v>1.3867843246921823</v>
      </c>
    </row>
    <row r="558" spans="1:12">
      <c r="A558" s="4">
        <v>418781</v>
      </c>
      <c r="B558" s="4" t="s">
        <v>1230</v>
      </c>
      <c r="C558" s="5">
        <v>40752</v>
      </c>
      <c r="D558" s="4" t="s">
        <v>13</v>
      </c>
      <c r="E558" s="4" t="s">
        <v>1231</v>
      </c>
      <c r="F558" s="4">
        <v>377602</v>
      </c>
      <c r="G558" s="4" t="s">
        <v>133</v>
      </c>
      <c r="H558" s="4" t="s">
        <v>16</v>
      </c>
      <c r="I558" s="4" t="s">
        <v>25</v>
      </c>
      <c r="J558" s="4">
        <v>675864</v>
      </c>
      <c r="K558" s="4">
        <v>947063</v>
      </c>
      <c r="L558" s="6">
        <f t="shared" si="8"/>
        <v>1.4012626800658121</v>
      </c>
    </row>
    <row r="559" spans="1:12">
      <c r="A559" s="4">
        <v>418888</v>
      </c>
      <c r="B559" s="4" t="s">
        <v>1232</v>
      </c>
      <c r="C559" s="5">
        <v>40744</v>
      </c>
      <c r="D559" s="4" t="s">
        <v>13</v>
      </c>
      <c r="E559" s="4" t="s">
        <v>1233</v>
      </c>
      <c r="F559" s="4">
        <v>471701</v>
      </c>
      <c r="G559" s="4" t="s">
        <v>460</v>
      </c>
      <c r="H559" s="4" t="s">
        <v>31</v>
      </c>
      <c r="I559" s="4" t="s">
        <v>21</v>
      </c>
      <c r="J559" s="4">
        <v>829033</v>
      </c>
      <c r="K559" s="4">
        <v>855741</v>
      </c>
      <c r="L559" s="6">
        <f t="shared" si="8"/>
        <v>1.0322158466550788</v>
      </c>
    </row>
    <row r="560" spans="1:12">
      <c r="A560" s="4">
        <v>418894</v>
      </c>
      <c r="B560" s="4" t="s">
        <v>1234</v>
      </c>
      <c r="C560" s="5">
        <v>40749</v>
      </c>
      <c r="D560" s="4" t="s">
        <v>13</v>
      </c>
      <c r="E560" s="4" t="s">
        <v>1235</v>
      </c>
      <c r="F560" s="4">
        <v>424426</v>
      </c>
      <c r="G560" s="4" t="s">
        <v>939</v>
      </c>
      <c r="H560" s="4" t="s">
        <v>16</v>
      </c>
      <c r="I560" s="4" t="s">
        <v>25</v>
      </c>
      <c r="J560" s="4">
        <v>597706</v>
      </c>
      <c r="K560" s="4">
        <v>506912</v>
      </c>
      <c r="L560" s="6">
        <f t="shared" si="8"/>
        <v>0.84809588660645874</v>
      </c>
    </row>
    <row r="561" spans="1:12">
      <c r="A561" s="4">
        <v>418905</v>
      </c>
      <c r="B561" s="4" t="s">
        <v>1236</v>
      </c>
      <c r="C561" s="5">
        <v>40735</v>
      </c>
      <c r="D561" s="4" t="s">
        <v>13</v>
      </c>
      <c r="E561" s="4" t="s">
        <v>1237</v>
      </c>
      <c r="F561" s="4">
        <v>412833</v>
      </c>
      <c r="G561" s="4" t="s">
        <v>631</v>
      </c>
      <c r="H561" s="4" t="s">
        <v>31</v>
      </c>
      <c r="I561" s="4" t="s">
        <v>25</v>
      </c>
      <c r="J561" s="4">
        <v>669433</v>
      </c>
      <c r="K561" s="4">
        <v>745957</v>
      </c>
      <c r="L561" s="6">
        <f t="shared" si="8"/>
        <v>1.1143116637512642</v>
      </c>
    </row>
    <row r="562" spans="1:12">
      <c r="A562" s="4">
        <v>418928</v>
      </c>
      <c r="B562" s="4" t="s">
        <v>173</v>
      </c>
      <c r="C562" s="5">
        <v>40765</v>
      </c>
      <c r="D562" s="4" t="s">
        <v>13</v>
      </c>
      <c r="E562" s="4" t="s">
        <v>1238</v>
      </c>
      <c r="F562" s="4">
        <v>391321</v>
      </c>
      <c r="G562" s="4" t="s">
        <v>41</v>
      </c>
      <c r="H562" s="4" t="s">
        <v>31</v>
      </c>
      <c r="I562" s="4" t="s">
        <v>21</v>
      </c>
      <c r="J562" s="4">
        <v>1014636</v>
      </c>
      <c r="K562" s="4">
        <v>1637667</v>
      </c>
      <c r="L562" s="6">
        <f t="shared" si="8"/>
        <v>1.614043854150651</v>
      </c>
    </row>
    <row r="563" spans="1:12">
      <c r="A563" s="4">
        <v>418997</v>
      </c>
      <c r="B563" s="4" t="s">
        <v>1239</v>
      </c>
      <c r="C563" s="5">
        <v>40748</v>
      </c>
      <c r="D563" s="4" t="s">
        <v>13</v>
      </c>
      <c r="E563" s="4" t="s">
        <v>1240</v>
      </c>
      <c r="F563" s="4">
        <v>385791</v>
      </c>
      <c r="G563" s="4" t="s">
        <v>781</v>
      </c>
      <c r="H563" s="4" t="s">
        <v>31</v>
      </c>
      <c r="I563" s="4" t="s">
        <v>21</v>
      </c>
      <c r="J563" s="4">
        <v>1008972</v>
      </c>
      <c r="K563" s="4">
        <v>1362486</v>
      </c>
      <c r="L563" s="6">
        <f t="shared" si="8"/>
        <v>1.3503704760885338</v>
      </c>
    </row>
    <row r="564" spans="1:12">
      <c r="A564" s="4">
        <v>419082</v>
      </c>
      <c r="B564" s="4" t="s">
        <v>1241</v>
      </c>
      <c r="C564" s="5">
        <v>40749</v>
      </c>
      <c r="D564" s="4" t="s">
        <v>13</v>
      </c>
      <c r="E564" s="4" t="s">
        <v>1242</v>
      </c>
      <c r="F564" s="4">
        <v>410827</v>
      </c>
      <c r="G564" s="4" t="s">
        <v>259</v>
      </c>
      <c r="H564" s="4" t="s">
        <v>31</v>
      </c>
      <c r="I564" s="4" t="s">
        <v>21</v>
      </c>
      <c r="J564" s="4">
        <v>1011301</v>
      </c>
      <c r="K564" s="4">
        <v>89136</v>
      </c>
      <c r="L564" s="6">
        <f t="shared" si="8"/>
        <v>8.8139930643794481E-2</v>
      </c>
    </row>
    <row r="565" spans="1:12">
      <c r="A565" s="4">
        <v>419098</v>
      </c>
      <c r="B565" s="4" t="s">
        <v>1243</v>
      </c>
      <c r="C565" s="5">
        <v>40763</v>
      </c>
      <c r="D565" s="4" t="s">
        <v>13</v>
      </c>
      <c r="E565" s="4" t="s">
        <v>1244</v>
      </c>
      <c r="F565" s="4">
        <v>434171</v>
      </c>
      <c r="G565" s="4" t="s">
        <v>376</v>
      </c>
      <c r="H565" s="4" t="s">
        <v>16</v>
      </c>
      <c r="I565" s="4" t="s">
        <v>32</v>
      </c>
      <c r="J565" s="4">
        <v>1956094</v>
      </c>
      <c r="K565" s="4">
        <v>1458080</v>
      </c>
      <c r="L565" s="6">
        <f t="shared" si="8"/>
        <v>0.74540385073518967</v>
      </c>
    </row>
    <row r="566" spans="1:12">
      <c r="A566" s="4">
        <v>419118</v>
      </c>
      <c r="B566" s="4" t="s">
        <v>1245</v>
      </c>
      <c r="C566" s="5">
        <v>40750</v>
      </c>
      <c r="D566" s="4" t="s">
        <v>13</v>
      </c>
      <c r="E566" s="4" t="s">
        <v>1246</v>
      </c>
      <c r="F566" s="4">
        <v>359519</v>
      </c>
      <c r="G566" s="4" t="s">
        <v>294</v>
      </c>
      <c r="H566" s="4" t="s">
        <v>31</v>
      </c>
      <c r="I566" s="4" t="s">
        <v>251</v>
      </c>
      <c r="J566" s="4">
        <v>2651982</v>
      </c>
      <c r="K566" s="4">
        <v>911877</v>
      </c>
      <c r="L566" s="6">
        <f t="shared" si="8"/>
        <v>0.34384735643002101</v>
      </c>
    </row>
    <row r="567" spans="1:12">
      <c r="A567" s="4">
        <v>419125</v>
      </c>
      <c r="B567" s="4" t="s">
        <v>1247</v>
      </c>
      <c r="C567" s="5">
        <v>40756</v>
      </c>
      <c r="D567" s="4" t="s">
        <v>13</v>
      </c>
      <c r="E567" s="4" t="s">
        <v>1248</v>
      </c>
      <c r="F567" s="4">
        <v>382987</v>
      </c>
      <c r="G567" s="4" t="s">
        <v>67</v>
      </c>
      <c r="H567" s="4" t="s">
        <v>31</v>
      </c>
      <c r="I567" s="4" t="s">
        <v>21</v>
      </c>
      <c r="J567" s="4">
        <v>1048423</v>
      </c>
      <c r="K567" s="4">
        <v>965272</v>
      </c>
      <c r="L567" s="6">
        <f t="shared" si="8"/>
        <v>0.92068945454267981</v>
      </c>
    </row>
    <row r="568" spans="1:12">
      <c r="A568" s="4">
        <v>419127</v>
      </c>
      <c r="B568" s="4" t="s">
        <v>1249</v>
      </c>
      <c r="C568" s="5">
        <v>40749</v>
      </c>
      <c r="D568" s="4" t="s">
        <v>13</v>
      </c>
      <c r="E568" s="4" t="s">
        <v>1250</v>
      </c>
      <c r="F568" s="4">
        <v>382987</v>
      </c>
      <c r="G568" s="4" t="s">
        <v>67</v>
      </c>
      <c r="H568" s="4" t="s">
        <v>31</v>
      </c>
      <c r="I568" s="4" t="s">
        <v>25</v>
      </c>
      <c r="J568" s="4">
        <v>497087</v>
      </c>
      <c r="K568" s="4">
        <v>553073</v>
      </c>
      <c r="L568" s="6">
        <f t="shared" si="8"/>
        <v>1.1126281717284903</v>
      </c>
    </row>
    <row r="569" spans="1:12">
      <c r="A569" s="4">
        <v>419507</v>
      </c>
      <c r="B569" s="4" t="s">
        <v>212</v>
      </c>
      <c r="C569" s="5">
        <v>40749</v>
      </c>
      <c r="D569" s="4" t="s">
        <v>13</v>
      </c>
      <c r="E569" s="4" t="s">
        <v>1251</v>
      </c>
      <c r="F569" s="4">
        <v>424950</v>
      </c>
      <c r="G569" s="4" t="s">
        <v>49</v>
      </c>
      <c r="H569" s="4" t="s">
        <v>16</v>
      </c>
      <c r="I569" s="4" t="s">
        <v>25</v>
      </c>
      <c r="J569" s="4">
        <v>598705</v>
      </c>
      <c r="K569" s="4">
        <v>476334</v>
      </c>
      <c r="L569" s="6">
        <f t="shared" si="8"/>
        <v>0.795607185508723</v>
      </c>
    </row>
    <row r="570" spans="1:12">
      <c r="A570" s="4">
        <v>419541</v>
      </c>
      <c r="B570" s="4" t="s">
        <v>1252</v>
      </c>
      <c r="C570" s="5">
        <v>40740</v>
      </c>
      <c r="D570" s="4" t="s">
        <v>13</v>
      </c>
      <c r="E570" s="4" t="s">
        <v>1253</v>
      </c>
      <c r="F570" s="4">
        <v>378859</v>
      </c>
      <c r="G570" s="4" t="s">
        <v>239</v>
      </c>
      <c r="H570" s="4" t="s">
        <v>31</v>
      </c>
      <c r="I570" s="4" t="s">
        <v>25</v>
      </c>
      <c r="J570" s="4">
        <v>463798</v>
      </c>
      <c r="K570" s="4">
        <v>311977</v>
      </c>
      <c r="L570" s="6">
        <f t="shared" si="8"/>
        <v>0.67265706191057317</v>
      </c>
    </row>
    <row r="571" spans="1:12">
      <c r="A571" s="4">
        <v>419556</v>
      </c>
      <c r="B571" s="4" t="s">
        <v>1254</v>
      </c>
      <c r="C571" s="5">
        <v>40720</v>
      </c>
      <c r="D571" s="4" t="s">
        <v>13</v>
      </c>
      <c r="E571" s="4" t="s">
        <v>1255</v>
      </c>
      <c r="F571" s="4">
        <v>419555</v>
      </c>
      <c r="G571" s="4" t="s">
        <v>744</v>
      </c>
      <c r="H571" s="4" t="s">
        <v>16</v>
      </c>
      <c r="I571" s="4" t="s">
        <v>25</v>
      </c>
      <c r="J571" s="4">
        <v>464029</v>
      </c>
      <c r="K571" s="4">
        <v>329868</v>
      </c>
      <c r="L571" s="6">
        <f t="shared" si="8"/>
        <v>0.7108779839191085</v>
      </c>
    </row>
    <row r="572" spans="1:12">
      <c r="A572" s="4">
        <v>419562</v>
      </c>
      <c r="B572" s="4" t="s">
        <v>1256</v>
      </c>
      <c r="C572" s="5">
        <v>40756</v>
      </c>
      <c r="D572" s="4" t="s">
        <v>13</v>
      </c>
      <c r="E572" s="4" t="s">
        <v>825</v>
      </c>
      <c r="F572" s="4">
        <v>446766</v>
      </c>
      <c r="G572" s="4" t="s">
        <v>1257</v>
      </c>
      <c r="H572" s="4" t="s">
        <v>31</v>
      </c>
      <c r="I572" s="4" t="s">
        <v>21</v>
      </c>
      <c r="J572" s="4">
        <v>1009868</v>
      </c>
      <c r="K572" s="4">
        <v>386199</v>
      </c>
      <c r="L572" s="6">
        <f t="shared" si="8"/>
        <v>0.3824252278515608</v>
      </c>
    </row>
    <row r="573" spans="1:12">
      <c r="A573" s="4">
        <v>419858</v>
      </c>
      <c r="B573" s="4" t="s">
        <v>1258</v>
      </c>
      <c r="C573" s="5">
        <v>40767</v>
      </c>
      <c r="D573" s="4" t="s">
        <v>13</v>
      </c>
      <c r="E573" s="4" t="s">
        <v>1259</v>
      </c>
      <c r="F573" s="4">
        <v>382950</v>
      </c>
      <c r="G573" s="4" t="s">
        <v>604</v>
      </c>
      <c r="H573" s="4" t="s">
        <v>31</v>
      </c>
      <c r="I573" s="4" t="s">
        <v>25</v>
      </c>
      <c r="J573" s="4">
        <v>547938</v>
      </c>
      <c r="K573" s="4">
        <v>790951</v>
      </c>
      <c r="L573" s="6">
        <f t="shared" si="8"/>
        <v>1.4435045570849256</v>
      </c>
    </row>
    <row r="574" spans="1:12">
      <c r="A574" s="4">
        <v>419864</v>
      </c>
      <c r="B574" s="4" t="s">
        <v>1260</v>
      </c>
      <c r="C574" s="5">
        <v>40777</v>
      </c>
      <c r="D574" s="4" t="s">
        <v>13</v>
      </c>
      <c r="E574" s="4" t="s">
        <v>1261</v>
      </c>
      <c r="F574" s="4">
        <v>406515</v>
      </c>
      <c r="G574" s="4" t="s">
        <v>286</v>
      </c>
      <c r="H574" s="4" t="s">
        <v>31</v>
      </c>
      <c r="I574" s="4" t="s">
        <v>21</v>
      </c>
      <c r="J574" s="4">
        <v>776226</v>
      </c>
      <c r="K574" s="4">
        <v>2097293</v>
      </c>
      <c r="L574" s="6">
        <f t="shared" si="8"/>
        <v>2.7019102684012131</v>
      </c>
    </row>
    <row r="575" spans="1:12">
      <c r="A575" s="4">
        <v>419867</v>
      </c>
      <c r="B575" s="4" t="s">
        <v>1262</v>
      </c>
      <c r="C575" s="5">
        <v>40771</v>
      </c>
      <c r="D575" s="4" t="s">
        <v>13</v>
      </c>
      <c r="E575" s="4" t="s">
        <v>1263</v>
      </c>
      <c r="F575" s="4">
        <v>472010</v>
      </c>
      <c r="G575" s="4" t="s">
        <v>172</v>
      </c>
      <c r="H575" s="4" t="s">
        <v>31</v>
      </c>
      <c r="I575" s="4" t="s">
        <v>21</v>
      </c>
      <c r="J575" s="4">
        <v>939851</v>
      </c>
      <c r="K575" s="4">
        <v>504287</v>
      </c>
      <c r="L575" s="6">
        <f t="shared" si="8"/>
        <v>0.53656058247530725</v>
      </c>
    </row>
    <row r="576" spans="1:12">
      <c r="A576" s="4">
        <v>420208</v>
      </c>
      <c r="B576" s="4" t="s">
        <v>1264</v>
      </c>
      <c r="C576" s="5">
        <v>40765</v>
      </c>
      <c r="D576" s="4" t="s">
        <v>13</v>
      </c>
      <c r="E576" s="4" t="s">
        <v>1265</v>
      </c>
      <c r="F576" s="4">
        <v>460862</v>
      </c>
      <c r="G576" s="4" t="s">
        <v>231</v>
      </c>
      <c r="H576" s="4" t="s">
        <v>31</v>
      </c>
      <c r="I576" s="4" t="s">
        <v>32</v>
      </c>
      <c r="J576" s="4">
        <v>1880130</v>
      </c>
      <c r="K576" s="4">
        <v>2991444</v>
      </c>
      <c r="L576" s="6">
        <f t="shared" si="8"/>
        <v>1.5910835952833049</v>
      </c>
    </row>
    <row r="577" spans="1:12">
      <c r="A577" s="4">
        <v>420215</v>
      </c>
      <c r="B577" s="4" t="s">
        <v>1266</v>
      </c>
      <c r="C577" s="5">
        <v>40756</v>
      </c>
      <c r="D577" s="4" t="s">
        <v>13</v>
      </c>
      <c r="E577" s="4" t="s">
        <v>1267</v>
      </c>
      <c r="F577" s="4">
        <v>414224</v>
      </c>
      <c r="G577" s="4" t="s">
        <v>209</v>
      </c>
      <c r="H577" s="4" t="s">
        <v>31</v>
      </c>
      <c r="I577" s="4" t="s">
        <v>70</v>
      </c>
      <c r="J577" s="4">
        <v>376570</v>
      </c>
      <c r="K577" s="4">
        <v>559956</v>
      </c>
      <c r="L577" s="6">
        <f t="shared" si="8"/>
        <v>1.4869904665799187</v>
      </c>
    </row>
    <row r="578" spans="1:12">
      <c r="A578" s="4">
        <v>420234</v>
      </c>
      <c r="B578" s="4" t="s">
        <v>1268</v>
      </c>
      <c r="C578" s="5">
        <v>40765</v>
      </c>
      <c r="D578" s="4" t="s">
        <v>13</v>
      </c>
      <c r="E578" s="4" t="s">
        <v>1269</v>
      </c>
      <c r="F578" s="4">
        <v>447935</v>
      </c>
      <c r="G578" s="4" t="s">
        <v>242</v>
      </c>
      <c r="H578" s="4" t="s">
        <v>16</v>
      </c>
      <c r="I578" s="4" t="s">
        <v>21</v>
      </c>
      <c r="J578" s="4">
        <v>880050</v>
      </c>
      <c r="K578" s="4">
        <v>1558696</v>
      </c>
      <c r="L578" s="6">
        <f t="shared" si="8"/>
        <v>1.7711448213169707</v>
      </c>
    </row>
    <row r="579" spans="1:12">
      <c r="A579" s="4">
        <v>420387</v>
      </c>
      <c r="B579" s="4" t="s">
        <v>1270</v>
      </c>
      <c r="C579" s="5">
        <v>40778</v>
      </c>
      <c r="D579" s="4" t="s">
        <v>13</v>
      </c>
      <c r="E579" s="4" t="s">
        <v>1271</v>
      </c>
      <c r="F579" s="4">
        <v>410450</v>
      </c>
      <c r="G579" s="4" t="s">
        <v>217</v>
      </c>
      <c r="H579" s="4" t="s">
        <v>16</v>
      </c>
      <c r="I579" s="4" t="s">
        <v>25</v>
      </c>
      <c r="J579" s="4">
        <v>532042</v>
      </c>
      <c r="K579" s="4">
        <v>742971</v>
      </c>
      <c r="L579" s="6">
        <f t="shared" ref="L579:L642" si="9">K579/J579</f>
        <v>1.3964517838817236</v>
      </c>
    </row>
    <row r="580" spans="1:12">
      <c r="A580" s="4">
        <v>420389</v>
      </c>
      <c r="B580" s="4" t="s">
        <v>1272</v>
      </c>
      <c r="C580" s="5">
        <v>40760</v>
      </c>
      <c r="D580" s="4" t="s">
        <v>13</v>
      </c>
      <c r="E580" s="4" t="s">
        <v>1273</v>
      </c>
      <c r="F580" s="4">
        <v>407302</v>
      </c>
      <c r="G580" s="4" t="s">
        <v>203</v>
      </c>
      <c r="H580" s="4" t="s">
        <v>31</v>
      </c>
      <c r="I580" s="4" t="s">
        <v>25</v>
      </c>
      <c r="J580" s="4">
        <v>477070</v>
      </c>
      <c r="K580" s="4">
        <v>1039972</v>
      </c>
      <c r="L580" s="6">
        <f t="shared" si="9"/>
        <v>2.1799148971848994</v>
      </c>
    </row>
    <row r="581" spans="1:12">
      <c r="A581" s="4">
        <v>420393</v>
      </c>
      <c r="B581" s="4" t="s">
        <v>1274</v>
      </c>
      <c r="C581" s="5">
        <v>40771</v>
      </c>
      <c r="D581" s="4" t="s">
        <v>13</v>
      </c>
      <c r="E581" s="4" t="s">
        <v>1275</v>
      </c>
      <c r="F581" s="4">
        <v>399534</v>
      </c>
      <c r="G581" s="4" t="s">
        <v>24</v>
      </c>
      <c r="H581" s="4" t="s">
        <v>16</v>
      </c>
      <c r="I581" s="4" t="s">
        <v>21</v>
      </c>
      <c r="J581" s="4">
        <v>864041</v>
      </c>
      <c r="K581" s="4">
        <v>1148742</v>
      </c>
      <c r="L581" s="6">
        <f t="shared" si="9"/>
        <v>1.3294994103289079</v>
      </c>
    </row>
    <row r="582" spans="1:12">
      <c r="A582" s="4">
        <v>420484</v>
      </c>
      <c r="B582" s="4" t="s">
        <v>1276</v>
      </c>
      <c r="C582" s="5">
        <v>40780</v>
      </c>
      <c r="D582" s="4" t="s">
        <v>13</v>
      </c>
      <c r="E582" s="4" t="s">
        <v>1277</v>
      </c>
      <c r="F582" s="4">
        <v>381325</v>
      </c>
      <c r="G582" s="4" t="s">
        <v>278</v>
      </c>
      <c r="H582" s="4" t="s">
        <v>16</v>
      </c>
      <c r="I582" s="4" t="s">
        <v>32</v>
      </c>
      <c r="J582" s="4">
        <v>1649302</v>
      </c>
      <c r="K582" s="4">
        <v>1222148</v>
      </c>
      <c r="L582" s="6">
        <f t="shared" si="9"/>
        <v>0.74100922693357552</v>
      </c>
    </row>
    <row r="583" spans="1:12">
      <c r="A583" s="4">
        <v>420486</v>
      </c>
      <c r="B583" s="4" t="s">
        <v>1278</v>
      </c>
      <c r="C583" s="5">
        <v>40766</v>
      </c>
      <c r="D583" s="4" t="s">
        <v>13</v>
      </c>
      <c r="E583" s="4" t="s">
        <v>1279</v>
      </c>
      <c r="F583" s="4">
        <v>377815</v>
      </c>
      <c r="G583" s="4" t="s">
        <v>1280</v>
      </c>
      <c r="H583" s="4" t="s">
        <v>31</v>
      </c>
      <c r="I583" s="4" t="s">
        <v>21</v>
      </c>
      <c r="J583" s="4">
        <v>756064</v>
      </c>
      <c r="K583" s="4">
        <v>878168</v>
      </c>
      <c r="L583" s="6">
        <f t="shared" si="9"/>
        <v>1.1614995555931773</v>
      </c>
    </row>
    <row r="584" spans="1:12">
      <c r="A584" s="4">
        <v>420488</v>
      </c>
      <c r="B584" s="4" t="s">
        <v>1281</v>
      </c>
      <c r="C584" s="5">
        <v>40778</v>
      </c>
      <c r="D584" s="4" t="s">
        <v>13</v>
      </c>
      <c r="E584" s="4" t="s">
        <v>1282</v>
      </c>
      <c r="F584" s="4">
        <v>380150</v>
      </c>
      <c r="G584" s="4" t="s">
        <v>77</v>
      </c>
      <c r="H584" s="4" t="s">
        <v>16</v>
      </c>
      <c r="I584" s="4" t="s">
        <v>32</v>
      </c>
      <c r="J584" s="4">
        <v>2094541</v>
      </c>
      <c r="K584" s="4">
        <v>1946537</v>
      </c>
      <c r="L584" s="6">
        <f t="shared" si="9"/>
        <v>0.92933821777659165</v>
      </c>
    </row>
    <row r="585" spans="1:12">
      <c r="A585" s="4">
        <v>420492</v>
      </c>
      <c r="B585" s="4" t="s">
        <v>1283</v>
      </c>
      <c r="C585" s="5">
        <v>40771</v>
      </c>
      <c r="D585" s="4" t="s">
        <v>13</v>
      </c>
      <c r="E585" s="4" t="s">
        <v>1284</v>
      </c>
      <c r="F585" s="4">
        <v>451002</v>
      </c>
      <c r="G585" s="4" t="s">
        <v>85</v>
      </c>
      <c r="H585" s="4" t="s">
        <v>16</v>
      </c>
      <c r="I585" s="4" t="s">
        <v>70</v>
      </c>
      <c r="J585" s="4">
        <v>397799</v>
      </c>
      <c r="K585" s="4">
        <v>64465</v>
      </c>
      <c r="L585" s="6">
        <f t="shared" si="9"/>
        <v>0.16205420325340184</v>
      </c>
    </row>
    <row r="586" spans="1:12">
      <c r="A586" s="4">
        <v>420601</v>
      </c>
      <c r="B586" s="4" t="s">
        <v>1285</v>
      </c>
      <c r="C586" s="5">
        <v>40756</v>
      </c>
      <c r="D586" s="4" t="s">
        <v>13</v>
      </c>
      <c r="E586" s="4" t="s">
        <v>1286</v>
      </c>
      <c r="F586" s="4">
        <v>408446</v>
      </c>
      <c r="G586" s="4" t="s">
        <v>443</v>
      </c>
      <c r="H586" s="4" t="s">
        <v>31</v>
      </c>
      <c r="I586" s="4" t="s">
        <v>25</v>
      </c>
      <c r="J586" s="4">
        <v>604642</v>
      </c>
      <c r="K586" s="4">
        <v>698264</v>
      </c>
      <c r="L586" s="6">
        <f t="shared" si="9"/>
        <v>1.1548387310176931</v>
      </c>
    </row>
    <row r="587" spans="1:12">
      <c r="A587" s="4">
        <v>420603</v>
      </c>
      <c r="B587" s="4" t="s">
        <v>1287</v>
      </c>
      <c r="C587" s="5">
        <v>40752</v>
      </c>
      <c r="D587" s="4" t="s">
        <v>13</v>
      </c>
      <c r="E587" s="4" t="s">
        <v>1288</v>
      </c>
      <c r="F587" s="4">
        <v>408443</v>
      </c>
      <c r="G587" s="4" t="s">
        <v>406</v>
      </c>
      <c r="H587" s="4" t="s">
        <v>31</v>
      </c>
      <c r="I587" s="4" t="s">
        <v>21</v>
      </c>
      <c r="J587" s="4">
        <v>737233</v>
      </c>
      <c r="K587" s="4">
        <v>1122700</v>
      </c>
      <c r="L587" s="6">
        <f t="shared" si="9"/>
        <v>1.5228564103885747</v>
      </c>
    </row>
    <row r="588" spans="1:12">
      <c r="A588" s="4">
        <v>420606</v>
      </c>
      <c r="B588" s="4" t="s">
        <v>1289</v>
      </c>
      <c r="C588" s="5">
        <v>40772</v>
      </c>
      <c r="D588" s="4" t="s">
        <v>13</v>
      </c>
      <c r="E588" s="4" t="s">
        <v>1290</v>
      </c>
      <c r="F588" s="4">
        <v>408443</v>
      </c>
      <c r="G588" s="4" t="s">
        <v>406</v>
      </c>
      <c r="H588" s="4" t="s">
        <v>31</v>
      </c>
      <c r="I588" s="4" t="s">
        <v>17</v>
      </c>
      <c r="J588" s="4">
        <v>1276814</v>
      </c>
      <c r="K588" s="4">
        <v>1077621</v>
      </c>
      <c r="L588" s="6">
        <f t="shared" si="9"/>
        <v>0.84399215547448569</v>
      </c>
    </row>
    <row r="589" spans="1:12">
      <c r="A589" s="4">
        <v>420655</v>
      </c>
      <c r="B589" s="4" t="s">
        <v>1291</v>
      </c>
      <c r="C589" s="5">
        <v>40771</v>
      </c>
      <c r="D589" s="4" t="s">
        <v>13</v>
      </c>
      <c r="E589" s="4" t="s">
        <v>1292</v>
      </c>
      <c r="F589" s="4">
        <v>452815</v>
      </c>
      <c r="G589" s="4" t="s">
        <v>448</v>
      </c>
      <c r="H589" s="4" t="s">
        <v>31</v>
      </c>
      <c r="I589" s="4" t="s">
        <v>25</v>
      </c>
      <c r="J589" s="4">
        <v>563065</v>
      </c>
      <c r="K589" s="4">
        <v>502119</v>
      </c>
      <c r="L589" s="6">
        <f t="shared" si="9"/>
        <v>0.89176027634464938</v>
      </c>
    </row>
    <row r="590" spans="1:12">
      <c r="A590" s="4">
        <v>420704</v>
      </c>
      <c r="B590" s="4" t="s">
        <v>1293</v>
      </c>
      <c r="C590" s="5">
        <v>40777</v>
      </c>
      <c r="D590" s="4" t="s">
        <v>13</v>
      </c>
      <c r="E590" s="4" t="s">
        <v>1294</v>
      </c>
      <c r="F590" s="4">
        <v>450554</v>
      </c>
      <c r="G590" s="4" t="s">
        <v>184</v>
      </c>
      <c r="H590" s="4" t="s">
        <v>16</v>
      </c>
      <c r="I590" s="4" t="s">
        <v>21</v>
      </c>
      <c r="J590" s="4">
        <v>1091550</v>
      </c>
      <c r="K590" s="4">
        <v>857512</v>
      </c>
      <c r="L590" s="6">
        <f t="shared" si="9"/>
        <v>0.78559113187668916</v>
      </c>
    </row>
    <row r="591" spans="1:12">
      <c r="A591" s="4">
        <v>420707</v>
      </c>
      <c r="B591" s="4" t="s">
        <v>1295</v>
      </c>
      <c r="C591" s="5">
        <v>40763</v>
      </c>
      <c r="D591" s="4" t="s">
        <v>13</v>
      </c>
      <c r="E591" s="4" t="s">
        <v>1296</v>
      </c>
      <c r="F591" s="4">
        <v>436955</v>
      </c>
      <c r="G591" s="4" t="s">
        <v>823</v>
      </c>
      <c r="H591" s="4" t="s">
        <v>31</v>
      </c>
      <c r="I591" s="4" t="s">
        <v>21</v>
      </c>
      <c r="J591" s="4">
        <v>1099036</v>
      </c>
      <c r="K591" s="4">
        <v>964016</v>
      </c>
      <c r="L591" s="6">
        <f t="shared" si="9"/>
        <v>0.87714688144883335</v>
      </c>
    </row>
    <row r="592" spans="1:12">
      <c r="A592" s="4">
        <v>420715</v>
      </c>
      <c r="B592" s="4" t="s">
        <v>1297</v>
      </c>
      <c r="C592" s="5">
        <v>40777</v>
      </c>
      <c r="D592" s="4" t="s">
        <v>13</v>
      </c>
      <c r="E592" s="4" t="s">
        <v>1298</v>
      </c>
      <c r="F592" s="4">
        <v>471969</v>
      </c>
      <c r="G592" s="4" t="s">
        <v>601</v>
      </c>
      <c r="H592" s="4" t="s">
        <v>16</v>
      </c>
      <c r="I592" s="4" t="s">
        <v>32</v>
      </c>
      <c r="J592" s="4">
        <v>1623365</v>
      </c>
      <c r="K592" s="4">
        <v>801867</v>
      </c>
      <c r="L592" s="6">
        <f t="shared" si="9"/>
        <v>0.49395360870783833</v>
      </c>
    </row>
    <row r="593" spans="1:12">
      <c r="A593" s="4">
        <v>420730</v>
      </c>
      <c r="B593" s="4" t="s">
        <v>1299</v>
      </c>
      <c r="C593" s="5">
        <v>40773</v>
      </c>
      <c r="D593" s="4" t="s">
        <v>13</v>
      </c>
      <c r="E593" s="4" t="s">
        <v>1300</v>
      </c>
      <c r="F593" s="4">
        <v>379658</v>
      </c>
      <c r="G593" s="4" t="s">
        <v>206</v>
      </c>
      <c r="H593" s="4" t="s">
        <v>16</v>
      </c>
      <c r="I593" s="4" t="s">
        <v>25</v>
      </c>
      <c r="J593" s="4">
        <v>627515</v>
      </c>
      <c r="K593" s="4">
        <v>1245514</v>
      </c>
      <c r="L593" s="6">
        <f t="shared" si="9"/>
        <v>1.9848354222608224</v>
      </c>
    </row>
    <row r="594" spans="1:12">
      <c r="A594" s="4">
        <v>420802</v>
      </c>
      <c r="B594" s="4" t="s">
        <v>1301</v>
      </c>
      <c r="C594" s="5">
        <v>40735</v>
      </c>
      <c r="D594" s="4" t="s">
        <v>13</v>
      </c>
      <c r="E594" s="4" t="s">
        <v>1302</v>
      </c>
      <c r="F594" s="4">
        <v>377815</v>
      </c>
      <c r="G594" s="4" t="s">
        <v>1280</v>
      </c>
      <c r="H594" s="4" t="s">
        <v>31</v>
      </c>
      <c r="I594" s="4" t="s">
        <v>25</v>
      </c>
      <c r="J594" s="4">
        <v>407201</v>
      </c>
      <c r="K594" s="4">
        <v>280337</v>
      </c>
      <c r="L594" s="6">
        <f t="shared" si="9"/>
        <v>0.68844870223796106</v>
      </c>
    </row>
    <row r="595" spans="1:12">
      <c r="A595" s="4">
        <v>420806</v>
      </c>
      <c r="B595" s="4" t="s">
        <v>1303</v>
      </c>
      <c r="C595" s="5">
        <v>40739</v>
      </c>
      <c r="D595" s="4" t="s">
        <v>13</v>
      </c>
      <c r="E595" s="4" t="s">
        <v>1304</v>
      </c>
      <c r="F595" s="4">
        <v>420498</v>
      </c>
      <c r="G595" s="4" t="s">
        <v>763</v>
      </c>
      <c r="H595" s="4" t="s">
        <v>16</v>
      </c>
      <c r="I595" s="4" t="s">
        <v>21</v>
      </c>
      <c r="J595" s="4">
        <v>906644</v>
      </c>
      <c r="K595" s="4">
        <v>775566</v>
      </c>
      <c r="L595" s="6">
        <f t="shared" si="9"/>
        <v>0.85542506209714064</v>
      </c>
    </row>
    <row r="596" spans="1:12">
      <c r="A596" s="4">
        <v>420814</v>
      </c>
      <c r="B596" s="4" t="s">
        <v>1305</v>
      </c>
      <c r="C596" s="5">
        <v>40787</v>
      </c>
      <c r="D596" s="4" t="s">
        <v>13</v>
      </c>
      <c r="E596" s="4" t="s">
        <v>1306</v>
      </c>
      <c r="F596" s="4">
        <v>425654</v>
      </c>
      <c r="G596" s="4" t="s">
        <v>542</v>
      </c>
      <c r="H596" s="4" t="s">
        <v>31</v>
      </c>
      <c r="I596" s="4" t="s">
        <v>17</v>
      </c>
      <c r="J596" s="4">
        <v>1242853</v>
      </c>
      <c r="K596" s="4">
        <v>1280279</v>
      </c>
      <c r="L596" s="6">
        <f t="shared" si="9"/>
        <v>1.0301129739397983</v>
      </c>
    </row>
    <row r="597" spans="1:12">
      <c r="A597" s="4">
        <v>420884</v>
      </c>
      <c r="B597" s="4" t="s">
        <v>1307</v>
      </c>
      <c r="C597" s="5">
        <v>40777</v>
      </c>
      <c r="D597" s="4" t="s">
        <v>13</v>
      </c>
      <c r="E597" s="4" t="s">
        <v>453</v>
      </c>
      <c r="F597" s="4">
        <v>412412</v>
      </c>
      <c r="G597" s="4" t="s">
        <v>201</v>
      </c>
      <c r="H597" s="4" t="s">
        <v>31</v>
      </c>
      <c r="I597" s="4" t="s">
        <v>17</v>
      </c>
      <c r="J597" s="4">
        <v>1293096</v>
      </c>
      <c r="K597" s="4">
        <v>434696</v>
      </c>
      <c r="L597" s="6">
        <f t="shared" si="9"/>
        <v>0.33616684298768229</v>
      </c>
    </row>
    <row r="598" spans="1:12">
      <c r="A598" s="4">
        <v>420886</v>
      </c>
      <c r="B598" s="4" t="s">
        <v>1308</v>
      </c>
      <c r="C598" s="5">
        <v>40767</v>
      </c>
      <c r="D598" s="4" t="s">
        <v>13</v>
      </c>
      <c r="E598" s="4" t="s">
        <v>1309</v>
      </c>
      <c r="F598" s="4">
        <v>377602</v>
      </c>
      <c r="G598" s="4" t="s">
        <v>133</v>
      </c>
      <c r="H598" s="4" t="s">
        <v>31</v>
      </c>
      <c r="I598" s="4" t="s">
        <v>70</v>
      </c>
      <c r="J598" s="4">
        <v>346762</v>
      </c>
      <c r="K598" s="4">
        <v>677575</v>
      </c>
      <c r="L598" s="6">
        <f t="shared" si="9"/>
        <v>1.9540059176034283</v>
      </c>
    </row>
    <row r="599" spans="1:12">
      <c r="A599" s="4">
        <v>420895</v>
      </c>
      <c r="B599" s="4" t="s">
        <v>1310</v>
      </c>
      <c r="C599" s="5">
        <v>40777</v>
      </c>
      <c r="D599" s="4" t="s">
        <v>13</v>
      </c>
      <c r="E599" s="4" t="s">
        <v>1311</v>
      </c>
      <c r="F599" s="4">
        <v>412289</v>
      </c>
      <c r="G599" s="4" t="s">
        <v>142</v>
      </c>
      <c r="H599" s="4" t="s">
        <v>31</v>
      </c>
      <c r="I599" s="4" t="s">
        <v>21</v>
      </c>
      <c r="J599" s="4">
        <v>716105</v>
      </c>
      <c r="K599" s="4">
        <v>489971</v>
      </c>
      <c r="L599" s="6">
        <f t="shared" si="9"/>
        <v>0.68421670006493462</v>
      </c>
    </row>
    <row r="600" spans="1:12">
      <c r="A600" s="4">
        <v>420901</v>
      </c>
      <c r="B600" s="4" t="s">
        <v>1312</v>
      </c>
      <c r="C600" s="5">
        <v>40741</v>
      </c>
      <c r="D600" s="4" t="s">
        <v>13</v>
      </c>
      <c r="E600" s="4" t="s">
        <v>1313</v>
      </c>
      <c r="F600" s="4">
        <v>152562</v>
      </c>
      <c r="G600" s="4" t="s">
        <v>451</v>
      </c>
      <c r="H600" s="4" t="s">
        <v>31</v>
      </c>
      <c r="I600" s="4" t="s">
        <v>32</v>
      </c>
      <c r="J600" s="4">
        <v>1653563</v>
      </c>
      <c r="K600" s="4">
        <v>1673251</v>
      </c>
      <c r="L600" s="6">
        <f t="shared" si="9"/>
        <v>1.0119064105812721</v>
      </c>
    </row>
    <row r="601" spans="1:12">
      <c r="A601" s="4">
        <v>420905</v>
      </c>
      <c r="B601" s="4" t="s">
        <v>1314</v>
      </c>
      <c r="C601" s="5">
        <v>40779</v>
      </c>
      <c r="D601" s="4" t="s">
        <v>13</v>
      </c>
      <c r="E601" s="4" t="s">
        <v>1315</v>
      </c>
      <c r="F601" s="4">
        <v>382514</v>
      </c>
      <c r="G601" s="4" t="s">
        <v>844</v>
      </c>
      <c r="H601" s="4" t="s">
        <v>16</v>
      </c>
      <c r="I601" s="4" t="s">
        <v>70</v>
      </c>
      <c r="J601" s="4">
        <v>394412</v>
      </c>
      <c r="K601" s="4">
        <v>627403</v>
      </c>
      <c r="L601" s="6">
        <f t="shared" si="9"/>
        <v>1.5907299980730809</v>
      </c>
    </row>
    <row r="602" spans="1:12">
      <c r="A602" s="4">
        <v>421009</v>
      </c>
      <c r="B602" s="4" t="s">
        <v>1316</v>
      </c>
      <c r="C602" s="5">
        <v>40791</v>
      </c>
      <c r="D602" s="4" t="s">
        <v>13</v>
      </c>
      <c r="E602" s="4" t="s">
        <v>1317</v>
      </c>
      <c r="F602" s="4">
        <v>379915</v>
      </c>
      <c r="G602" s="4" t="s">
        <v>319</v>
      </c>
      <c r="H602" s="4" t="s">
        <v>16</v>
      </c>
      <c r="I602" s="4" t="s">
        <v>21</v>
      </c>
      <c r="J602" s="4">
        <v>807149</v>
      </c>
      <c r="K602" s="4">
        <v>732018</v>
      </c>
      <c r="L602" s="6">
        <f t="shared" si="9"/>
        <v>0.90691805354401722</v>
      </c>
    </row>
    <row r="603" spans="1:12">
      <c r="A603" s="4">
        <v>421011</v>
      </c>
      <c r="B603" s="4" t="s">
        <v>1318</v>
      </c>
      <c r="C603" s="5">
        <v>40777</v>
      </c>
      <c r="D603" s="4" t="s">
        <v>13</v>
      </c>
      <c r="E603" s="4" t="s">
        <v>1319</v>
      </c>
      <c r="F603" s="4">
        <v>379915</v>
      </c>
      <c r="G603" s="4" t="s">
        <v>319</v>
      </c>
      <c r="H603" s="4" t="s">
        <v>31</v>
      </c>
      <c r="I603" s="4" t="s">
        <v>21</v>
      </c>
      <c r="J603" s="4">
        <v>973572</v>
      </c>
      <c r="K603" s="4">
        <v>1406828</v>
      </c>
      <c r="L603" s="6">
        <f t="shared" si="9"/>
        <v>1.4450169068132608</v>
      </c>
    </row>
    <row r="604" spans="1:12">
      <c r="A604" s="4">
        <v>421013</v>
      </c>
      <c r="B604" s="4" t="s">
        <v>1320</v>
      </c>
      <c r="C604" s="5">
        <v>40787</v>
      </c>
      <c r="D604" s="4" t="s">
        <v>13</v>
      </c>
      <c r="E604" s="4" t="s">
        <v>1321</v>
      </c>
      <c r="F604" s="4">
        <v>448126</v>
      </c>
      <c r="G604" s="4" t="s">
        <v>316</v>
      </c>
      <c r="H604" s="4" t="s">
        <v>16</v>
      </c>
      <c r="I604" s="4" t="s">
        <v>17</v>
      </c>
      <c r="J604" s="4">
        <v>1162583</v>
      </c>
      <c r="K604" s="4">
        <v>1036452</v>
      </c>
      <c r="L604" s="6">
        <f t="shared" si="9"/>
        <v>0.89150796115202102</v>
      </c>
    </row>
    <row r="605" spans="1:12">
      <c r="A605" s="4">
        <v>421015</v>
      </c>
      <c r="B605" s="4" t="s">
        <v>1322</v>
      </c>
      <c r="C605" s="5">
        <v>40763</v>
      </c>
      <c r="D605" s="4" t="s">
        <v>13</v>
      </c>
      <c r="E605" s="4" t="s">
        <v>1323</v>
      </c>
      <c r="F605" s="4">
        <v>152562</v>
      </c>
      <c r="G605" s="4" t="s">
        <v>451</v>
      </c>
      <c r="H605" s="4" t="s">
        <v>16</v>
      </c>
      <c r="I605" s="4" t="s">
        <v>21</v>
      </c>
      <c r="J605" s="4">
        <v>868415</v>
      </c>
      <c r="K605" s="4">
        <v>1223691</v>
      </c>
      <c r="L605" s="6">
        <f t="shared" si="9"/>
        <v>1.4091085483323065</v>
      </c>
    </row>
    <row r="606" spans="1:12">
      <c r="A606" s="4">
        <v>421017</v>
      </c>
      <c r="B606" s="4" t="s">
        <v>1324</v>
      </c>
      <c r="C606" s="5">
        <v>40760</v>
      </c>
      <c r="D606" s="4" t="s">
        <v>13</v>
      </c>
      <c r="E606" s="4" t="s">
        <v>1325</v>
      </c>
      <c r="F606" s="4">
        <v>152562</v>
      </c>
      <c r="G606" s="4" t="s">
        <v>451</v>
      </c>
      <c r="H606" s="4" t="s">
        <v>31</v>
      </c>
      <c r="I606" s="4" t="s">
        <v>21</v>
      </c>
      <c r="J606" s="4">
        <v>909482</v>
      </c>
      <c r="K606" s="4">
        <v>1744410</v>
      </c>
      <c r="L606" s="6">
        <f t="shared" si="9"/>
        <v>1.9180258652727598</v>
      </c>
    </row>
    <row r="607" spans="1:12">
      <c r="A607" s="4">
        <v>421236</v>
      </c>
      <c r="B607" s="4" t="s">
        <v>1326</v>
      </c>
      <c r="C607" s="5">
        <v>40756</v>
      </c>
      <c r="D607" s="4" t="s">
        <v>13</v>
      </c>
      <c r="E607" s="4" t="s">
        <v>1327</v>
      </c>
      <c r="F607" s="4">
        <v>377815</v>
      </c>
      <c r="G607" s="4" t="s">
        <v>1280</v>
      </c>
      <c r="H607" s="4" t="s">
        <v>31</v>
      </c>
      <c r="I607" s="4" t="s">
        <v>21</v>
      </c>
      <c r="J607" s="4">
        <v>1095907</v>
      </c>
      <c r="K607" s="4">
        <v>2096457</v>
      </c>
      <c r="L607" s="6">
        <f t="shared" si="9"/>
        <v>1.9129880546433229</v>
      </c>
    </row>
    <row r="608" spans="1:12">
      <c r="A608" s="4">
        <v>421240</v>
      </c>
      <c r="B608" s="4" t="s">
        <v>1328</v>
      </c>
      <c r="C608" s="5">
        <v>40791</v>
      </c>
      <c r="D608" s="4" t="s">
        <v>13</v>
      </c>
      <c r="E608" s="4" t="s">
        <v>1329</v>
      </c>
      <c r="F608" s="4">
        <v>160376</v>
      </c>
      <c r="G608" s="4" t="s">
        <v>153</v>
      </c>
      <c r="H608" s="4" t="s">
        <v>31</v>
      </c>
      <c r="I608" s="4" t="s">
        <v>21</v>
      </c>
      <c r="J608" s="4">
        <v>760702</v>
      </c>
      <c r="K608" s="4">
        <v>539301</v>
      </c>
      <c r="L608" s="6">
        <f t="shared" si="9"/>
        <v>0.70895173142702395</v>
      </c>
    </row>
    <row r="609" spans="1:12">
      <c r="A609" s="4">
        <v>421246</v>
      </c>
      <c r="B609" s="4" t="s">
        <v>1330</v>
      </c>
      <c r="C609" s="5">
        <v>39675</v>
      </c>
      <c r="D609" s="4" t="s">
        <v>13</v>
      </c>
      <c r="E609" s="4" t="s">
        <v>1331</v>
      </c>
      <c r="F609" s="4">
        <v>450554</v>
      </c>
      <c r="G609" s="4" t="s">
        <v>184</v>
      </c>
      <c r="H609" s="4" t="s">
        <v>16</v>
      </c>
      <c r="I609" s="4" t="s">
        <v>21</v>
      </c>
      <c r="J609" s="4">
        <v>1042990</v>
      </c>
      <c r="K609" s="4">
        <v>1057312</v>
      </c>
      <c r="L609" s="6">
        <f t="shared" si="9"/>
        <v>1.0137316752797247</v>
      </c>
    </row>
    <row r="610" spans="1:12">
      <c r="A610" s="4">
        <v>421249</v>
      </c>
      <c r="B610" s="4" t="s">
        <v>1332</v>
      </c>
      <c r="C610" s="5">
        <v>40760</v>
      </c>
      <c r="D610" s="4" t="s">
        <v>13</v>
      </c>
      <c r="E610" s="4" t="s">
        <v>1333</v>
      </c>
      <c r="F610" s="4">
        <v>448841</v>
      </c>
      <c r="G610" s="4" t="s">
        <v>467</v>
      </c>
      <c r="H610" s="4" t="s">
        <v>16</v>
      </c>
      <c r="I610" s="4" t="s">
        <v>70</v>
      </c>
      <c r="J610" s="4">
        <v>337507</v>
      </c>
      <c r="K610" s="4">
        <v>1078685</v>
      </c>
      <c r="L610" s="6">
        <f t="shared" si="9"/>
        <v>3.1960374155202707</v>
      </c>
    </row>
    <row r="611" spans="1:12">
      <c r="A611" s="4">
        <v>421417</v>
      </c>
      <c r="B611" s="4" t="s">
        <v>1334</v>
      </c>
      <c r="C611" s="5">
        <v>40788</v>
      </c>
      <c r="D611" s="4" t="s">
        <v>13</v>
      </c>
      <c r="E611" s="4" t="s">
        <v>1335</v>
      </c>
      <c r="F611" s="4">
        <v>376098</v>
      </c>
      <c r="G611" s="4" t="s">
        <v>1084</v>
      </c>
      <c r="H611" s="4" t="s">
        <v>31</v>
      </c>
      <c r="I611" s="4" t="s">
        <v>17</v>
      </c>
      <c r="J611" s="4">
        <v>1201711</v>
      </c>
      <c r="K611" s="4">
        <v>1513993</v>
      </c>
      <c r="L611" s="6">
        <f t="shared" si="9"/>
        <v>1.2598644765671614</v>
      </c>
    </row>
    <row r="612" spans="1:12">
      <c r="A612" s="4">
        <v>421419</v>
      </c>
      <c r="B612" s="4" t="s">
        <v>1336</v>
      </c>
      <c r="C612" s="5">
        <v>40793</v>
      </c>
      <c r="D612" s="4" t="s">
        <v>13</v>
      </c>
      <c r="E612" s="4" t="s">
        <v>1337</v>
      </c>
      <c r="F612" s="4">
        <v>391321</v>
      </c>
      <c r="G612" s="4" t="s">
        <v>41</v>
      </c>
      <c r="H612" s="4" t="s">
        <v>16</v>
      </c>
      <c r="I612" s="4" t="s">
        <v>21</v>
      </c>
      <c r="J612" s="4">
        <v>739331</v>
      </c>
      <c r="K612" s="4">
        <v>569631</v>
      </c>
      <c r="L612" s="6">
        <f t="shared" si="9"/>
        <v>0.77046816649105743</v>
      </c>
    </row>
    <row r="613" spans="1:12">
      <c r="A613" s="4">
        <v>421423</v>
      </c>
      <c r="B613" s="4" t="s">
        <v>1338</v>
      </c>
      <c r="C613" s="5">
        <v>40787</v>
      </c>
      <c r="D613" s="4" t="s">
        <v>13</v>
      </c>
      <c r="E613" s="4" t="s">
        <v>1339</v>
      </c>
      <c r="F613" s="4">
        <v>425654</v>
      </c>
      <c r="G613" s="4" t="s">
        <v>542</v>
      </c>
      <c r="H613" s="4" t="s">
        <v>31</v>
      </c>
      <c r="I613" s="4" t="s">
        <v>17</v>
      </c>
      <c r="J613" s="4">
        <v>1226821</v>
      </c>
      <c r="K613" s="4">
        <v>952595</v>
      </c>
      <c r="L613" s="6">
        <f t="shared" si="9"/>
        <v>0.77647431858437377</v>
      </c>
    </row>
    <row r="614" spans="1:12">
      <c r="A614" s="4">
        <v>421440</v>
      </c>
      <c r="B614" s="4" t="s">
        <v>1340</v>
      </c>
      <c r="C614" s="5">
        <v>40801</v>
      </c>
      <c r="D614" s="4" t="s">
        <v>13</v>
      </c>
      <c r="E614" s="4" t="s">
        <v>1341</v>
      </c>
      <c r="F614" s="4">
        <v>381325</v>
      </c>
      <c r="G614" s="4" t="s">
        <v>278</v>
      </c>
      <c r="H614" s="4" t="s">
        <v>16</v>
      </c>
      <c r="I614" s="4" t="s">
        <v>32</v>
      </c>
      <c r="J614" s="4">
        <v>1817559</v>
      </c>
      <c r="K614" s="4">
        <v>4426320</v>
      </c>
      <c r="L614" s="6">
        <f t="shared" si="9"/>
        <v>2.4353102155143245</v>
      </c>
    </row>
    <row r="615" spans="1:12">
      <c r="A615" s="4">
        <v>421615</v>
      </c>
      <c r="B615" s="4" t="s">
        <v>1342</v>
      </c>
      <c r="C615" s="5">
        <v>40792</v>
      </c>
      <c r="D615" s="4" t="s">
        <v>13</v>
      </c>
      <c r="E615" s="4" t="s">
        <v>1343</v>
      </c>
      <c r="F615" s="4">
        <v>399534</v>
      </c>
      <c r="G615" s="4" t="s">
        <v>24</v>
      </c>
      <c r="H615" s="4" t="s">
        <v>16</v>
      </c>
      <c r="I615" s="4" t="s">
        <v>17</v>
      </c>
      <c r="J615" s="4">
        <v>1167762</v>
      </c>
      <c r="K615" s="4">
        <v>1380232</v>
      </c>
      <c r="L615" s="6">
        <f t="shared" si="9"/>
        <v>1.181946321253817</v>
      </c>
    </row>
    <row r="616" spans="1:12">
      <c r="A616" s="4">
        <v>421619</v>
      </c>
      <c r="B616" s="4" t="s">
        <v>1344</v>
      </c>
      <c r="C616" s="5">
        <v>40778</v>
      </c>
      <c r="D616" s="4" t="s">
        <v>13</v>
      </c>
      <c r="E616" s="4" t="s">
        <v>1345</v>
      </c>
      <c r="F616" s="4">
        <v>377963</v>
      </c>
      <c r="G616" s="4" t="s">
        <v>52</v>
      </c>
      <c r="H616" s="4" t="s">
        <v>31</v>
      </c>
      <c r="I616" s="4" t="s">
        <v>21</v>
      </c>
      <c r="J616" s="4">
        <v>914432</v>
      </c>
      <c r="K616" s="4">
        <v>904384</v>
      </c>
      <c r="L616" s="6">
        <f t="shared" si="9"/>
        <v>0.98901175811870101</v>
      </c>
    </row>
    <row r="617" spans="1:12">
      <c r="A617" s="4">
        <v>421700</v>
      </c>
      <c r="B617" s="4" t="s">
        <v>1346</v>
      </c>
      <c r="C617" s="5">
        <v>40788</v>
      </c>
      <c r="D617" s="4" t="s">
        <v>13</v>
      </c>
      <c r="E617" s="4" t="s">
        <v>1347</v>
      </c>
      <c r="F617" s="4">
        <v>382658</v>
      </c>
      <c r="G617" s="4" t="s">
        <v>150</v>
      </c>
      <c r="H617" s="4" t="s">
        <v>31</v>
      </c>
      <c r="I617" s="4" t="s">
        <v>25</v>
      </c>
      <c r="J617" s="4">
        <v>469782</v>
      </c>
      <c r="K617" s="4">
        <v>753780</v>
      </c>
      <c r="L617" s="6">
        <f t="shared" si="9"/>
        <v>1.6045314635298926</v>
      </c>
    </row>
    <row r="618" spans="1:12">
      <c r="A618" s="4">
        <v>421793</v>
      </c>
      <c r="B618" s="4" t="s">
        <v>1348</v>
      </c>
      <c r="C618" s="5">
        <v>40805</v>
      </c>
      <c r="D618" s="4" t="s">
        <v>13</v>
      </c>
      <c r="E618" s="4" t="s">
        <v>1349</v>
      </c>
      <c r="F618" s="4">
        <v>399534</v>
      </c>
      <c r="G618" s="4" t="s">
        <v>24</v>
      </c>
      <c r="H618" s="4" t="s">
        <v>31</v>
      </c>
      <c r="I618" s="4" t="s">
        <v>25</v>
      </c>
      <c r="J618" s="4">
        <v>538621</v>
      </c>
      <c r="K618" s="4">
        <v>884395</v>
      </c>
      <c r="L618" s="6">
        <f t="shared" si="9"/>
        <v>1.641961601942739</v>
      </c>
    </row>
    <row r="619" spans="1:12">
      <c r="A619" s="4">
        <v>421800</v>
      </c>
      <c r="B619" s="4" t="s">
        <v>1350</v>
      </c>
      <c r="C619" s="5">
        <v>40805</v>
      </c>
      <c r="D619" s="4" t="s">
        <v>13</v>
      </c>
      <c r="E619" s="4" t="s">
        <v>1351</v>
      </c>
      <c r="F619" s="4">
        <v>377963</v>
      </c>
      <c r="G619" s="4" t="s">
        <v>52</v>
      </c>
      <c r="H619" s="4" t="s">
        <v>31</v>
      </c>
      <c r="I619" s="4" t="s">
        <v>17</v>
      </c>
      <c r="J619" s="4">
        <v>1142372</v>
      </c>
      <c r="K619" s="4">
        <v>1350520</v>
      </c>
      <c r="L619" s="6">
        <f t="shared" si="9"/>
        <v>1.1822068468064693</v>
      </c>
    </row>
    <row r="620" spans="1:12">
      <c r="A620" s="4">
        <v>421813</v>
      </c>
      <c r="B620" s="4" t="s">
        <v>1352</v>
      </c>
      <c r="C620" s="5">
        <v>40787</v>
      </c>
      <c r="D620" s="4" t="s">
        <v>13</v>
      </c>
      <c r="E620" s="4" t="s">
        <v>1353</v>
      </c>
      <c r="F620" s="4">
        <v>424426</v>
      </c>
      <c r="G620" s="4" t="s">
        <v>939</v>
      </c>
      <c r="H620" s="4" t="s">
        <v>31</v>
      </c>
      <c r="I620" s="4" t="s">
        <v>21</v>
      </c>
      <c r="J620" s="4">
        <v>770655</v>
      </c>
      <c r="K620" s="4">
        <v>1098609</v>
      </c>
      <c r="L620" s="6">
        <f t="shared" si="9"/>
        <v>1.4255522899351849</v>
      </c>
    </row>
    <row r="621" spans="1:12">
      <c r="A621" s="4">
        <v>421815</v>
      </c>
      <c r="B621" s="4" t="s">
        <v>1354</v>
      </c>
      <c r="C621" s="5">
        <v>40784</v>
      </c>
      <c r="D621" s="4" t="s">
        <v>13</v>
      </c>
      <c r="E621" s="4" t="s">
        <v>1355</v>
      </c>
      <c r="F621" s="4">
        <v>377143</v>
      </c>
      <c r="G621" s="4" t="s">
        <v>176</v>
      </c>
      <c r="H621" s="4" t="s">
        <v>31</v>
      </c>
      <c r="I621" s="4" t="s">
        <v>70</v>
      </c>
      <c r="J621" s="4">
        <v>210202</v>
      </c>
      <c r="K621" s="4">
        <v>281018</v>
      </c>
      <c r="L621" s="6">
        <f t="shared" si="9"/>
        <v>1.336894986727053</v>
      </c>
    </row>
    <row r="622" spans="1:12">
      <c r="A622" s="4">
        <v>421952</v>
      </c>
      <c r="B622" s="4" t="s">
        <v>1356</v>
      </c>
      <c r="C622" s="5">
        <v>40793</v>
      </c>
      <c r="D622" s="4" t="s">
        <v>13</v>
      </c>
      <c r="E622" s="4" t="s">
        <v>1357</v>
      </c>
      <c r="F622" s="4">
        <v>454526</v>
      </c>
      <c r="G622" s="4" t="s">
        <v>470</v>
      </c>
      <c r="H622" s="4" t="s">
        <v>16</v>
      </c>
      <c r="I622" s="4" t="s">
        <v>17</v>
      </c>
      <c r="J622" s="4">
        <v>1280289</v>
      </c>
      <c r="K622" s="4">
        <v>1433006</v>
      </c>
      <c r="L622" s="6">
        <f t="shared" si="9"/>
        <v>1.1192832243345057</v>
      </c>
    </row>
    <row r="623" spans="1:12">
      <c r="A623" s="4">
        <v>422168</v>
      </c>
      <c r="B623" s="4" t="s">
        <v>1358</v>
      </c>
      <c r="C623" s="5">
        <v>40794</v>
      </c>
      <c r="D623" s="4" t="s">
        <v>13</v>
      </c>
      <c r="E623" s="4" t="s">
        <v>1359</v>
      </c>
      <c r="F623" s="4">
        <v>391321</v>
      </c>
      <c r="G623" s="4" t="s">
        <v>41</v>
      </c>
      <c r="H623" s="4" t="s">
        <v>31</v>
      </c>
      <c r="I623" s="4" t="s">
        <v>21</v>
      </c>
      <c r="J623" s="4">
        <v>733704</v>
      </c>
      <c r="K623" s="4">
        <v>496348</v>
      </c>
      <c r="L623" s="6">
        <f t="shared" si="9"/>
        <v>0.67649624371681227</v>
      </c>
    </row>
    <row r="624" spans="1:12">
      <c r="A624" s="4">
        <v>422183</v>
      </c>
      <c r="B624" s="4" t="s">
        <v>1360</v>
      </c>
      <c r="C624" s="5">
        <v>40739</v>
      </c>
      <c r="D624" s="4" t="s">
        <v>13</v>
      </c>
      <c r="E624" s="4" t="s">
        <v>1361</v>
      </c>
      <c r="F624" s="4">
        <v>421959</v>
      </c>
      <c r="G624" s="4" t="s">
        <v>342</v>
      </c>
      <c r="H624" s="4" t="s">
        <v>31</v>
      </c>
      <c r="I624" s="4" t="s">
        <v>25</v>
      </c>
      <c r="J624" s="4">
        <v>502293</v>
      </c>
      <c r="K624" s="4">
        <v>581292</v>
      </c>
      <c r="L624" s="6">
        <f t="shared" si="9"/>
        <v>1.1572767289211676</v>
      </c>
    </row>
    <row r="625" spans="1:12">
      <c r="A625" s="4">
        <v>422185</v>
      </c>
      <c r="B625" s="4" t="s">
        <v>1362</v>
      </c>
      <c r="C625" s="5">
        <v>40796</v>
      </c>
      <c r="D625" s="4" t="s">
        <v>13</v>
      </c>
      <c r="E625" s="4" t="s">
        <v>780</v>
      </c>
      <c r="F625" s="4">
        <v>385791</v>
      </c>
      <c r="G625" s="4" t="s">
        <v>781</v>
      </c>
      <c r="H625" s="4" t="s">
        <v>31</v>
      </c>
      <c r="I625" s="4" t="s">
        <v>25</v>
      </c>
      <c r="J625" s="4">
        <v>425267</v>
      </c>
      <c r="K625" s="4">
        <v>1148398</v>
      </c>
      <c r="L625" s="6">
        <f t="shared" si="9"/>
        <v>2.7004164442573724</v>
      </c>
    </row>
    <row r="626" spans="1:12">
      <c r="A626" s="4">
        <v>422407</v>
      </c>
      <c r="B626" s="4" t="s">
        <v>1363</v>
      </c>
      <c r="C626" s="5">
        <v>40771</v>
      </c>
      <c r="D626" s="4" t="s">
        <v>13</v>
      </c>
      <c r="E626" s="4" t="s">
        <v>1364</v>
      </c>
      <c r="F626" s="4">
        <v>382514</v>
      </c>
      <c r="G626" s="4" t="s">
        <v>844</v>
      </c>
      <c r="H626" s="4" t="s">
        <v>31</v>
      </c>
      <c r="I626" s="4" t="s">
        <v>25</v>
      </c>
      <c r="J626" s="4">
        <v>432012</v>
      </c>
      <c r="K626" s="4">
        <v>866164</v>
      </c>
      <c r="L626" s="6">
        <f t="shared" si="9"/>
        <v>2.0049535661046454</v>
      </c>
    </row>
    <row r="627" spans="1:12">
      <c r="A627" s="4">
        <v>422729</v>
      </c>
      <c r="B627" s="4" t="s">
        <v>1365</v>
      </c>
      <c r="C627" s="5">
        <v>40809</v>
      </c>
      <c r="D627" s="4" t="s">
        <v>13</v>
      </c>
      <c r="E627" s="4" t="s">
        <v>1366</v>
      </c>
      <c r="F627" s="4">
        <v>420801</v>
      </c>
      <c r="G627" s="4" t="s">
        <v>628</v>
      </c>
      <c r="H627" s="4" t="s">
        <v>31</v>
      </c>
      <c r="I627" s="4" t="s">
        <v>25</v>
      </c>
      <c r="J627" s="4">
        <v>418397</v>
      </c>
      <c r="K627" s="4">
        <v>322007</v>
      </c>
      <c r="L627" s="6">
        <f t="shared" si="9"/>
        <v>0.76962071907781371</v>
      </c>
    </row>
    <row r="628" spans="1:12">
      <c r="A628" s="4">
        <v>423476</v>
      </c>
      <c r="B628" s="4" t="s">
        <v>1367</v>
      </c>
      <c r="C628" s="5">
        <v>40778</v>
      </c>
      <c r="D628" s="4" t="s">
        <v>13</v>
      </c>
      <c r="E628" s="4" t="s">
        <v>1302</v>
      </c>
      <c r="F628" s="4">
        <v>420498</v>
      </c>
      <c r="G628" s="4" t="s">
        <v>763</v>
      </c>
      <c r="H628" s="4" t="s">
        <v>16</v>
      </c>
      <c r="I628" s="4" t="s">
        <v>21</v>
      </c>
      <c r="J628" s="4">
        <v>918680</v>
      </c>
      <c r="K628" s="4">
        <v>787803</v>
      </c>
      <c r="L628" s="6">
        <f t="shared" si="9"/>
        <v>0.85753798928897984</v>
      </c>
    </row>
    <row r="629" spans="1:12">
      <c r="A629" s="4">
        <v>423477</v>
      </c>
      <c r="B629" s="4" t="s">
        <v>1368</v>
      </c>
      <c r="C629" s="5">
        <v>40817</v>
      </c>
      <c r="D629" s="4" t="s">
        <v>13</v>
      </c>
      <c r="E629" s="4" t="s">
        <v>1369</v>
      </c>
      <c r="F629" s="4">
        <v>399534</v>
      </c>
      <c r="G629" s="4" t="s">
        <v>24</v>
      </c>
      <c r="H629" s="4" t="s">
        <v>16</v>
      </c>
      <c r="I629" s="4" t="s">
        <v>21</v>
      </c>
      <c r="J629" s="4">
        <v>887523</v>
      </c>
      <c r="K629" s="4">
        <v>433357</v>
      </c>
      <c r="L629" s="6">
        <f t="shared" si="9"/>
        <v>0.48827692352761565</v>
      </c>
    </row>
    <row r="630" spans="1:12">
      <c r="A630" s="4">
        <v>423478</v>
      </c>
      <c r="B630" s="4" t="s">
        <v>1370</v>
      </c>
      <c r="C630" s="5">
        <v>40792</v>
      </c>
      <c r="D630" s="4" t="s">
        <v>13</v>
      </c>
      <c r="E630" s="4" t="s">
        <v>1371</v>
      </c>
      <c r="F630" s="4">
        <v>455946</v>
      </c>
      <c r="G630" s="4" t="s">
        <v>930</v>
      </c>
      <c r="H630" s="4" t="s">
        <v>16</v>
      </c>
      <c r="I630" s="4" t="s">
        <v>70</v>
      </c>
      <c r="J630" s="4">
        <v>398126</v>
      </c>
      <c r="K630" s="4">
        <v>3083627</v>
      </c>
      <c r="L630" s="6">
        <f t="shared" si="9"/>
        <v>7.7453544857658132</v>
      </c>
    </row>
    <row r="631" spans="1:12">
      <c r="A631" s="4">
        <v>423479</v>
      </c>
      <c r="B631" s="4" t="s">
        <v>1372</v>
      </c>
      <c r="C631" s="5">
        <v>40809</v>
      </c>
      <c r="D631" s="4" t="s">
        <v>13</v>
      </c>
      <c r="E631" s="4" t="s">
        <v>1373</v>
      </c>
      <c r="F631" s="4">
        <v>471969</v>
      </c>
      <c r="G631" s="4" t="s">
        <v>601</v>
      </c>
      <c r="H631" s="4" t="s">
        <v>31</v>
      </c>
      <c r="I631" s="4" t="s">
        <v>25</v>
      </c>
      <c r="J631" s="4">
        <v>421519</v>
      </c>
      <c r="K631" s="4">
        <v>300265</v>
      </c>
      <c r="L631" s="6">
        <f t="shared" si="9"/>
        <v>0.71234036899878772</v>
      </c>
    </row>
    <row r="632" spans="1:12">
      <c r="A632" s="4">
        <v>423571</v>
      </c>
      <c r="B632" s="4" t="s">
        <v>1374</v>
      </c>
      <c r="C632" s="5">
        <v>40817</v>
      </c>
      <c r="D632" s="4" t="s">
        <v>13</v>
      </c>
      <c r="E632" s="4" t="s">
        <v>1375</v>
      </c>
      <c r="F632" s="4">
        <v>399532</v>
      </c>
      <c r="G632" s="4" t="s">
        <v>15</v>
      </c>
      <c r="H632" s="4" t="s">
        <v>16</v>
      </c>
      <c r="I632" s="4" t="s">
        <v>21</v>
      </c>
      <c r="J632" s="4">
        <v>706421</v>
      </c>
      <c r="K632" s="4">
        <v>569666</v>
      </c>
      <c r="L632" s="6">
        <f t="shared" si="9"/>
        <v>0.80641147417757963</v>
      </c>
    </row>
    <row r="633" spans="1:12">
      <c r="A633" s="4">
        <v>423615</v>
      </c>
      <c r="B633" s="4" t="s">
        <v>1376</v>
      </c>
      <c r="C633" s="5">
        <v>40787</v>
      </c>
      <c r="D633" s="4" t="s">
        <v>13</v>
      </c>
      <c r="E633" s="4" t="s">
        <v>1377</v>
      </c>
      <c r="F633" s="4">
        <v>380150</v>
      </c>
      <c r="G633" s="4" t="s">
        <v>77</v>
      </c>
      <c r="H633" s="4" t="s">
        <v>31</v>
      </c>
      <c r="I633" s="4" t="s">
        <v>21</v>
      </c>
      <c r="J633" s="4">
        <v>891782</v>
      </c>
      <c r="K633" s="4">
        <v>708237</v>
      </c>
      <c r="L633" s="6">
        <f t="shared" si="9"/>
        <v>0.794181761910422</v>
      </c>
    </row>
    <row r="634" spans="1:12">
      <c r="A634" s="4">
        <v>423697</v>
      </c>
      <c r="B634" s="4" t="s">
        <v>1378</v>
      </c>
      <c r="C634" s="5">
        <v>40737</v>
      </c>
      <c r="D634" s="4" t="s">
        <v>13</v>
      </c>
      <c r="E634" s="4" t="s">
        <v>1379</v>
      </c>
      <c r="F634" s="4">
        <v>454526</v>
      </c>
      <c r="G634" s="4" t="s">
        <v>470</v>
      </c>
      <c r="H634" s="4" t="s">
        <v>31</v>
      </c>
      <c r="I634" s="4" t="s">
        <v>21</v>
      </c>
      <c r="J634" s="4">
        <v>747141</v>
      </c>
      <c r="K634" s="4">
        <v>894564</v>
      </c>
      <c r="L634" s="6">
        <f t="shared" si="9"/>
        <v>1.1973161692371319</v>
      </c>
    </row>
    <row r="635" spans="1:12">
      <c r="A635" s="4">
        <v>423699</v>
      </c>
      <c r="B635" s="4" t="s">
        <v>1380</v>
      </c>
      <c r="C635" s="5">
        <v>40789</v>
      </c>
      <c r="D635" s="4" t="s">
        <v>13</v>
      </c>
      <c r="E635" s="4" t="s">
        <v>1381</v>
      </c>
      <c r="F635" s="4">
        <v>454526</v>
      </c>
      <c r="G635" s="4" t="s">
        <v>470</v>
      </c>
      <c r="H635" s="4" t="s">
        <v>16</v>
      </c>
      <c r="I635" s="4" t="s">
        <v>25</v>
      </c>
      <c r="J635" s="4">
        <v>637143</v>
      </c>
      <c r="K635" s="4">
        <v>1036910</v>
      </c>
      <c r="L635" s="6">
        <f t="shared" si="9"/>
        <v>1.627436854834786</v>
      </c>
    </row>
    <row r="636" spans="1:12">
      <c r="A636" s="4">
        <v>423703</v>
      </c>
      <c r="B636" s="4" t="s">
        <v>1382</v>
      </c>
      <c r="C636" s="5">
        <v>40824</v>
      </c>
      <c r="D636" s="4" t="s">
        <v>13</v>
      </c>
      <c r="E636" s="4" t="s">
        <v>1383</v>
      </c>
      <c r="F636" s="4">
        <v>380148</v>
      </c>
      <c r="G636" s="4" t="s">
        <v>97</v>
      </c>
      <c r="H636" s="4" t="s">
        <v>16</v>
      </c>
      <c r="I636" s="4" t="s">
        <v>17</v>
      </c>
      <c r="J636" s="4">
        <v>1125264</v>
      </c>
      <c r="K636" s="4">
        <v>1640634</v>
      </c>
      <c r="L636" s="6">
        <f t="shared" si="9"/>
        <v>1.4579991895235251</v>
      </c>
    </row>
    <row r="637" spans="1:12">
      <c r="A637" s="4">
        <v>423706</v>
      </c>
      <c r="B637" s="4" t="s">
        <v>1384</v>
      </c>
      <c r="C637" s="5">
        <v>40820</v>
      </c>
      <c r="D637" s="4" t="s">
        <v>13</v>
      </c>
      <c r="E637" s="4" t="s">
        <v>1385</v>
      </c>
      <c r="F637" s="4">
        <v>417062</v>
      </c>
      <c r="G637" s="4" t="s">
        <v>655</v>
      </c>
      <c r="H637" s="4" t="s">
        <v>31</v>
      </c>
      <c r="I637" s="4" t="s">
        <v>25</v>
      </c>
      <c r="J637" s="4">
        <v>663491</v>
      </c>
      <c r="K637" s="4">
        <v>1058560</v>
      </c>
      <c r="L637" s="6">
        <f t="shared" si="9"/>
        <v>1.5954398778581775</v>
      </c>
    </row>
    <row r="638" spans="1:12">
      <c r="A638" s="4">
        <v>423713</v>
      </c>
      <c r="B638" s="4" t="s">
        <v>1386</v>
      </c>
      <c r="C638" s="5">
        <v>40806</v>
      </c>
      <c r="D638" s="4" t="s">
        <v>13</v>
      </c>
      <c r="E638" s="4" t="s">
        <v>1387</v>
      </c>
      <c r="F638" s="4">
        <v>376339</v>
      </c>
      <c r="G638" s="4" t="s">
        <v>91</v>
      </c>
      <c r="H638" s="4" t="s">
        <v>31</v>
      </c>
      <c r="I638" s="4" t="s">
        <v>25</v>
      </c>
      <c r="J638" s="4">
        <v>568610</v>
      </c>
      <c r="K638" s="4">
        <v>797045</v>
      </c>
      <c r="L638" s="6">
        <f t="shared" si="9"/>
        <v>1.4017428465908093</v>
      </c>
    </row>
    <row r="639" spans="1:12">
      <c r="A639" s="4">
        <v>423717</v>
      </c>
      <c r="B639" s="4" t="s">
        <v>1388</v>
      </c>
      <c r="C639" s="5">
        <v>40821</v>
      </c>
      <c r="D639" s="4" t="s">
        <v>13</v>
      </c>
      <c r="E639" s="4" t="s">
        <v>1389</v>
      </c>
      <c r="F639" s="4">
        <v>381123</v>
      </c>
      <c r="G639" s="4" t="s">
        <v>503</v>
      </c>
      <c r="H639" s="4" t="s">
        <v>16</v>
      </c>
      <c r="I639" s="4" t="s">
        <v>25</v>
      </c>
      <c r="J639" s="4">
        <v>677902</v>
      </c>
      <c r="K639" s="4">
        <v>683771</v>
      </c>
      <c r="L639" s="6">
        <f t="shared" si="9"/>
        <v>1.0086575935754725</v>
      </c>
    </row>
    <row r="640" spans="1:12">
      <c r="A640" s="4">
        <v>423791</v>
      </c>
      <c r="B640" s="4" t="s">
        <v>1390</v>
      </c>
      <c r="C640" s="5">
        <v>40817</v>
      </c>
      <c r="D640" s="4" t="s">
        <v>13</v>
      </c>
      <c r="E640" s="4" t="s">
        <v>1391</v>
      </c>
      <c r="F640" s="4">
        <v>381325</v>
      </c>
      <c r="G640" s="4" t="s">
        <v>278</v>
      </c>
      <c r="H640" s="4" t="s">
        <v>31</v>
      </c>
      <c r="I640" s="4" t="s">
        <v>25</v>
      </c>
      <c r="J640" s="4">
        <v>572022</v>
      </c>
      <c r="K640" s="4">
        <v>1263270</v>
      </c>
      <c r="L640" s="6">
        <f t="shared" si="9"/>
        <v>2.2084290464352772</v>
      </c>
    </row>
    <row r="641" spans="1:12">
      <c r="A641" s="4">
        <v>423797</v>
      </c>
      <c r="B641" s="4" t="s">
        <v>1392</v>
      </c>
      <c r="C641" s="5">
        <v>40807</v>
      </c>
      <c r="D641" s="4" t="s">
        <v>13</v>
      </c>
      <c r="E641" s="4" t="s">
        <v>1393</v>
      </c>
      <c r="F641" s="4">
        <v>376095</v>
      </c>
      <c r="G641" s="4" t="s">
        <v>1071</v>
      </c>
      <c r="H641" s="4" t="s">
        <v>16</v>
      </c>
      <c r="I641" s="4" t="s">
        <v>70</v>
      </c>
      <c r="J641" s="4">
        <v>249609</v>
      </c>
      <c r="K641" s="4">
        <v>279121</v>
      </c>
      <c r="L641" s="6">
        <f t="shared" si="9"/>
        <v>1.1182329162810636</v>
      </c>
    </row>
    <row r="642" spans="1:12">
      <c r="A642" s="4">
        <v>423802</v>
      </c>
      <c r="B642" s="4" t="s">
        <v>1394</v>
      </c>
      <c r="C642" s="5">
        <v>40805</v>
      </c>
      <c r="D642" s="4" t="s">
        <v>13</v>
      </c>
      <c r="E642" s="4" t="s">
        <v>1395</v>
      </c>
      <c r="F642" s="4">
        <v>472010</v>
      </c>
      <c r="G642" s="4" t="s">
        <v>172</v>
      </c>
      <c r="H642" s="4" t="s">
        <v>16</v>
      </c>
      <c r="I642" s="4" t="s">
        <v>21</v>
      </c>
      <c r="J642" s="4">
        <v>752853</v>
      </c>
      <c r="K642" s="4">
        <v>297037</v>
      </c>
      <c r="L642" s="6">
        <f t="shared" si="9"/>
        <v>0.39454847094984014</v>
      </c>
    </row>
    <row r="643" spans="1:12">
      <c r="A643" s="4">
        <v>423921</v>
      </c>
      <c r="B643" s="4" t="s">
        <v>1396</v>
      </c>
      <c r="C643" s="5">
        <v>40823</v>
      </c>
      <c r="D643" s="4" t="s">
        <v>13</v>
      </c>
      <c r="E643" s="4" t="s">
        <v>293</v>
      </c>
      <c r="F643" s="4">
        <v>359519</v>
      </c>
      <c r="G643" s="4" t="s">
        <v>294</v>
      </c>
      <c r="H643" s="4" t="s">
        <v>16</v>
      </c>
      <c r="I643" s="4" t="s">
        <v>17</v>
      </c>
      <c r="J643" s="4">
        <v>1468050</v>
      </c>
      <c r="K643" s="4">
        <v>452181</v>
      </c>
      <c r="L643" s="6">
        <f t="shared" ref="L643:L706" si="10">K643/J643</f>
        <v>0.30801471339532033</v>
      </c>
    </row>
    <row r="644" spans="1:12">
      <c r="A644" s="4">
        <v>423923</v>
      </c>
      <c r="B644" s="4" t="s">
        <v>1397</v>
      </c>
      <c r="C644" s="5">
        <v>40820</v>
      </c>
      <c r="D644" s="4" t="s">
        <v>13</v>
      </c>
      <c r="E644" s="4" t="s">
        <v>1398</v>
      </c>
      <c r="F644" s="4">
        <v>419555</v>
      </c>
      <c r="G644" s="4" t="s">
        <v>744</v>
      </c>
      <c r="H644" s="4" t="s">
        <v>16</v>
      </c>
      <c r="I644" s="4" t="s">
        <v>25</v>
      </c>
      <c r="J644" s="4">
        <v>690603</v>
      </c>
      <c r="K644" s="4">
        <v>297000</v>
      </c>
      <c r="L644" s="6">
        <f t="shared" si="10"/>
        <v>0.43005894848415083</v>
      </c>
    </row>
    <row r="645" spans="1:12">
      <c r="A645" s="4">
        <v>423965</v>
      </c>
      <c r="B645" s="4" t="s">
        <v>1399</v>
      </c>
      <c r="C645" s="5">
        <v>40802</v>
      </c>
      <c r="D645" s="4" t="s">
        <v>13</v>
      </c>
      <c r="E645" s="4" t="s">
        <v>1400</v>
      </c>
      <c r="F645" s="4">
        <v>377143</v>
      </c>
      <c r="G645" s="4" t="s">
        <v>176</v>
      </c>
      <c r="H645" s="4" t="s">
        <v>31</v>
      </c>
      <c r="I645" s="4" t="s">
        <v>17</v>
      </c>
      <c r="J645" s="4">
        <v>1253980</v>
      </c>
      <c r="K645" s="4">
        <v>427511</v>
      </c>
      <c r="L645" s="6">
        <f t="shared" si="10"/>
        <v>0.34092330021212458</v>
      </c>
    </row>
    <row r="646" spans="1:12">
      <c r="A646" s="4">
        <v>424055</v>
      </c>
      <c r="B646" s="4" t="s">
        <v>1401</v>
      </c>
      <c r="C646" s="5">
        <v>40826</v>
      </c>
      <c r="D646" s="4" t="s">
        <v>13</v>
      </c>
      <c r="E646" s="4" t="s">
        <v>1402</v>
      </c>
      <c r="F646" s="4">
        <v>448791</v>
      </c>
      <c r="G646" s="4" t="s">
        <v>386</v>
      </c>
      <c r="H646" s="4" t="s">
        <v>16</v>
      </c>
      <c r="I646" s="4" t="s">
        <v>25</v>
      </c>
      <c r="J646" s="4">
        <v>633519</v>
      </c>
      <c r="K646" s="4">
        <v>757480</v>
      </c>
      <c r="L646" s="6">
        <f t="shared" si="10"/>
        <v>1.1956705323755088</v>
      </c>
    </row>
    <row r="647" spans="1:12">
      <c r="A647" s="4">
        <v>424082</v>
      </c>
      <c r="B647" s="4" t="s">
        <v>1403</v>
      </c>
      <c r="C647" s="5">
        <v>40817</v>
      </c>
      <c r="D647" s="4" t="s">
        <v>13</v>
      </c>
      <c r="E647" s="4" t="s">
        <v>1404</v>
      </c>
      <c r="F647" s="4">
        <v>439273</v>
      </c>
      <c r="G647" s="4" t="s">
        <v>894</v>
      </c>
      <c r="H647" s="4" t="s">
        <v>16</v>
      </c>
      <c r="I647" s="4" t="s">
        <v>21</v>
      </c>
      <c r="J647" s="4">
        <v>714450</v>
      </c>
      <c r="K647" s="4">
        <v>604675</v>
      </c>
      <c r="L647" s="6">
        <f t="shared" si="10"/>
        <v>0.84635033942193294</v>
      </c>
    </row>
    <row r="648" spans="1:12">
      <c r="A648" s="4">
        <v>424227</v>
      </c>
      <c r="B648" s="4" t="s">
        <v>1405</v>
      </c>
      <c r="C648" s="5">
        <v>40833</v>
      </c>
      <c r="D648" s="4" t="s">
        <v>13</v>
      </c>
      <c r="E648" s="4" t="s">
        <v>1406</v>
      </c>
      <c r="F648" s="4">
        <v>382987</v>
      </c>
      <c r="G648" s="4" t="s">
        <v>67</v>
      </c>
      <c r="H648" s="4" t="s">
        <v>31</v>
      </c>
      <c r="I648" s="4" t="s">
        <v>17</v>
      </c>
      <c r="J648" s="4">
        <v>1215314</v>
      </c>
      <c r="K648" s="4">
        <v>951382</v>
      </c>
      <c r="L648" s="6">
        <f t="shared" si="10"/>
        <v>0.78282814153379288</v>
      </c>
    </row>
    <row r="649" spans="1:12">
      <c r="A649" s="4">
        <v>424405</v>
      </c>
      <c r="B649" s="4" t="s">
        <v>1407</v>
      </c>
      <c r="C649" s="5">
        <v>40794</v>
      </c>
      <c r="D649" s="4" t="s">
        <v>13</v>
      </c>
      <c r="E649" s="4" t="s">
        <v>1408</v>
      </c>
      <c r="F649" s="4">
        <v>424426</v>
      </c>
      <c r="G649" s="4" t="s">
        <v>939</v>
      </c>
      <c r="H649" s="4" t="s">
        <v>31</v>
      </c>
      <c r="I649" s="4" t="s">
        <v>25</v>
      </c>
      <c r="J649" s="4">
        <v>604161</v>
      </c>
      <c r="K649" s="4">
        <v>1104948</v>
      </c>
      <c r="L649" s="6">
        <f t="shared" si="10"/>
        <v>1.8288966020646815</v>
      </c>
    </row>
    <row r="650" spans="1:12">
      <c r="A650" s="4">
        <v>424414</v>
      </c>
      <c r="B650" s="4" t="s">
        <v>1409</v>
      </c>
      <c r="C650" s="5">
        <v>40643</v>
      </c>
      <c r="D650" s="4" t="s">
        <v>13</v>
      </c>
      <c r="E650" s="4" t="s">
        <v>1410</v>
      </c>
      <c r="F650" s="4">
        <v>382987</v>
      </c>
      <c r="G650" s="4" t="s">
        <v>67</v>
      </c>
      <c r="H650" s="4" t="s">
        <v>16</v>
      </c>
      <c r="I650" s="4" t="s">
        <v>17</v>
      </c>
      <c r="J650" s="4">
        <v>1239473</v>
      </c>
      <c r="K650" s="4">
        <v>1627397</v>
      </c>
      <c r="L650" s="6">
        <f t="shared" si="10"/>
        <v>1.312974949837552</v>
      </c>
    </row>
    <row r="651" spans="1:12">
      <c r="A651" s="4">
        <v>424429</v>
      </c>
      <c r="B651" s="4" t="s">
        <v>1411</v>
      </c>
      <c r="C651" s="5">
        <v>40763</v>
      </c>
      <c r="D651" s="4" t="s">
        <v>13</v>
      </c>
      <c r="E651" s="4" t="s">
        <v>1412</v>
      </c>
      <c r="F651" s="4">
        <v>410452</v>
      </c>
      <c r="G651" s="4" t="s">
        <v>398</v>
      </c>
      <c r="H651" s="4" t="s">
        <v>16</v>
      </c>
      <c r="I651" s="4" t="s">
        <v>32</v>
      </c>
      <c r="J651" s="4">
        <v>1891304</v>
      </c>
      <c r="K651" s="4">
        <v>2796390</v>
      </c>
      <c r="L651" s="6">
        <f t="shared" si="10"/>
        <v>1.4785513064002402</v>
      </c>
    </row>
    <row r="652" spans="1:12">
      <c r="A652" s="4">
        <v>424433</v>
      </c>
      <c r="B652" s="4" t="s">
        <v>1413</v>
      </c>
      <c r="C652" s="5">
        <v>40798</v>
      </c>
      <c r="D652" s="4" t="s">
        <v>13</v>
      </c>
      <c r="E652" s="4" t="s">
        <v>1414</v>
      </c>
      <c r="F652" s="4">
        <v>379915</v>
      </c>
      <c r="G652" s="4" t="s">
        <v>319</v>
      </c>
      <c r="H652" s="4" t="s">
        <v>31</v>
      </c>
      <c r="I652" s="4" t="s">
        <v>21</v>
      </c>
      <c r="J652" s="4">
        <v>847698</v>
      </c>
      <c r="K652" s="4">
        <v>509274</v>
      </c>
      <c r="L652" s="6">
        <f t="shared" si="10"/>
        <v>0.60077291676988742</v>
      </c>
    </row>
    <row r="653" spans="1:12">
      <c r="A653" s="4">
        <v>424612</v>
      </c>
      <c r="B653" s="4" t="s">
        <v>1415</v>
      </c>
      <c r="C653" s="5">
        <v>40791</v>
      </c>
      <c r="D653" s="4" t="s">
        <v>13</v>
      </c>
      <c r="E653" s="4" t="s">
        <v>1416</v>
      </c>
      <c r="F653" s="4">
        <v>398778</v>
      </c>
      <c r="G653" s="4" t="s">
        <v>367</v>
      </c>
      <c r="H653" s="4" t="s">
        <v>16</v>
      </c>
      <c r="I653" s="4" t="s">
        <v>70</v>
      </c>
      <c r="J653" s="4">
        <v>383734</v>
      </c>
      <c r="K653" s="4">
        <v>735132</v>
      </c>
      <c r="L653" s="6">
        <f t="shared" si="10"/>
        <v>1.9157332944174872</v>
      </c>
    </row>
    <row r="654" spans="1:12">
      <c r="A654" s="4">
        <v>424881</v>
      </c>
      <c r="B654" s="4" t="s">
        <v>1417</v>
      </c>
      <c r="C654" s="5">
        <v>40833</v>
      </c>
      <c r="D654" s="4" t="s">
        <v>13</v>
      </c>
      <c r="E654" s="4" t="s">
        <v>1418</v>
      </c>
      <c r="F654" s="4">
        <v>381123</v>
      </c>
      <c r="G654" s="4" t="s">
        <v>503</v>
      </c>
      <c r="H654" s="4" t="s">
        <v>16</v>
      </c>
      <c r="I654" s="4" t="s">
        <v>21</v>
      </c>
      <c r="J654" s="4">
        <v>907785</v>
      </c>
      <c r="K654" s="4">
        <v>652099</v>
      </c>
      <c r="L654" s="6">
        <f t="shared" si="10"/>
        <v>0.7183407965542502</v>
      </c>
    </row>
    <row r="655" spans="1:12">
      <c r="A655" s="4">
        <v>424898</v>
      </c>
      <c r="B655" s="4" t="s">
        <v>1419</v>
      </c>
      <c r="C655" s="5">
        <v>40823</v>
      </c>
      <c r="D655" s="4" t="s">
        <v>13</v>
      </c>
      <c r="E655" s="4" t="s">
        <v>1420</v>
      </c>
      <c r="F655" s="4">
        <v>377332</v>
      </c>
      <c r="G655" s="4" t="s">
        <v>82</v>
      </c>
      <c r="H655" s="4" t="s">
        <v>31</v>
      </c>
      <c r="I655" s="4" t="s">
        <v>21</v>
      </c>
      <c r="J655" s="4">
        <v>967579</v>
      </c>
      <c r="K655" s="4">
        <v>361041</v>
      </c>
      <c r="L655" s="6">
        <f t="shared" si="10"/>
        <v>0.37313852408950587</v>
      </c>
    </row>
    <row r="656" spans="1:12">
      <c r="A656" s="4">
        <v>425099</v>
      </c>
      <c r="B656" s="4" t="s">
        <v>1421</v>
      </c>
      <c r="C656" s="5">
        <v>40847</v>
      </c>
      <c r="D656" s="4" t="s">
        <v>13</v>
      </c>
      <c r="E656" s="4" t="s">
        <v>1422</v>
      </c>
      <c r="F656" s="4">
        <v>451002</v>
      </c>
      <c r="G656" s="4" t="s">
        <v>85</v>
      </c>
      <c r="H656" s="4" t="s">
        <v>16</v>
      </c>
      <c r="I656" s="4" t="s">
        <v>17</v>
      </c>
      <c r="J656" s="4">
        <v>1297741</v>
      </c>
      <c r="K656" s="4">
        <v>1005879</v>
      </c>
      <c r="L656" s="6">
        <f t="shared" si="10"/>
        <v>0.77509996216502364</v>
      </c>
    </row>
    <row r="657" spans="1:12">
      <c r="A657" s="4">
        <v>425101</v>
      </c>
      <c r="B657" s="4" t="s">
        <v>1423</v>
      </c>
      <c r="C657" s="5">
        <v>40838</v>
      </c>
      <c r="D657" s="4" t="s">
        <v>13</v>
      </c>
      <c r="E657" s="4" t="s">
        <v>1424</v>
      </c>
      <c r="F657" s="4">
        <v>381325</v>
      </c>
      <c r="G657" s="4" t="s">
        <v>278</v>
      </c>
      <c r="H657" s="4" t="s">
        <v>16</v>
      </c>
      <c r="I657" s="4" t="s">
        <v>17</v>
      </c>
      <c r="J657" s="4">
        <v>1383087</v>
      </c>
      <c r="K657" s="4">
        <v>1785646</v>
      </c>
      <c r="L657" s="6">
        <f t="shared" si="10"/>
        <v>1.2910583354481677</v>
      </c>
    </row>
    <row r="658" spans="1:12">
      <c r="A658" s="4">
        <v>425222</v>
      </c>
      <c r="B658" s="4" t="s">
        <v>1425</v>
      </c>
      <c r="C658" s="5">
        <v>40823</v>
      </c>
      <c r="D658" s="4" t="s">
        <v>13</v>
      </c>
      <c r="E658" s="4" t="s">
        <v>1426</v>
      </c>
      <c r="F658" s="4">
        <v>419863</v>
      </c>
      <c r="G658" s="4" t="s">
        <v>20</v>
      </c>
      <c r="H658" s="4" t="s">
        <v>16</v>
      </c>
      <c r="I658" s="4" t="s">
        <v>70</v>
      </c>
      <c r="J658" s="4">
        <v>398126</v>
      </c>
      <c r="K658" s="4">
        <v>548491</v>
      </c>
      <c r="L658" s="6">
        <f t="shared" si="10"/>
        <v>1.3776819398883771</v>
      </c>
    </row>
    <row r="659" spans="1:12">
      <c r="A659" s="4">
        <v>425232</v>
      </c>
      <c r="B659" s="4" t="s">
        <v>1427</v>
      </c>
      <c r="C659" s="5">
        <v>40833</v>
      </c>
      <c r="D659" s="4" t="s">
        <v>13</v>
      </c>
      <c r="E659" s="4" t="s">
        <v>1428</v>
      </c>
      <c r="F659" s="4">
        <v>380836</v>
      </c>
      <c r="G659" s="4" t="s">
        <v>510</v>
      </c>
      <c r="H659" s="4" t="s">
        <v>16</v>
      </c>
      <c r="I659" s="4" t="s">
        <v>21</v>
      </c>
      <c r="J659" s="4">
        <v>887659</v>
      </c>
      <c r="K659" s="4">
        <v>1633324</v>
      </c>
      <c r="L659" s="6">
        <f t="shared" si="10"/>
        <v>1.840035419006623</v>
      </c>
    </row>
    <row r="660" spans="1:12">
      <c r="A660" s="4">
        <v>425352</v>
      </c>
      <c r="B660" s="4" t="s">
        <v>1429</v>
      </c>
      <c r="C660" s="5">
        <v>40833</v>
      </c>
      <c r="D660" s="4" t="s">
        <v>13</v>
      </c>
      <c r="E660" s="4" t="s">
        <v>1430</v>
      </c>
      <c r="F660" s="4">
        <v>160376</v>
      </c>
      <c r="G660" s="4" t="s">
        <v>153</v>
      </c>
      <c r="H660" s="4" t="s">
        <v>31</v>
      </c>
      <c r="I660" s="4" t="s">
        <v>25</v>
      </c>
      <c r="J660" s="4">
        <v>453528</v>
      </c>
      <c r="K660" s="4">
        <v>907243</v>
      </c>
      <c r="L660" s="6">
        <f t="shared" si="10"/>
        <v>2.000412322943677</v>
      </c>
    </row>
    <row r="661" spans="1:12">
      <c r="A661" s="4">
        <v>425365</v>
      </c>
      <c r="B661" s="4" t="s">
        <v>1431</v>
      </c>
      <c r="C661" s="5">
        <v>40644</v>
      </c>
      <c r="D661" s="4" t="s">
        <v>13</v>
      </c>
      <c r="E661" s="4" t="s">
        <v>230</v>
      </c>
      <c r="F661" s="4">
        <v>460862</v>
      </c>
      <c r="G661" s="4" t="s">
        <v>231</v>
      </c>
      <c r="H661" s="4" t="s">
        <v>16</v>
      </c>
      <c r="I661" s="4" t="s">
        <v>32</v>
      </c>
      <c r="J661" s="4">
        <v>1575010</v>
      </c>
      <c r="K661" s="4">
        <v>784710</v>
      </c>
      <c r="L661" s="6">
        <f t="shared" si="10"/>
        <v>0.49822540809264704</v>
      </c>
    </row>
    <row r="662" spans="1:12">
      <c r="A662" s="4">
        <v>425375</v>
      </c>
      <c r="B662" s="4" t="s">
        <v>1432</v>
      </c>
      <c r="C662" s="5">
        <v>40764</v>
      </c>
      <c r="D662" s="4" t="s">
        <v>13</v>
      </c>
      <c r="E662" s="4" t="s">
        <v>1433</v>
      </c>
      <c r="F662" s="4">
        <v>423329</v>
      </c>
      <c r="G662" s="4" t="s">
        <v>187</v>
      </c>
      <c r="H662" s="4" t="s">
        <v>16</v>
      </c>
      <c r="I662" s="4" t="s">
        <v>21</v>
      </c>
      <c r="J662" s="4">
        <v>996113</v>
      </c>
      <c r="K662" s="4">
        <v>1907620</v>
      </c>
      <c r="L662" s="6">
        <f t="shared" si="10"/>
        <v>1.9150638531973783</v>
      </c>
    </row>
    <row r="663" spans="1:12">
      <c r="A663" s="4">
        <v>425407</v>
      </c>
      <c r="B663" s="4" t="s">
        <v>1434</v>
      </c>
      <c r="C663" s="5">
        <v>40856</v>
      </c>
      <c r="D663" s="4" t="s">
        <v>13</v>
      </c>
      <c r="E663" s="4" t="s">
        <v>1435</v>
      </c>
      <c r="F663" s="4">
        <v>451002</v>
      </c>
      <c r="G663" s="4" t="s">
        <v>85</v>
      </c>
      <c r="H663" s="4" t="s">
        <v>16</v>
      </c>
      <c r="I663" s="4" t="s">
        <v>25</v>
      </c>
      <c r="J663" s="4">
        <v>611371</v>
      </c>
      <c r="K663" s="4">
        <v>270080</v>
      </c>
      <c r="L663" s="6">
        <f t="shared" si="10"/>
        <v>0.44176122190944617</v>
      </c>
    </row>
    <row r="664" spans="1:12">
      <c r="A664" s="4">
        <v>425496</v>
      </c>
      <c r="B664" s="4" t="s">
        <v>1436</v>
      </c>
      <c r="C664" s="5">
        <v>40826</v>
      </c>
      <c r="D664" s="4" t="s">
        <v>13</v>
      </c>
      <c r="E664" s="4" t="s">
        <v>1437</v>
      </c>
      <c r="F664" s="4">
        <v>417062</v>
      </c>
      <c r="G664" s="4" t="s">
        <v>655</v>
      </c>
      <c r="H664" s="4" t="s">
        <v>16</v>
      </c>
      <c r="I664" s="4" t="s">
        <v>21</v>
      </c>
      <c r="J664" s="4">
        <v>892785</v>
      </c>
      <c r="K664" s="4">
        <v>97091</v>
      </c>
      <c r="L664" s="6">
        <f t="shared" si="10"/>
        <v>0.10875070705713022</v>
      </c>
    </row>
    <row r="665" spans="1:12">
      <c r="A665" s="4">
        <v>425498</v>
      </c>
      <c r="B665" s="4" t="s">
        <v>1438</v>
      </c>
      <c r="C665" s="5">
        <v>40805</v>
      </c>
      <c r="D665" s="4" t="s">
        <v>13</v>
      </c>
      <c r="E665" s="4" t="s">
        <v>1439</v>
      </c>
      <c r="F665" s="4">
        <v>377076</v>
      </c>
      <c r="G665" s="4" t="s">
        <v>28</v>
      </c>
      <c r="H665" s="4" t="s">
        <v>16</v>
      </c>
      <c r="I665" s="4" t="s">
        <v>70</v>
      </c>
      <c r="J665" s="4">
        <v>199063</v>
      </c>
      <c r="K665" s="4">
        <v>599816</v>
      </c>
      <c r="L665" s="6">
        <f t="shared" si="10"/>
        <v>3.0131968271351282</v>
      </c>
    </row>
    <row r="666" spans="1:12">
      <c r="A666" s="4">
        <v>425650</v>
      </c>
      <c r="B666" s="4" t="s">
        <v>1440</v>
      </c>
      <c r="C666" s="5">
        <v>40861</v>
      </c>
      <c r="D666" s="4" t="s">
        <v>13</v>
      </c>
      <c r="E666" s="4" t="s">
        <v>1441</v>
      </c>
      <c r="F666" s="4">
        <v>381132</v>
      </c>
      <c r="G666" s="4" t="s">
        <v>289</v>
      </c>
      <c r="H666" s="4" t="s">
        <v>16</v>
      </c>
      <c r="I666" s="4" t="s">
        <v>25</v>
      </c>
      <c r="J666" s="4">
        <v>640816</v>
      </c>
      <c r="K666" s="4">
        <v>1370948</v>
      </c>
      <c r="L666" s="6">
        <f t="shared" si="10"/>
        <v>2.139378542358493</v>
      </c>
    </row>
    <row r="667" spans="1:12">
      <c r="A667" s="4">
        <v>425652</v>
      </c>
      <c r="B667" s="4" t="s">
        <v>1442</v>
      </c>
      <c r="C667" s="5">
        <v>40837</v>
      </c>
      <c r="D667" s="4" t="s">
        <v>13</v>
      </c>
      <c r="E667" s="4" t="s">
        <v>1443</v>
      </c>
      <c r="F667" s="4">
        <v>379915</v>
      </c>
      <c r="G667" s="4" t="s">
        <v>319</v>
      </c>
      <c r="H667" s="4" t="s">
        <v>16</v>
      </c>
      <c r="I667" s="4" t="s">
        <v>21</v>
      </c>
      <c r="J667" s="4">
        <v>949518</v>
      </c>
      <c r="K667" s="4">
        <v>1283237</v>
      </c>
      <c r="L667" s="6">
        <f t="shared" si="10"/>
        <v>1.3514614783500682</v>
      </c>
    </row>
    <row r="668" spans="1:12">
      <c r="A668" s="4">
        <v>425770</v>
      </c>
      <c r="B668" s="4" t="s">
        <v>1444</v>
      </c>
      <c r="C668" s="5">
        <v>40859</v>
      </c>
      <c r="D668" s="4" t="s">
        <v>13</v>
      </c>
      <c r="E668" s="4" t="s">
        <v>1445</v>
      </c>
      <c r="F668" s="4">
        <v>381154</v>
      </c>
      <c r="G668" s="4" t="s">
        <v>324</v>
      </c>
      <c r="H668" s="4" t="s">
        <v>31</v>
      </c>
      <c r="I668" s="4" t="s">
        <v>21</v>
      </c>
      <c r="J668" s="4">
        <v>863843</v>
      </c>
      <c r="K668" s="4">
        <v>1734943</v>
      </c>
      <c r="L668" s="6">
        <f t="shared" si="10"/>
        <v>2.008400832095647</v>
      </c>
    </row>
    <row r="669" spans="1:12">
      <c r="A669" s="4">
        <v>425780</v>
      </c>
      <c r="B669" s="4" t="s">
        <v>1446</v>
      </c>
      <c r="C669" s="5">
        <v>40868</v>
      </c>
      <c r="D669" s="4" t="s">
        <v>13</v>
      </c>
      <c r="E669" s="4" t="s">
        <v>1447</v>
      </c>
      <c r="F669" s="4">
        <v>420801</v>
      </c>
      <c r="G669" s="4" t="s">
        <v>628</v>
      </c>
      <c r="H669" s="4" t="s">
        <v>31</v>
      </c>
      <c r="I669" s="4" t="s">
        <v>21</v>
      </c>
      <c r="J669" s="4">
        <v>712158</v>
      </c>
      <c r="K669" s="4">
        <v>1166465</v>
      </c>
      <c r="L669" s="6">
        <f t="shared" si="10"/>
        <v>1.6379300660808416</v>
      </c>
    </row>
    <row r="670" spans="1:12">
      <c r="A670" s="4">
        <v>425795</v>
      </c>
      <c r="B670" s="4" t="s">
        <v>1448</v>
      </c>
      <c r="C670" s="5">
        <v>40869</v>
      </c>
      <c r="D670" s="4" t="s">
        <v>13</v>
      </c>
      <c r="E670" s="4" t="s">
        <v>1449</v>
      </c>
      <c r="F670" s="4">
        <v>460392</v>
      </c>
      <c r="G670" s="4" t="s">
        <v>531</v>
      </c>
      <c r="H670" s="4" t="s">
        <v>16</v>
      </c>
      <c r="I670" s="4" t="s">
        <v>25</v>
      </c>
      <c r="J670" s="4">
        <v>580266</v>
      </c>
      <c r="K670" s="4">
        <v>716668</v>
      </c>
      <c r="L670" s="6">
        <f t="shared" si="10"/>
        <v>1.2350680549954676</v>
      </c>
    </row>
    <row r="671" spans="1:12">
      <c r="A671" s="4">
        <v>425798</v>
      </c>
      <c r="B671" s="4" t="s">
        <v>1450</v>
      </c>
      <c r="C671" s="5">
        <v>40863</v>
      </c>
      <c r="D671" s="4" t="s">
        <v>13</v>
      </c>
      <c r="E671" s="4" t="s">
        <v>1451</v>
      </c>
      <c r="F671" s="4">
        <v>460392</v>
      </c>
      <c r="G671" s="4" t="s">
        <v>531</v>
      </c>
      <c r="H671" s="4" t="s">
        <v>31</v>
      </c>
      <c r="I671" s="4" t="s">
        <v>17</v>
      </c>
      <c r="J671" s="4">
        <v>1150741</v>
      </c>
      <c r="K671" s="4">
        <v>1836889</v>
      </c>
      <c r="L671" s="6">
        <f t="shared" si="10"/>
        <v>1.596266231932294</v>
      </c>
    </row>
    <row r="672" spans="1:12">
      <c r="A672" s="4">
        <v>425800</v>
      </c>
      <c r="B672" s="4" t="s">
        <v>1452</v>
      </c>
      <c r="C672" s="5">
        <v>40865</v>
      </c>
      <c r="D672" s="4" t="s">
        <v>13</v>
      </c>
      <c r="E672" s="4" t="s">
        <v>1453</v>
      </c>
      <c r="F672" s="4">
        <v>460392</v>
      </c>
      <c r="G672" s="4" t="s">
        <v>531</v>
      </c>
      <c r="H672" s="4" t="s">
        <v>16</v>
      </c>
      <c r="I672" s="4" t="s">
        <v>25</v>
      </c>
      <c r="J672" s="4">
        <v>498774</v>
      </c>
      <c r="K672" s="4">
        <v>612574</v>
      </c>
      <c r="L672" s="6">
        <f t="shared" si="10"/>
        <v>1.2281594469639556</v>
      </c>
    </row>
    <row r="673" spans="1:12">
      <c r="A673" s="4">
        <v>426021</v>
      </c>
      <c r="B673" s="4" t="s">
        <v>1454</v>
      </c>
      <c r="C673" s="5">
        <v>40863</v>
      </c>
      <c r="D673" s="4" t="s">
        <v>13</v>
      </c>
      <c r="E673" s="4" t="s">
        <v>1455</v>
      </c>
      <c r="F673" s="4">
        <v>451002</v>
      </c>
      <c r="G673" s="4" t="s">
        <v>85</v>
      </c>
      <c r="H673" s="4" t="s">
        <v>16</v>
      </c>
      <c r="I673" s="4" t="s">
        <v>17</v>
      </c>
      <c r="J673" s="4">
        <v>1437227</v>
      </c>
      <c r="K673" s="4">
        <v>875868</v>
      </c>
      <c r="L673" s="6">
        <f t="shared" si="10"/>
        <v>0.60941521415893241</v>
      </c>
    </row>
    <row r="674" spans="1:12">
      <c r="A674" s="4">
        <v>426300</v>
      </c>
      <c r="B674" s="4" t="s">
        <v>1456</v>
      </c>
      <c r="C674" s="5">
        <v>40836</v>
      </c>
      <c r="D674" s="4" t="s">
        <v>13</v>
      </c>
      <c r="E674" s="4" t="s">
        <v>1457</v>
      </c>
      <c r="F674" s="4">
        <v>410733</v>
      </c>
      <c r="G674" s="4" t="s">
        <v>104</v>
      </c>
      <c r="H674" s="4" t="s">
        <v>31</v>
      </c>
      <c r="I674" s="4" t="s">
        <v>25</v>
      </c>
      <c r="J674" s="4">
        <v>669827</v>
      </c>
      <c r="K674" s="4">
        <v>649170</v>
      </c>
      <c r="L674" s="6">
        <f t="shared" si="10"/>
        <v>0.96916069373136648</v>
      </c>
    </row>
    <row r="675" spans="1:12">
      <c r="A675" s="4">
        <v>426308</v>
      </c>
      <c r="B675" s="4" t="s">
        <v>1458</v>
      </c>
      <c r="C675" s="5">
        <v>40869</v>
      </c>
      <c r="D675" s="4" t="s">
        <v>13</v>
      </c>
      <c r="E675" s="4" t="s">
        <v>1459</v>
      </c>
      <c r="F675" s="4">
        <v>379915</v>
      </c>
      <c r="G675" s="4" t="s">
        <v>319</v>
      </c>
      <c r="H675" s="4" t="s">
        <v>16</v>
      </c>
      <c r="I675" s="4" t="s">
        <v>25</v>
      </c>
      <c r="J675" s="4">
        <v>461139</v>
      </c>
      <c r="K675" s="4">
        <v>756153</v>
      </c>
      <c r="L675" s="6">
        <f t="shared" si="10"/>
        <v>1.639750704234515</v>
      </c>
    </row>
    <row r="676" spans="1:12">
      <c r="A676" s="4">
        <v>426314</v>
      </c>
      <c r="B676" s="4" t="s">
        <v>173</v>
      </c>
      <c r="C676" s="5">
        <v>40866</v>
      </c>
      <c r="D676" s="4" t="s">
        <v>13</v>
      </c>
      <c r="E676" s="4" t="s">
        <v>1460</v>
      </c>
      <c r="F676" s="4">
        <v>412412</v>
      </c>
      <c r="G676" s="4" t="s">
        <v>201</v>
      </c>
      <c r="H676" s="4" t="s">
        <v>31</v>
      </c>
      <c r="I676" s="4" t="s">
        <v>21</v>
      </c>
      <c r="J676" s="4">
        <v>927830</v>
      </c>
      <c r="K676" s="4">
        <v>371789</v>
      </c>
      <c r="L676" s="6">
        <f t="shared" si="10"/>
        <v>0.40070810385523209</v>
      </c>
    </row>
    <row r="677" spans="1:12">
      <c r="A677" s="4">
        <v>426611</v>
      </c>
      <c r="B677" s="4" t="s">
        <v>1461</v>
      </c>
      <c r="C677" s="5">
        <v>40869</v>
      </c>
      <c r="D677" s="4" t="s">
        <v>13</v>
      </c>
      <c r="E677" s="4" t="s">
        <v>1462</v>
      </c>
      <c r="F677" s="4">
        <v>379915</v>
      </c>
      <c r="G677" s="4" t="s">
        <v>319</v>
      </c>
      <c r="H677" s="4" t="s">
        <v>16</v>
      </c>
      <c r="I677" s="4" t="s">
        <v>17</v>
      </c>
      <c r="J677" s="4">
        <v>1437667</v>
      </c>
      <c r="K677" s="4">
        <v>468282</v>
      </c>
      <c r="L677" s="6">
        <f t="shared" si="10"/>
        <v>0.32572355072488968</v>
      </c>
    </row>
    <row r="678" spans="1:12">
      <c r="A678" s="4">
        <v>426825</v>
      </c>
      <c r="B678" s="4" t="s">
        <v>1463</v>
      </c>
      <c r="C678" s="5">
        <v>40859</v>
      </c>
      <c r="D678" s="4" t="s">
        <v>13</v>
      </c>
      <c r="E678" s="4" t="s">
        <v>1464</v>
      </c>
      <c r="F678" s="4">
        <v>462852</v>
      </c>
      <c r="G678" s="4" t="s">
        <v>1147</v>
      </c>
      <c r="H678" s="4" t="s">
        <v>31</v>
      </c>
      <c r="I678" s="4" t="s">
        <v>21</v>
      </c>
      <c r="J678" s="4">
        <v>771870</v>
      </c>
      <c r="K678" s="4">
        <v>668292</v>
      </c>
      <c r="L678" s="6">
        <f t="shared" si="10"/>
        <v>0.86580900928912896</v>
      </c>
    </row>
    <row r="679" spans="1:12">
      <c r="A679" s="4">
        <v>426895</v>
      </c>
      <c r="B679" s="4" t="s">
        <v>1465</v>
      </c>
      <c r="C679" s="5">
        <v>40868</v>
      </c>
      <c r="D679" s="4" t="s">
        <v>13</v>
      </c>
      <c r="E679" s="4" t="s">
        <v>1466</v>
      </c>
      <c r="F679" s="4">
        <v>462388</v>
      </c>
      <c r="G679" s="4" t="s">
        <v>768</v>
      </c>
      <c r="H679" s="4" t="s">
        <v>31</v>
      </c>
      <c r="I679" s="4" t="s">
        <v>25</v>
      </c>
      <c r="J679" s="4">
        <v>592611</v>
      </c>
      <c r="K679" s="4">
        <v>559058</v>
      </c>
      <c r="L679" s="6">
        <f t="shared" si="10"/>
        <v>0.9433810712254751</v>
      </c>
    </row>
    <row r="680" spans="1:12">
      <c r="A680" s="4">
        <v>426900</v>
      </c>
      <c r="B680" s="4" t="s">
        <v>1467</v>
      </c>
      <c r="C680" s="5">
        <v>40857</v>
      </c>
      <c r="D680" s="4" t="s">
        <v>13</v>
      </c>
      <c r="E680" s="4" t="s">
        <v>1468</v>
      </c>
      <c r="F680" s="4">
        <v>381721</v>
      </c>
      <c r="G680" s="4" t="s">
        <v>269</v>
      </c>
      <c r="H680" s="4" t="s">
        <v>16</v>
      </c>
      <c r="I680" s="4" t="s">
        <v>21</v>
      </c>
      <c r="J680" s="4">
        <v>984429</v>
      </c>
      <c r="K680" s="4">
        <v>749723</v>
      </c>
      <c r="L680" s="6">
        <f t="shared" si="10"/>
        <v>0.76158158688945576</v>
      </c>
    </row>
    <row r="681" spans="1:12">
      <c r="A681" s="4">
        <v>426954</v>
      </c>
      <c r="B681" s="4" t="s">
        <v>1469</v>
      </c>
      <c r="C681" s="5">
        <v>40868</v>
      </c>
      <c r="D681" s="4" t="s">
        <v>13</v>
      </c>
      <c r="E681" s="4" t="s">
        <v>1470</v>
      </c>
      <c r="F681" s="4">
        <v>447935</v>
      </c>
      <c r="G681" s="4" t="s">
        <v>242</v>
      </c>
      <c r="H681" s="4" t="s">
        <v>31</v>
      </c>
      <c r="I681" s="4" t="s">
        <v>25</v>
      </c>
      <c r="J681" s="4">
        <v>589225</v>
      </c>
      <c r="K681" s="4">
        <v>715652</v>
      </c>
      <c r="L681" s="6">
        <f t="shared" si="10"/>
        <v>1.2145648945648946</v>
      </c>
    </row>
    <row r="682" spans="1:12">
      <c r="A682" s="4">
        <v>427001</v>
      </c>
      <c r="B682" s="4" t="s">
        <v>1471</v>
      </c>
      <c r="C682" s="5">
        <v>40851</v>
      </c>
      <c r="D682" s="4" t="s">
        <v>13</v>
      </c>
      <c r="E682" s="4" t="s">
        <v>1404</v>
      </c>
      <c r="F682" s="4">
        <v>439273</v>
      </c>
      <c r="G682" s="4" t="s">
        <v>894</v>
      </c>
      <c r="H682" s="4" t="s">
        <v>31</v>
      </c>
      <c r="I682" s="4" t="s">
        <v>21</v>
      </c>
      <c r="J682" s="4">
        <v>714450</v>
      </c>
      <c r="K682" s="4">
        <v>275650</v>
      </c>
      <c r="L682" s="6">
        <f t="shared" si="10"/>
        <v>0.38582126110994469</v>
      </c>
    </row>
    <row r="683" spans="1:12">
      <c r="A683" s="4">
        <v>427045</v>
      </c>
      <c r="B683" s="4" t="s">
        <v>1472</v>
      </c>
      <c r="C683" s="5">
        <v>40873</v>
      </c>
      <c r="D683" s="4" t="s">
        <v>13</v>
      </c>
      <c r="E683" s="4" t="s">
        <v>1473</v>
      </c>
      <c r="F683" s="4">
        <v>410827</v>
      </c>
      <c r="G683" s="4" t="s">
        <v>259</v>
      </c>
      <c r="H683" s="4" t="s">
        <v>31</v>
      </c>
      <c r="I683" s="4" t="s">
        <v>17</v>
      </c>
      <c r="J683" s="4">
        <v>1139976</v>
      </c>
      <c r="K683" s="4">
        <v>600750</v>
      </c>
      <c r="L683" s="6">
        <f t="shared" si="10"/>
        <v>0.5269847786269185</v>
      </c>
    </row>
    <row r="684" spans="1:12">
      <c r="A684" s="4">
        <v>427049</v>
      </c>
      <c r="B684" s="4" t="s">
        <v>1474</v>
      </c>
      <c r="C684" s="5">
        <v>40836</v>
      </c>
      <c r="D684" s="4" t="s">
        <v>13</v>
      </c>
      <c r="E684" s="4" t="s">
        <v>1475</v>
      </c>
      <c r="F684" s="4">
        <v>373036</v>
      </c>
      <c r="G684" s="4" t="s">
        <v>193</v>
      </c>
      <c r="H684" s="4" t="s">
        <v>31</v>
      </c>
      <c r="I684" s="4" t="s">
        <v>21</v>
      </c>
      <c r="J684" s="4">
        <v>963413</v>
      </c>
      <c r="K684" s="4">
        <v>892247</v>
      </c>
      <c r="L684" s="6">
        <f t="shared" si="10"/>
        <v>0.92613136837472609</v>
      </c>
    </row>
    <row r="685" spans="1:12">
      <c r="A685" s="4">
        <v>427117</v>
      </c>
      <c r="B685" s="4" t="s">
        <v>1476</v>
      </c>
      <c r="C685" s="5">
        <v>40865</v>
      </c>
      <c r="D685" s="4" t="s">
        <v>13</v>
      </c>
      <c r="E685" s="4" t="s">
        <v>1477</v>
      </c>
      <c r="F685" s="4">
        <v>408443</v>
      </c>
      <c r="G685" s="4" t="s">
        <v>406</v>
      </c>
      <c r="H685" s="4" t="s">
        <v>31</v>
      </c>
      <c r="I685" s="4" t="s">
        <v>21</v>
      </c>
      <c r="J685" s="4">
        <v>762162</v>
      </c>
      <c r="K685" s="4">
        <v>831897</v>
      </c>
      <c r="L685" s="6">
        <f t="shared" si="10"/>
        <v>1.0914962960630417</v>
      </c>
    </row>
    <row r="686" spans="1:12">
      <c r="A686" s="4">
        <v>427189</v>
      </c>
      <c r="B686" s="4" t="s">
        <v>1478</v>
      </c>
      <c r="C686" s="5">
        <v>40888</v>
      </c>
      <c r="D686" s="4" t="s">
        <v>13</v>
      </c>
      <c r="E686" s="4" t="s">
        <v>1479</v>
      </c>
      <c r="F686" s="4">
        <v>377329</v>
      </c>
      <c r="G686" s="4" t="s">
        <v>55</v>
      </c>
      <c r="H686" s="4" t="s">
        <v>31</v>
      </c>
      <c r="I686" s="4" t="s">
        <v>25</v>
      </c>
      <c r="J686" s="4">
        <v>504810</v>
      </c>
      <c r="K686" s="4">
        <v>842747</v>
      </c>
      <c r="L686" s="6">
        <f t="shared" si="10"/>
        <v>1.6694340444919871</v>
      </c>
    </row>
    <row r="687" spans="1:12">
      <c r="A687" s="4">
        <v>427193</v>
      </c>
      <c r="B687" s="4" t="s">
        <v>1480</v>
      </c>
      <c r="C687" s="5">
        <v>40864</v>
      </c>
      <c r="D687" s="4" t="s">
        <v>13</v>
      </c>
      <c r="E687" s="4" t="s">
        <v>1481</v>
      </c>
      <c r="F687" s="4">
        <v>398449</v>
      </c>
      <c r="G687" s="4" t="s">
        <v>116</v>
      </c>
      <c r="H687" s="4" t="s">
        <v>31</v>
      </c>
      <c r="I687" s="4" t="s">
        <v>25</v>
      </c>
      <c r="J687" s="4">
        <v>666009</v>
      </c>
      <c r="K687" s="4">
        <v>307265</v>
      </c>
      <c r="L687" s="6">
        <f t="shared" si="10"/>
        <v>0.46135262436393504</v>
      </c>
    </row>
    <row r="688" spans="1:12">
      <c r="A688" s="4">
        <v>427379</v>
      </c>
      <c r="B688" s="4" t="s">
        <v>1482</v>
      </c>
      <c r="C688" s="5">
        <v>40886</v>
      </c>
      <c r="D688" s="4" t="s">
        <v>13</v>
      </c>
      <c r="E688" s="4" t="s">
        <v>1483</v>
      </c>
      <c r="F688" s="4">
        <v>460392</v>
      </c>
      <c r="G688" s="4" t="s">
        <v>531</v>
      </c>
      <c r="H688" s="4" t="s">
        <v>31</v>
      </c>
      <c r="I688" s="4" t="s">
        <v>21</v>
      </c>
      <c r="J688" s="4">
        <v>761523</v>
      </c>
      <c r="K688" s="4">
        <v>784845</v>
      </c>
      <c r="L688" s="6">
        <f t="shared" si="10"/>
        <v>1.0306254702746995</v>
      </c>
    </row>
    <row r="689" spans="1:12">
      <c r="A689" s="4">
        <v>427611</v>
      </c>
      <c r="B689" s="4" t="s">
        <v>1484</v>
      </c>
      <c r="C689" s="5">
        <v>40878</v>
      </c>
      <c r="D689" s="4" t="s">
        <v>13</v>
      </c>
      <c r="E689" s="4" t="s">
        <v>1485</v>
      </c>
      <c r="F689" s="4">
        <v>412412</v>
      </c>
      <c r="G689" s="4" t="s">
        <v>201</v>
      </c>
      <c r="H689" s="4" t="s">
        <v>31</v>
      </c>
      <c r="I689" s="4" t="s">
        <v>21</v>
      </c>
      <c r="J689" s="4">
        <v>854107</v>
      </c>
      <c r="K689" s="4">
        <v>574408</v>
      </c>
      <c r="L689" s="6">
        <f t="shared" si="10"/>
        <v>0.67252463684292485</v>
      </c>
    </row>
    <row r="690" spans="1:12">
      <c r="A690" s="4">
        <v>427618</v>
      </c>
      <c r="B690" s="4" t="s">
        <v>1486</v>
      </c>
      <c r="C690" s="5">
        <v>40878</v>
      </c>
      <c r="D690" s="4" t="s">
        <v>13</v>
      </c>
      <c r="E690" s="4" t="s">
        <v>1487</v>
      </c>
      <c r="F690" s="4">
        <v>452815</v>
      </c>
      <c r="G690" s="4" t="s">
        <v>448</v>
      </c>
      <c r="H690" s="4" t="s">
        <v>31</v>
      </c>
      <c r="I690" s="4" t="s">
        <v>21</v>
      </c>
      <c r="J690" s="4">
        <v>820846</v>
      </c>
      <c r="K690" s="4">
        <v>1248252</v>
      </c>
      <c r="L690" s="6">
        <f t="shared" si="10"/>
        <v>1.5206896299671315</v>
      </c>
    </row>
    <row r="691" spans="1:12">
      <c r="A691" s="4">
        <v>427671</v>
      </c>
      <c r="B691" s="4" t="s">
        <v>1488</v>
      </c>
      <c r="C691" s="5">
        <v>40856</v>
      </c>
      <c r="D691" s="4" t="s">
        <v>13</v>
      </c>
      <c r="E691" s="4" t="s">
        <v>1489</v>
      </c>
      <c r="F691" s="4">
        <v>462388</v>
      </c>
      <c r="G691" s="4" t="s">
        <v>768</v>
      </c>
      <c r="H691" s="4" t="s">
        <v>16</v>
      </c>
      <c r="I691" s="4" t="s">
        <v>32</v>
      </c>
      <c r="J691" s="4">
        <v>1808638</v>
      </c>
      <c r="K691" s="4">
        <v>583203</v>
      </c>
      <c r="L691" s="6">
        <f t="shared" si="10"/>
        <v>0.32245424457519967</v>
      </c>
    </row>
    <row r="692" spans="1:12">
      <c r="A692" s="4">
        <v>427677</v>
      </c>
      <c r="B692" s="4" t="s">
        <v>1490</v>
      </c>
      <c r="C692" s="5">
        <v>40880</v>
      </c>
      <c r="D692" s="4" t="s">
        <v>13</v>
      </c>
      <c r="E692" s="4" t="s">
        <v>1491</v>
      </c>
      <c r="F692" s="4">
        <v>381154</v>
      </c>
      <c r="G692" s="4" t="s">
        <v>324</v>
      </c>
      <c r="H692" s="4" t="s">
        <v>16</v>
      </c>
      <c r="I692" s="4" t="s">
        <v>21</v>
      </c>
      <c r="J692" s="4">
        <v>810659</v>
      </c>
      <c r="K692" s="4">
        <v>773962</v>
      </c>
      <c r="L692" s="6">
        <f t="shared" si="10"/>
        <v>0.95473189096771882</v>
      </c>
    </row>
    <row r="693" spans="1:12">
      <c r="A693" s="4">
        <v>427685</v>
      </c>
      <c r="B693" s="4" t="s">
        <v>1492</v>
      </c>
      <c r="C693" s="5">
        <v>40872</v>
      </c>
      <c r="D693" s="4" t="s">
        <v>13</v>
      </c>
      <c r="E693" s="4" t="s">
        <v>1493</v>
      </c>
      <c r="F693" s="4">
        <v>388373</v>
      </c>
      <c r="G693" s="4" t="s">
        <v>637</v>
      </c>
      <c r="H693" s="4" t="s">
        <v>31</v>
      </c>
      <c r="I693" s="4" t="s">
        <v>17</v>
      </c>
      <c r="J693" s="4">
        <v>1124187</v>
      </c>
      <c r="K693" s="4">
        <v>949098</v>
      </c>
      <c r="L693" s="6">
        <f t="shared" si="10"/>
        <v>0.84425278000901982</v>
      </c>
    </row>
    <row r="694" spans="1:12">
      <c r="A694" s="4">
        <v>427833</v>
      </c>
      <c r="B694" s="4" t="s">
        <v>1494</v>
      </c>
      <c r="C694" s="5">
        <v>40880</v>
      </c>
      <c r="D694" s="4" t="s">
        <v>13</v>
      </c>
      <c r="E694" s="4" t="s">
        <v>1495</v>
      </c>
      <c r="F694" s="4">
        <v>424426</v>
      </c>
      <c r="G694" s="4" t="s">
        <v>939</v>
      </c>
      <c r="H694" s="4" t="s">
        <v>31</v>
      </c>
      <c r="I694" s="4" t="s">
        <v>70</v>
      </c>
      <c r="J694" s="4">
        <v>330824</v>
      </c>
      <c r="K694" s="4">
        <v>533353</v>
      </c>
      <c r="L694" s="6">
        <f t="shared" si="10"/>
        <v>1.6121956085410973</v>
      </c>
    </row>
    <row r="695" spans="1:12">
      <c r="A695" s="4">
        <v>427839</v>
      </c>
      <c r="B695" s="4" t="s">
        <v>1496</v>
      </c>
      <c r="C695" s="5">
        <v>40886</v>
      </c>
      <c r="D695" s="4" t="s">
        <v>13</v>
      </c>
      <c r="E695" s="4" t="s">
        <v>1497</v>
      </c>
      <c r="F695" s="4">
        <v>381549</v>
      </c>
      <c r="G695" s="4" t="s">
        <v>264</v>
      </c>
      <c r="H695" s="4" t="s">
        <v>31</v>
      </c>
      <c r="I695" s="4" t="s">
        <v>32</v>
      </c>
      <c r="J695" s="4">
        <v>2197062</v>
      </c>
      <c r="K695" s="4">
        <v>2499092</v>
      </c>
      <c r="L695" s="6">
        <f t="shared" si="10"/>
        <v>1.1374699485039566</v>
      </c>
    </row>
    <row r="696" spans="1:12">
      <c r="A696" s="4">
        <v>427958</v>
      </c>
      <c r="B696" s="4" t="s">
        <v>1498</v>
      </c>
      <c r="C696" s="5">
        <v>40882</v>
      </c>
      <c r="D696" s="4" t="s">
        <v>13</v>
      </c>
      <c r="E696" s="4" t="s">
        <v>1499</v>
      </c>
      <c r="F696" s="4">
        <v>377143</v>
      </c>
      <c r="G696" s="4" t="s">
        <v>176</v>
      </c>
      <c r="H696" s="4" t="s">
        <v>31</v>
      </c>
      <c r="I696" s="4" t="s">
        <v>25</v>
      </c>
      <c r="J696" s="4">
        <v>689909</v>
      </c>
      <c r="K696" s="4">
        <v>646429</v>
      </c>
      <c r="L696" s="6">
        <f t="shared" si="10"/>
        <v>0.93697719554318037</v>
      </c>
    </row>
    <row r="697" spans="1:12">
      <c r="A697" s="4">
        <v>427962</v>
      </c>
      <c r="B697" s="4" t="s">
        <v>1500</v>
      </c>
      <c r="C697" s="5">
        <v>40877</v>
      </c>
      <c r="D697" s="4" t="s">
        <v>13</v>
      </c>
      <c r="E697" s="4" t="s">
        <v>1501</v>
      </c>
      <c r="F697" s="4">
        <v>464799</v>
      </c>
      <c r="G697" s="4" t="s">
        <v>648</v>
      </c>
      <c r="H697" s="4" t="s">
        <v>31</v>
      </c>
      <c r="I697" s="4" t="s">
        <v>25</v>
      </c>
      <c r="J697" s="4">
        <v>573558</v>
      </c>
      <c r="K697" s="4">
        <v>1015915</v>
      </c>
      <c r="L697" s="6">
        <f t="shared" si="10"/>
        <v>1.7712506843248634</v>
      </c>
    </row>
    <row r="698" spans="1:12">
      <c r="A698" s="4">
        <v>427971</v>
      </c>
      <c r="B698" s="4" t="s">
        <v>1502</v>
      </c>
      <c r="C698" s="5">
        <v>40885</v>
      </c>
      <c r="D698" s="4" t="s">
        <v>13</v>
      </c>
      <c r="E698" s="4" t="s">
        <v>1503</v>
      </c>
      <c r="F698" s="4">
        <v>410452</v>
      </c>
      <c r="G698" s="4" t="s">
        <v>398</v>
      </c>
      <c r="H698" s="4" t="s">
        <v>16</v>
      </c>
      <c r="I698" s="4" t="s">
        <v>25</v>
      </c>
      <c r="J698" s="4">
        <v>402713</v>
      </c>
      <c r="K698" s="4">
        <v>1030976</v>
      </c>
      <c r="L698" s="6">
        <f t="shared" si="10"/>
        <v>2.560076282613176</v>
      </c>
    </row>
    <row r="699" spans="1:12">
      <c r="A699" s="4">
        <v>428307</v>
      </c>
      <c r="B699" s="4" t="s">
        <v>1504</v>
      </c>
      <c r="C699" s="5">
        <v>40885</v>
      </c>
      <c r="D699" s="4" t="s">
        <v>13</v>
      </c>
      <c r="E699" s="4" t="s">
        <v>1505</v>
      </c>
      <c r="F699" s="4">
        <v>417062</v>
      </c>
      <c r="G699" s="4" t="s">
        <v>655</v>
      </c>
      <c r="H699" s="4" t="s">
        <v>16</v>
      </c>
      <c r="I699" s="4" t="s">
        <v>25</v>
      </c>
      <c r="J699" s="4">
        <v>463527</v>
      </c>
      <c r="K699" s="4">
        <v>1557999</v>
      </c>
      <c r="L699" s="6">
        <f t="shared" si="10"/>
        <v>3.3611828437178417</v>
      </c>
    </row>
    <row r="700" spans="1:12">
      <c r="A700" s="4">
        <v>428311</v>
      </c>
      <c r="B700" s="4" t="s">
        <v>1506</v>
      </c>
      <c r="C700" s="5">
        <v>40886</v>
      </c>
      <c r="D700" s="4" t="s">
        <v>13</v>
      </c>
      <c r="E700" s="4" t="s">
        <v>1507</v>
      </c>
      <c r="F700" s="4">
        <v>417062</v>
      </c>
      <c r="G700" s="4" t="s">
        <v>655</v>
      </c>
      <c r="H700" s="4" t="s">
        <v>16</v>
      </c>
      <c r="I700" s="4" t="s">
        <v>25</v>
      </c>
      <c r="J700" s="4">
        <v>509618</v>
      </c>
      <c r="K700" s="4">
        <v>1397856</v>
      </c>
      <c r="L700" s="6">
        <f t="shared" si="10"/>
        <v>2.7429486399616967</v>
      </c>
    </row>
    <row r="701" spans="1:12">
      <c r="A701" s="4">
        <v>428339</v>
      </c>
      <c r="B701" s="4" t="s">
        <v>1508</v>
      </c>
      <c r="C701" s="5">
        <v>40878</v>
      </c>
      <c r="D701" s="4" t="s">
        <v>13</v>
      </c>
      <c r="E701" s="4" t="s">
        <v>1509</v>
      </c>
      <c r="F701" s="4">
        <v>474373</v>
      </c>
      <c r="G701" s="4" t="s">
        <v>130</v>
      </c>
      <c r="H701" s="4" t="s">
        <v>31</v>
      </c>
      <c r="I701" s="4" t="s">
        <v>25</v>
      </c>
      <c r="J701" s="4">
        <v>472597</v>
      </c>
      <c r="K701" s="4">
        <v>299910</v>
      </c>
      <c r="L701" s="6">
        <f t="shared" si="10"/>
        <v>0.63459988108261378</v>
      </c>
    </row>
    <row r="702" spans="1:12">
      <c r="A702" s="4">
        <v>428714</v>
      </c>
      <c r="B702" s="4" t="s">
        <v>1510</v>
      </c>
      <c r="C702" s="5">
        <v>40868</v>
      </c>
      <c r="D702" s="4" t="s">
        <v>13</v>
      </c>
      <c r="E702" s="4" t="s">
        <v>1511</v>
      </c>
      <c r="F702" s="4">
        <v>414224</v>
      </c>
      <c r="G702" s="4" t="s">
        <v>209</v>
      </c>
      <c r="H702" s="4" t="s">
        <v>31</v>
      </c>
      <c r="I702" s="4" t="s">
        <v>25</v>
      </c>
      <c r="J702" s="4">
        <v>578857</v>
      </c>
      <c r="K702" s="4">
        <v>878857</v>
      </c>
      <c r="L702" s="6">
        <f t="shared" si="10"/>
        <v>1.518262714280038</v>
      </c>
    </row>
    <row r="703" spans="1:12">
      <c r="A703" s="4">
        <v>429998</v>
      </c>
      <c r="B703" s="4" t="s">
        <v>1512</v>
      </c>
      <c r="C703" s="5">
        <v>40848</v>
      </c>
      <c r="D703" s="4" t="s">
        <v>13</v>
      </c>
      <c r="E703" s="4" t="s">
        <v>1513</v>
      </c>
      <c r="F703" s="4">
        <v>411975</v>
      </c>
      <c r="G703" s="4" t="s">
        <v>179</v>
      </c>
      <c r="H703" s="4" t="s">
        <v>31</v>
      </c>
      <c r="I703" s="4" t="s">
        <v>17</v>
      </c>
      <c r="J703" s="4">
        <v>1153732</v>
      </c>
      <c r="K703" s="4">
        <v>1081180</v>
      </c>
      <c r="L703" s="6">
        <f t="shared" si="10"/>
        <v>0.93711537861479099</v>
      </c>
    </row>
    <row r="704" spans="1:12">
      <c r="A704" s="4">
        <v>430021</v>
      </c>
      <c r="B704" s="4" t="s">
        <v>1514</v>
      </c>
      <c r="C704" s="5">
        <v>40882</v>
      </c>
      <c r="D704" s="4" t="s">
        <v>13</v>
      </c>
      <c r="E704" s="4" t="s">
        <v>1515</v>
      </c>
      <c r="F704" s="4">
        <v>380836</v>
      </c>
      <c r="G704" s="4" t="s">
        <v>510</v>
      </c>
      <c r="H704" s="4" t="s">
        <v>31</v>
      </c>
      <c r="I704" s="4" t="s">
        <v>70</v>
      </c>
      <c r="J704" s="4">
        <v>389078</v>
      </c>
      <c r="K704" s="4">
        <v>504998</v>
      </c>
      <c r="L704" s="6">
        <f t="shared" si="10"/>
        <v>1.297935118408134</v>
      </c>
    </row>
    <row r="705" spans="1:12">
      <c r="A705" s="4">
        <v>430286</v>
      </c>
      <c r="B705" s="4" t="s">
        <v>1516</v>
      </c>
      <c r="C705" s="5">
        <v>40882</v>
      </c>
      <c r="D705" s="4" t="s">
        <v>13</v>
      </c>
      <c r="E705" s="4" t="s">
        <v>1517</v>
      </c>
      <c r="F705" s="4">
        <v>399532</v>
      </c>
      <c r="G705" s="4" t="s">
        <v>15</v>
      </c>
      <c r="H705" s="4" t="s">
        <v>16</v>
      </c>
      <c r="I705" s="4" t="s">
        <v>70</v>
      </c>
      <c r="J705" s="4">
        <v>315872</v>
      </c>
      <c r="K705" s="4">
        <v>654034</v>
      </c>
      <c r="L705" s="6">
        <f t="shared" si="10"/>
        <v>2.0705665586060178</v>
      </c>
    </row>
    <row r="706" spans="1:12">
      <c r="A706" s="4">
        <v>430296</v>
      </c>
      <c r="B706" s="4" t="s">
        <v>1518</v>
      </c>
      <c r="C706" s="5">
        <v>40367</v>
      </c>
      <c r="D706" s="4" t="s">
        <v>13</v>
      </c>
      <c r="E706" s="4" t="s">
        <v>1519</v>
      </c>
      <c r="F706" s="4">
        <v>424950</v>
      </c>
      <c r="G706" s="4" t="s">
        <v>49</v>
      </c>
      <c r="H706" s="4" t="s">
        <v>31</v>
      </c>
      <c r="I706" s="4" t="s">
        <v>25</v>
      </c>
      <c r="J706" s="4">
        <v>612821</v>
      </c>
      <c r="K706" s="4">
        <v>838720</v>
      </c>
      <c r="L706" s="6">
        <f t="shared" si="10"/>
        <v>1.3686215061167943</v>
      </c>
    </row>
    <row r="707" spans="1:12">
      <c r="A707" s="4">
        <v>430304</v>
      </c>
      <c r="B707" s="4" t="s">
        <v>1520</v>
      </c>
      <c r="C707" s="5">
        <v>40900</v>
      </c>
      <c r="D707" s="4" t="s">
        <v>13</v>
      </c>
      <c r="E707" s="4" t="s">
        <v>1521</v>
      </c>
      <c r="F707" s="4">
        <v>377332</v>
      </c>
      <c r="G707" s="4" t="s">
        <v>82</v>
      </c>
      <c r="H707" s="4" t="s">
        <v>16</v>
      </c>
      <c r="I707" s="4" t="s">
        <v>70</v>
      </c>
      <c r="J707" s="4">
        <v>378040</v>
      </c>
      <c r="K707" s="4">
        <v>901297</v>
      </c>
      <c r="L707" s="6">
        <f t="shared" ref="L707:L770" si="11">K707/J707</f>
        <v>2.3841313088562055</v>
      </c>
    </row>
    <row r="708" spans="1:12">
      <c r="A708" s="4">
        <v>430306</v>
      </c>
      <c r="B708" s="4" t="s">
        <v>1522</v>
      </c>
      <c r="C708" s="5">
        <v>40897</v>
      </c>
      <c r="D708" s="4" t="s">
        <v>13</v>
      </c>
      <c r="E708" s="4" t="s">
        <v>1523</v>
      </c>
      <c r="F708" s="4">
        <v>381123</v>
      </c>
      <c r="G708" s="4" t="s">
        <v>503</v>
      </c>
      <c r="H708" s="4" t="s">
        <v>16</v>
      </c>
      <c r="I708" s="4" t="s">
        <v>21</v>
      </c>
      <c r="J708" s="4">
        <v>770503</v>
      </c>
      <c r="K708" s="4">
        <v>538595</v>
      </c>
      <c r="L708" s="6">
        <f t="shared" si="11"/>
        <v>0.69901739513019412</v>
      </c>
    </row>
    <row r="709" spans="1:12">
      <c r="A709" s="4">
        <v>430310</v>
      </c>
      <c r="B709" s="4" t="s">
        <v>1524</v>
      </c>
      <c r="C709" s="5">
        <v>40897</v>
      </c>
      <c r="D709" s="4" t="s">
        <v>13</v>
      </c>
      <c r="E709" s="4" t="s">
        <v>1525</v>
      </c>
      <c r="F709" s="4">
        <v>381549</v>
      </c>
      <c r="G709" s="4" t="s">
        <v>264</v>
      </c>
      <c r="H709" s="4" t="s">
        <v>31</v>
      </c>
      <c r="I709" s="4" t="s">
        <v>25</v>
      </c>
      <c r="J709" s="4">
        <v>663261</v>
      </c>
      <c r="K709" s="4">
        <v>775028</v>
      </c>
      <c r="L709" s="6">
        <f t="shared" si="11"/>
        <v>1.1685113401813163</v>
      </c>
    </row>
    <row r="710" spans="1:12">
      <c r="A710" s="4">
        <v>430324</v>
      </c>
      <c r="B710" s="4" t="s">
        <v>1526</v>
      </c>
      <c r="C710" s="5">
        <v>40898</v>
      </c>
      <c r="D710" s="4" t="s">
        <v>13</v>
      </c>
      <c r="E710" s="4" t="s">
        <v>1527</v>
      </c>
      <c r="F710" s="4">
        <v>420801</v>
      </c>
      <c r="G710" s="4" t="s">
        <v>628</v>
      </c>
      <c r="H710" s="4" t="s">
        <v>16</v>
      </c>
      <c r="I710" s="4" t="s">
        <v>21</v>
      </c>
      <c r="J710" s="4">
        <v>1028278</v>
      </c>
      <c r="K710" s="4">
        <v>931734</v>
      </c>
      <c r="L710" s="6">
        <f t="shared" si="11"/>
        <v>0.90611099333059741</v>
      </c>
    </row>
    <row r="711" spans="1:12">
      <c r="A711" s="4">
        <v>430722</v>
      </c>
      <c r="B711" s="4" t="s">
        <v>1528</v>
      </c>
      <c r="C711" s="5">
        <v>40896</v>
      </c>
      <c r="D711" s="4" t="s">
        <v>13</v>
      </c>
      <c r="E711" s="4" t="s">
        <v>1529</v>
      </c>
      <c r="F711" s="4">
        <v>448841</v>
      </c>
      <c r="G711" s="4" t="s">
        <v>467</v>
      </c>
      <c r="H711" s="4" t="s">
        <v>16</v>
      </c>
      <c r="I711" s="4" t="s">
        <v>21</v>
      </c>
      <c r="J711" s="4">
        <v>764376</v>
      </c>
      <c r="K711" s="4">
        <v>1736022</v>
      </c>
      <c r="L711" s="6">
        <f t="shared" si="11"/>
        <v>2.2711623598857109</v>
      </c>
    </row>
    <row r="712" spans="1:12">
      <c r="A712" s="4">
        <v>430935</v>
      </c>
      <c r="B712" s="4" t="s">
        <v>1530</v>
      </c>
      <c r="C712" s="5">
        <v>40900</v>
      </c>
      <c r="D712" s="4" t="s">
        <v>13</v>
      </c>
      <c r="E712" s="4" t="s">
        <v>1531</v>
      </c>
      <c r="F712" s="4">
        <v>376098</v>
      </c>
      <c r="G712" s="4" t="s">
        <v>1084</v>
      </c>
      <c r="H712" s="4" t="s">
        <v>31</v>
      </c>
      <c r="I712" s="4" t="s">
        <v>17</v>
      </c>
      <c r="J712" s="4">
        <v>1134852</v>
      </c>
      <c r="K712" s="4">
        <v>1538357</v>
      </c>
      <c r="L712" s="6">
        <f t="shared" si="11"/>
        <v>1.3555573766447078</v>
      </c>
    </row>
    <row r="713" spans="1:12">
      <c r="A713" s="4">
        <v>430970</v>
      </c>
      <c r="B713" s="4" t="s">
        <v>1532</v>
      </c>
      <c r="C713" s="5">
        <v>40903</v>
      </c>
      <c r="D713" s="4" t="s">
        <v>13</v>
      </c>
      <c r="E713" s="4" t="s">
        <v>258</v>
      </c>
      <c r="F713" s="4">
        <v>410827</v>
      </c>
      <c r="G713" s="4" t="s">
        <v>259</v>
      </c>
      <c r="H713" s="4" t="s">
        <v>31</v>
      </c>
      <c r="I713" s="4" t="s">
        <v>25</v>
      </c>
      <c r="J713" s="4">
        <v>411767</v>
      </c>
      <c r="K713" s="4">
        <v>792704</v>
      </c>
      <c r="L713" s="6">
        <f t="shared" si="11"/>
        <v>1.9251275600035942</v>
      </c>
    </row>
    <row r="714" spans="1:12">
      <c r="A714" s="4">
        <v>430972</v>
      </c>
      <c r="B714" s="4" t="s">
        <v>1533</v>
      </c>
      <c r="C714" s="5">
        <v>40871</v>
      </c>
      <c r="D714" s="4" t="s">
        <v>13</v>
      </c>
      <c r="E714" s="4" t="s">
        <v>1534</v>
      </c>
      <c r="F714" s="4">
        <v>387266</v>
      </c>
      <c r="G714" s="4" t="s">
        <v>35</v>
      </c>
      <c r="H714" s="4" t="s">
        <v>31</v>
      </c>
      <c r="I714" s="4" t="s">
        <v>21</v>
      </c>
      <c r="J714" s="4">
        <v>733321</v>
      </c>
      <c r="K714" s="4">
        <v>561664</v>
      </c>
      <c r="L714" s="6">
        <f t="shared" si="11"/>
        <v>0.7659183358992856</v>
      </c>
    </row>
    <row r="715" spans="1:12">
      <c r="A715" s="4">
        <v>430976</v>
      </c>
      <c r="B715" s="4" t="s">
        <v>1535</v>
      </c>
      <c r="C715" s="5">
        <v>40900</v>
      </c>
      <c r="D715" s="4" t="s">
        <v>13</v>
      </c>
      <c r="E715" s="4" t="s">
        <v>1536</v>
      </c>
      <c r="F715" s="4">
        <v>416871</v>
      </c>
      <c r="G715" s="4" t="s">
        <v>190</v>
      </c>
      <c r="H715" s="4" t="s">
        <v>31</v>
      </c>
      <c r="I715" s="4" t="s">
        <v>17</v>
      </c>
      <c r="J715" s="4">
        <v>1164877</v>
      </c>
      <c r="K715" s="4">
        <v>1020326</v>
      </c>
      <c r="L715" s="6">
        <f t="shared" si="11"/>
        <v>0.87590878693630314</v>
      </c>
    </row>
    <row r="716" spans="1:12">
      <c r="A716" s="4">
        <v>431003</v>
      </c>
      <c r="B716" s="4" t="s">
        <v>1537</v>
      </c>
      <c r="C716" s="5">
        <v>40879</v>
      </c>
      <c r="D716" s="4" t="s">
        <v>13</v>
      </c>
      <c r="E716" s="4" t="s">
        <v>1538</v>
      </c>
      <c r="F716" s="4">
        <v>436955</v>
      </c>
      <c r="G716" s="4" t="s">
        <v>823</v>
      </c>
      <c r="H716" s="4" t="s">
        <v>31</v>
      </c>
      <c r="I716" s="4" t="s">
        <v>21</v>
      </c>
      <c r="J716" s="4">
        <v>840716</v>
      </c>
      <c r="K716" s="4">
        <v>597881</v>
      </c>
      <c r="L716" s="6">
        <f t="shared" si="11"/>
        <v>0.7111569186265041</v>
      </c>
    </row>
    <row r="717" spans="1:12">
      <c r="A717" s="4">
        <v>431009</v>
      </c>
      <c r="B717" s="4" t="s">
        <v>1539</v>
      </c>
      <c r="C717" s="5">
        <v>40891</v>
      </c>
      <c r="D717" s="4" t="s">
        <v>13</v>
      </c>
      <c r="E717" s="4" t="s">
        <v>1540</v>
      </c>
      <c r="F717" s="4">
        <v>474340</v>
      </c>
      <c r="G717" s="4" t="s">
        <v>113</v>
      </c>
      <c r="H717" s="4" t="s">
        <v>16</v>
      </c>
      <c r="I717" s="4" t="s">
        <v>21</v>
      </c>
      <c r="J717" s="4">
        <v>998277</v>
      </c>
      <c r="K717" s="4">
        <v>1161376</v>
      </c>
      <c r="L717" s="6">
        <f t="shared" si="11"/>
        <v>1.1633805046094421</v>
      </c>
    </row>
    <row r="718" spans="1:12">
      <c r="A718" s="4">
        <v>431040</v>
      </c>
      <c r="B718" s="4" t="s">
        <v>1541</v>
      </c>
      <c r="C718" s="5">
        <v>40896</v>
      </c>
      <c r="D718" s="4" t="s">
        <v>13</v>
      </c>
      <c r="E718" s="4" t="s">
        <v>1542</v>
      </c>
      <c r="F718" s="4">
        <v>378503</v>
      </c>
      <c r="G718" s="4" t="s">
        <v>272</v>
      </c>
      <c r="H718" s="4" t="s">
        <v>16</v>
      </c>
      <c r="I718" s="4" t="s">
        <v>32</v>
      </c>
      <c r="J718" s="4">
        <v>1587436</v>
      </c>
      <c r="K718" s="4">
        <v>2292194</v>
      </c>
      <c r="L718" s="6">
        <f t="shared" si="11"/>
        <v>1.4439599454718175</v>
      </c>
    </row>
    <row r="719" spans="1:12">
      <c r="A719" s="4">
        <v>431045</v>
      </c>
      <c r="B719" s="4" t="s">
        <v>1543</v>
      </c>
      <c r="C719" s="5">
        <v>40893</v>
      </c>
      <c r="D719" s="4" t="s">
        <v>13</v>
      </c>
      <c r="E719" s="4" t="s">
        <v>1544</v>
      </c>
      <c r="F719" s="4">
        <v>410449</v>
      </c>
      <c r="G719" s="4" t="s">
        <v>283</v>
      </c>
      <c r="H719" s="4" t="s">
        <v>16</v>
      </c>
      <c r="I719" s="4" t="s">
        <v>32</v>
      </c>
      <c r="J719" s="4">
        <v>1681438</v>
      </c>
      <c r="K719" s="4">
        <v>1830603</v>
      </c>
      <c r="L719" s="6">
        <f t="shared" si="11"/>
        <v>1.0887127565809742</v>
      </c>
    </row>
    <row r="720" spans="1:12">
      <c r="A720" s="4">
        <v>431080</v>
      </c>
      <c r="B720" s="4" t="s">
        <v>1545</v>
      </c>
      <c r="C720" s="5">
        <v>40878</v>
      </c>
      <c r="D720" s="4" t="s">
        <v>13</v>
      </c>
      <c r="E720" s="4" t="s">
        <v>1546</v>
      </c>
      <c r="F720" s="4">
        <v>377329</v>
      </c>
      <c r="G720" s="4" t="s">
        <v>55</v>
      </c>
      <c r="H720" s="4" t="s">
        <v>31</v>
      </c>
      <c r="I720" s="4" t="s">
        <v>21</v>
      </c>
      <c r="J720" s="4">
        <v>713828</v>
      </c>
      <c r="K720" s="4">
        <v>1077203</v>
      </c>
      <c r="L720" s="6">
        <f t="shared" si="11"/>
        <v>1.5090512000089658</v>
      </c>
    </row>
    <row r="721" spans="1:12">
      <c r="A721" s="4">
        <v>431096</v>
      </c>
      <c r="B721" s="4" t="s">
        <v>1547</v>
      </c>
      <c r="C721" s="5">
        <v>40896</v>
      </c>
      <c r="D721" s="4" t="s">
        <v>13</v>
      </c>
      <c r="E721" s="4" t="s">
        <v>1548</v>
      </c>
      <c r="F721" s="4">
        <v>412412</v>
      </c>
      <c r="G721" s="4" t="s">
        <v>201</v>
      </c>
      <c r="H721" s="4" t="s">
        <v>31</v>
      </c>
      <c r="I721" s="4" t="s">
        <v>21</v>
      </c>
      <c r="J721" s="4">
        <v>745410</v>
      </c>
      <c r="K721" s="4">
        <v>364177</v>
      </c>
      <c r="L721" s="6">
        <f t="shared" si="11"/>
        <v>0.48855931634939159</v>
      </c>
    </row>
    <row r="722" spans="1:12">
      <c r="A722" s="4">
        <v>431114</v>
      </c>
      <c r="B722" s="4" t="s">
        <v>1549</v>
      </c>
      <c r="C722" s="5">
        <v>40910</v>
      </c>
      <c r="D722" s="4" t="s">
        <v>13</v>
      </c>
      <c r="E722" s="4" t="s">
        <v>1550</v>
      </c>
      <c r="F722" s="4">
        <v>460909</v>
      </c>
      <c r="G722" s="4" t="s">
        <v>44</v>
      </c>
      <c r="H722" s="4" t="s">
        <v>31</v>
      </c>
      <c r="I722" s="4" t="s">
        <v>21</v>
      </c>
      <c r="J722" s="4">
        <v>886446</v>
      </c>
      <c r="K722" s="4">
        <v>1138989</v>
      </c>
      <c r="L722" s="6">
        <f t="shared" si="11"/>
        <v>1.2848938344806113</v>
      </c>
    </row>
    <row r="723" spans="1:12">
      <c r="A723" s="4">
        <v>431117</v>
      </c>
      <c r="B723" s="4" t="s">
        <v>1551</v>
      </c>
      <c r="C723" s="5">
        <v>40894</v>
      </c>
      <c r="D723" s="4" t="s">
        <v>13</v>
      </c>
      <c r="E723" s="4" t="s">
        <v>1552</v>
      </c>
      <c r="F723" s="4">
        <v>452815</v>
      </c>
      <c r="G723" s="4" t="s">
        <v>448</v>
      </c>
      <c r="H723" s="4" t="s">
        <v>31</v>
      </c>
      <c r="I723" s="4" t="s">
        <v>25</v>
      </c>
      <c r="J723" s="4">
        <v>575462</v>
      </c>
      <c r="K723" s="4">
        <v>305764</v>
      </c>
      <c r="L723" s="6">
        <f t="shared" si="11"/>
        <v>0.53133656088499326</v>
      </c>
    </row>
    <row r="724" spans="1:12">
      <c r="A724" s="4">
        <v>431123</v>
      </c>
      <c r="B724" s="4" t="s">
        <v>1553</v>
      </c>
      <c r="C724" s="5">
        <v>40878</v>
      </c>
      <c r="D724" s="4" t="s">
        <v>13</v>
      </c>
      <c r="E724" s="4" t="s">
        <v>861</v>
      </c>
      <c r="F724" s="4">
        <v>380148</v>
      </c>
      <c r="G724" s="4" t="s">
        <v>97</v>
      </c>
      <c r="H724" s="4" t="s">
        <v>31</v>
      </c>
      <c r="I724" s="4" t="s">
        <v>32</v>
      </c>
      <c r="J724" s="4">
        <v>1775819</v>
      </c>
      <c r="K724" s="4">
        <v>2178400</v>
      </c>
      <c r="L724" s="6">
        <f t="shared" si="11"/>
        <v>1.2267015951513076</v>
      </c>
    </row>
    <row r="725" spans="1:12">
      <c r="A725" s="4">
        <v>431147</v>
      </c>
      <c r="B725" s="4" t="s">
        <v>1554</v>
      </c>
      <c r="C725" s="5">
        <v>40855</v>
      </c>
      <c r="D725" s="4" t="s">
        <v>13</v>
      </c>
      <c r="E725" s="4" t="s">
        <v>1555</v>
      </c>
      <c r="F725" s="4">
        <v>381325</v>
      </c>
      <c r="G725" s="4" t="s">
        <v>278</v>
      </c>
      <c r="H725" s="4" t="s">
        <v>16</v>
      </c>
      <c r="I725" s="4" t="s">
        <v>70</v>
      </c>
      <c r="J725" s="4">
        <v>323773</v>
      </c>
      <c r="K725" s="4">
        <v>952484</v>
      </c>
      <c r="L725" s="6">
        <f t="shared" si="11"/>
        <v>2.9418265266096926</v>
      </c>
    </row>
    <row r="726" spans="1:12">
      <c r="A726" s="4">
        <v>431358</v>
      </c>
      <c r="B726" s="4" t="s">
        <v>1556</v>
      </c>
      <c r="C726" s="5">
        <v>40903</v>
      </c>
      <c r="D726" s="4" t="s">
        <v>13</v>
      </c>
      <c r="E726" s="4" t="s">
        <v>1557</v>
      </c>
      <c r="F726" s="4">
        <v>419863</v>
      </c>
      <c r="G726" s="4" t="s">
        <v>20</v>
      </c>
      <c r="H726" s="4" t="s">
        <v>16</v>
      </c>
      <c r="I726" s="4" t="s">
        <v>70</v>
      </c>
      <c r="J726" s="4">
        <v>369997</v>
      </c>
      <c r="K726" s="4">
        <v>1158996</v>
      </c>
      <c r="L726" s="6">
        <f t="shared" si="11"/>
        <v>3.1324470198407015</v>
      </c>
    </row>
    <row r="727" spans="1:12">
      <c r="A727" s="4">
        <v>431369</v>
      </c>
      <c r="B727" s="4" t="s">
        <v>1558</v>
      </c>
      <c r="C727" s="5">
        <v>40896</v>
      </c>
      <c r="D727" s="4" t="s">
        <v>13</v>
      </c>
      <c r="E727" s="4" t="s">
        <v>1559</v>
      </c>
      <c r="F727" s="4">
        <v>359519</v>
      </c>
      <c r="G727" s="4" t="s">
        <v>294</v>
      </c>
      <c r="H727" s="4" t="s">
        <v>31</v>
      </c>
      <c r="I727" s="4" t="s">
        <v>17</v>
      </c>
      <c r="J727" s="4">
        <v>1422054</v>
      </c>
      <c r="K727" s="4">
        <v>1094894</v>
      </c>
      <c r="L727" s="6">
        <f t="shared" si="11"/>
        <v>0.76993841302791599</v>
      </c>
    </row>
    <row r="728" spans="1:12">
      <c r="A728" s="4">
        <v>431448</v>
      </c>
      <c r="B728" s="4" t="s">
        <v>1560</v>
      </c>
      <c r="C728" s="5">
        <v>40911</v>
      </c>
      <c r="D728" s="4" t="s">
        <v>13</v>
      </c>
      <c r="E728" s="4" t="s">
        <v>1561</v>
      </c>
      <c r="F728" s="4">
        <v>410450</v>
      </c>
      <c r="G728" s="4" t="s">
        <v>217</v>
      </c>
      <c r="H728" s="4" t="s">
        <v>31</v>
      </c>
      <c r="I728" s="4" t="s">
        <v>21</v>
      </c>
      <c r="J728" s="4">
        <v>849957</v>
      </c>
      <c r="K728" s="4">
        <v>682442</v>
      </c>
      <c r="L728" s="6">
        <f t="shared" si="11"/>
        <v>0.80291355915652207</v>
      </c>
    </row>
    <row r="729" spans="1:12">
      <c r="A729" s="4">
        <v>431475</v>
      </c>
      <c r="B729" s="4" t="s">
        <v>1562</v>
      </c>
      <c r="C729" s="5">
        <v>40917</v>
      </c>
      <c r="D729" s="4" t="s">
        <v>13</v>
      </c>
      <c r="E729" s="4" t="s">
        <v>1563</v>
      </c>
      <c r="F729" s="4">
        <v>377364</v>
      </c>
      <c r="G729" s="4" t="s">
        <v>726</v>
      </c>
      <c r="H729" s="4" t="s">
        <v>16</v>
      </c>
      <c r="I729" s="4" t="s">
        <v>21</v>
      </c>
      <c r="J729" s="4">
        <v>1069933</v>
      </c>
      <c r="K729" s="4">
        <v>975166</v>
      </c>
      <c r="L729" s="6">
        <f t="shared" si="11"/>
        <v>0.91142716413083813</v>
      </c>
    </row>
    <row r="730" spans="1:12">
      <c r="A730" s="4">
        <v>431578</v>
      </c>
      <c r="B730" s="4" t="s">
        <v>1564</v>
      </c>
      <c r="C730" s="5">
        <v>39832</v>
      </c>
      <c r="D730" s="4" t="s">
        <v>13</v>
      </c>
      <c r="E730" s="4" t="s">
        <v>1565</v>
      </c>
      <c r="F730" s="4">
        <v>460862</v>
      </c>
      <c r="G730" s="4" t="s">
        <v>231</v>
      </c>
      <c r="H730" s="4" t="s">
        <v>16</v>
      </c>
      <c r="I730" s="4" t="s">
        <v>17</v>
      </c>
      <c r="J730" s="4">
        <v>1136106</v>
      </c>
      <c r="K730" s="4">
        <v>1116560</v>
      </c>
      <c r="L730" s="6">
        <f t="shared" si="11"/>
        <v>0.98279561942283555</v>
      </c>
    </row>
    <row r="731" spans="1:12">
      <c r="A731" s="4">
        <v>431735</v>
      </c>
      <c r="B731" s="4" t="s">
        <v>1566</v>
      </c>
      <c r="C731" s="5">
        <v>40886</v>
      </c>
      <c r="D731" s="4" t="s">
        <v>13</v>
      </c>
      <c r="E731" s="4" t="s">
        <v>1567</v>
      </c>
      <c r="F731" s="4">
        <v>410827</v>
      </c>
      <c r="G731" s="4" t="s">
        <v>259</v>
      </c>
      <c r="H731" s="4" t="s">
        <v>16</v>
      </c>
      <c r="I731" s="4" t="s">
        <v>21</v>
      </c>
      <c r="J731" s="4">
        <v>759415</v>
      </c>
      <c r="K731" s="4">
        <v>835584</v>
      </c>
      <c r="L731" s="6">
        <f t="shared" si="11"/>
        <v>1.1002995726974052</v>
      </c>
    </row>
    <row r="732" spans="1:12">
      <c r="A732" s="4">
        <v>431760</v>
      </c>
      <c r="B732" s="4" t="s">
        <v>1568</v>
      </c>
      <c r="C732" s="5">
        <v>40920</v>
      </c>
      <c r="D732" s="4" t="s">
        <v>13</v>
      </c>
      <c r="E732" s="4" t="s">
        <v>1569</v>
      </c>
      <c r="F732" s="4">
        <v>380150</v>
      </c>
      <c r="G732" s="4" t="s">
        <v>77</v>
      </c>
      <c r="H732" s="4" t="s">
        <v>31</v>
      </c>
      <c r="I732" s="4" t="s">
        <v>21</v>
      </c>
      <c r="J732" s="4">
        <v>846083</v>
      </c>
      <c r="K732" s="4">
        <v>457283</v>
      </c>
      <c r="L732" s="6">
        <f t="shared" si="11"/>
        <v>0.54047061576701105</v>
      </c>
    </row>
    <row r="733" spans="1:12">
      <c r="A733" s="4">
        <v>431767</v>
      </c>
      <c r="B733" s="4" t="s">
        <v>1570</v>
      </c>
      <c r="C733" s="5">
        <v>40911</v>
      </c>
      <c r="D733" s="4" t="s">
        <v>13</v>
      </c>
      <c r="E733" s="4" t="s">
        <v>1571</v>
      </c>
      <c r="F733" s="4">
        <v>410452</v>
      </c>
      <c r="G733" s="4" t="s">
        <v>398</v>
      </c>
      <c r="H733" s="4" t="s">
        <v>16</v>
      </c>
      <c r="I733" s="4" t="s">
        <v>21</v>
      </c>
      <c r="J733" s="4">
        <v>796154</v>
      </c>
      <c r="K733" s="4">
        <v>1163787</v>
      </c>
      <c r="L733" s="6">
        <f t="shared" si="11"/>
        <v>1.4617611668094364</v>
      </c>
    </row>
    <row r="734" spans="1:12">
      <c r="A734" s="4">
        <v>431839</v>
      </c>
      <c r="B734" s="4" t="s">
        <v>1572</v>
      </c>
      <c r="C734" s="5">
        <v>40891</v>
      </c>
      <c r="D734" s="4" t="s">
        <v>13</v>
      </c>
      <c r="E734" s="4" t="s">
        <v>255</v>
      </c>
      <c r="F734" s="4">
        <v>381549</v>
      </c>
      <c r="G734" s="4" t="s">
        <v>264</v>
      </c>
      <c r="H734" s="4" t="s">
        <v>31</v>
      </c>
      <c r="I734" s="4" t="s">
        <v>25</v>
      </c>
      <c r="J734" s="4">
        <v>598195</v>
      </c>
      <c r="K734" s="4">
        <v>382964</v>
      </c>
      <c r="L734" s="6">
        <f t="shared" si="11"/>
        <v>0.64019926612559452</v>
      </c>
    </row>
    <row r="735" spans="1:12">
      <c r="A735" s="4">
        <v>432435</v>
      </c>
      <c r="B735" s="4" t="s">
        <v>1573</v>
      </c>
      <c r="C735" s="5">
        <v>40910</v>
      </c>
      <c r="D735" s="4" t="s">
        <v>13</v>
      </c>
      <c r="E735" s="4" t="s">
        <v>1574</v>
      </c>
      <c r="F735" s="4">
        <v>460909</v>
      </c>
      <c r="G735" s="4" t="s">
        <v>44</v>
      </c>
      <c r="H735" s="4" t="s">
        <v>31</v>
      </c>
      <c r="I735" s="4" t="s">
        <v>17</v>
      </c>
      <c r="J735" s="4">
        <v>1153148</v>
      </c>
      <c r="K735" s="4">
        <v>1149366</v>
      </c>
      <c r="L735" s="6">
        <f t="shared" si="11"/>
        <v>0.99672028221876119</v>
      </c>
    </row>
    <row r="736" spans="1:12">
      <c r="A736" s="4">
        <v>432762</v>
      </c>
      <c r="B736" s="4" t="s">
        <v>1575</v>
      </c>
      <c r="C736" s="5">
        <v>40910</v>
      </c>
      <c r="D736" s="4" t="s">
        <v>13</v>
      </c>
      <c r="E736" s="4" t="s">
        <v>1576</v>
      </c>
      <c r="F736" s="4">
        <v>414224</v>
      </c>
      <c r="G736" s="4" t="s">
        <v>209</v>
      </c>
      <c r="H736" s="4" t="s">
        <v>16</v>
      </c>
      <c r="I736" s="4" t="s">
        <v>25</v>
      </c>
      <c r="J736" s="4">
        <v>415266</v>
      </c>
      <c r="K736" s="4">
        <v>854490</v>
      </c>
      <c r="L736" s="6">
        <f t="shared" si="11"/>
        <v>2.0576931412636719</v>
      </c>
    </row>
    <row r="737" spans="1:12">
      <c r="A737" s="4">
        <v>432766</v>
      </c>
      <c r="B737" s="4" t="s">
        <v>1577</v>
      </c>
      <c r="C737" s="5">
        <v>40906</v>
      </c>
      <c r="D737" s="4" t="s">
        <v>13</v>
      </c>
      <c r="E737" s="4" t="s">
        <v>1578</v>
      </c>
      <c r="F737" s="4">
        <v>412833</v>
      </c>
      <c r="G737" s="4" t="s">
        <v>631</v>
      </c>
      <c r="H737" s="4" t="s">
        <v>31</v>
      </c>
      <c r="I737" s="4" t="s">
        <v>25</v>
      </c>
      <c r="J737" s="4">
        <v>420644</v>
      </c>
      <c r="K737" s="4">
        <v>338741</v>
      </c>
      <c r="L737" s="6">
        <f t="shared" si="11"/>
        <v>0.80529141031370943</v>
      </c>
    </row>
    <row r="738" spans="1:12">
      <c r="A738" s="4">
        <v>432776</v>
      </c>
      <c r="B738" s="4" t="s">
        <v>1579</v>
      </c>
      <c r="C738" s="5">
        <v>40918</v>
      </c>
      <c r="D738" s="4" t="s">
        <v>13</v>
      </c>
      <c r="E738" s="4" t="s">
        <v>1580</v>
      </c>
      <c r="F738" s="4">
        <v>462852</v>
      </c>
      <c r="G738" s="4" t="s">
        <v>1147</v>
      </c>
      <c r="H738" s="4" t="s">
        <v>31</v>
      </c>
      <c r="I738" s="4" t="s">
        <v>25</v>
      </c>
      <c r="J738" s="4">
        <v>551219</v>
      </c>
      <c r="K738" s="4">
        <v>259591</v>
      </c>
      <c r="L738" s="6">
        <f t="shared" si="11"/>
        <v>0.47093986237774821</v>
      </c>
    </row>
    <row r="739" spans="1:12">
      <c r="A739" s="4">
        <v>432814</v>
      </c>
      <c r="B739" s="4" t="s">
        <v>1581</v>
      </c>
      <c r="C739" s="5">
        <v>40911</v>
      </c>
      <c r="D739" s="4" t="s">
        <v>13</v>
      </c>
      <c r="E739" s="4" t="s">
        <v>1582</v>
      </c>
      <c r="F739" s="4">
        <v>448733</v>
      </c>
      <c r="G739" s="4" t="s">
        <v>520</v>
      </c>
      <c r="H739" s="4" t="s">
        <v>31</v>
      </c>
      <c r="I739" s="4" t="s">
        <v>70</v>
      </c>
      <c r="J739" s="4">
        <v>392055</v>
      </c>
      <c r="K739" s="4">
        <v>458155</v>
      </c>
      <c r="L739" s="6">
        <f t="shared" si="11"/>
        <v>1.1685987935366211</v>
      </c>
    </row>
    <row r="740" spans="1:12">
      <c r="A740" s="4">
        <v>433193</v>
      </c>
      <c r="B740" s="4" t="s">
        <v>1583</v>
      </c>
      <c r="C740" s="5">
        <v>40939</v>
      </c>
      <c r="D740" s="4" t="s">
        <v>13</v>
      </c>
      <c r="E740" s="4" t="s">
        <v>1584</v>
      </c>
      <c r="F740" s="4">
        <v>385698</v>
      </c>
      <c r="G740" s="4" t="s">
        <v>695</v>
      </c>
      <c r="H740" s="4" t="s">
        <v>31</v>
      </c>
      <c r="I740" s="4" t="s">
        <v>25</v>
      </c>
      <c r="J740" s="4">
        <v>696168</v>
      </c>
      <c r="K740" s="4">
        <v>189731</v>
      </c>
      <c r="L740" s="6">
        <f t="shared" si="11"/>
        <v>0.27253622688776274</v>
      </c>
    </row>
    <row r="741" spans="1:12">
      <c r="A741" s="4">
        <v>433296</v>
      </c>
      <c r="B741" s="4" t="s">
        <v>1585</v>
      </c>
      <c r="C741" s="5">
        <v>40945</v>
      </c>
      <c r="D741" s="4" t="s">
        <v>13</v>
      </c>
      <c r="E741" s="4" t="s">
        <v>1586</v>
      </c>
      <c r="F741" s="4">
        <v>471701</v>
      </c>
      <c r="G741" s="4" t="s">
        <v>460</v>
      </c>
      <c r="H741" s="4" t="s">
        <v>31</v>
      </c>
      <c r="I741" s="4" t="s">
        <v>25</v>
      </c>
      <c r="J741" s="4">
        <v>458602</v>
      </c>
      <c r="K741" s="4">
        <v>412372</v>
      </c>
      <c r="L741" s="6">
        <f t="shared" si="11"/>
        <v>0.89919363631209637</v>
      </c>
    </row>
    <row r="742" spans="1:12">
      <c r="A742" s="4">
        <v>433468</v>
      </c>
      <c r="B742" s="4" t="s">
        <v>1587</v>
      </c>
      <c r="C742" s="5">
        <v>40873</v>
      </c>
      <c r="D742" s="4" t="s">
        <v>13</v>
      </c>
      <c r="E742" s="4" t="s">
        <v>1588</v>
      </c>
      <c r="F742" s="4">
        <v>423329</v>
      </c>
      <c r="G742" s="4" t="s">
        <v>187</v>
      </c>
      <c r="H742" s="4" t="s">
        <v>16</v>
      </c>
      <c r="I742" s="4" t="s">
        <v>17</v>
      </c>
      <c r="J742" s="4">
        <v>1421626</v>
      </c>
      <c r="K742" s="4">
        <v>1539406</v>
      </c>
      <c r="L742" s="6">
        <f t="shared" si="11"/>
        <v>1.0828487942679721</v>
      </c>
    </row>
    <row r="743" spans="1:12">
      <c r="A743" s="4">
        <v>433475</v>
      </c>
      <c r="B743" s="4" t="s">
        <v>1589</v>
      </c>
      <c r="C743" s="5">
        <v>40939</v>
      </c>
      <c r="D743" s="4" t="s">
        <v>13</v>
      </c>
      <c r="E743" s="4" t="s">
        <v>1590</v>
      </c>
      <c r="F743" s="4">
        <v>377329</v>
      </c>
      <c r="G743" s="4" t="s">
        <v>55</v>
      </c>
      <c r="H743" s="4" t="s">
        <v>31</v>
      </c>
      <c r="I743" s="4" t="s">
        <v>25</v>
      </c>
      <c r="J743" s="4">
        <v>526795</v>
      </c>
      <c r="K743" s="4">
        <v>836698</v>
      </c>
      <c r="L743" s="6">
        <f t="shared" si="11"/>
        <v>1.5882800709953586</v>
      </c>
    </row>
    <row r="744" spans="1:12">
      <c r="A744" s="4">
        <v>433480</v>
      </c>
      <c r="B744" s="4" t="s">
        <v>1591</v>
      </c>
      <c r="C744" s="5">
        <v>40931</v>
      </c>
      <c r="D744" s="4" t="s">
        <v>13</v>
      </c>
      <c r="E744" s="4" t="s">
        <v>1592</v>
      </c>
      <c r="F744" s="4">
        <v>359519</v>
      </c>
      <c r="G744" s="4" t="s">
        <v>294</v>
      </c>
      <c r="H744" s="4" t="s">
        <v>31</v>
      </c>
      <c r="I744" s="4" t="s">
        <v>251</v>
      </c>
      <c r="J744" s="4">
        <v>2602229</v>
      </c>
      <c r="K744" s="4">
        <v>1556397</v>
      </c>
      <c r="L744" s="6">
        <f t="shared" si="11"/>
        <v>0.59810147377498291</v>
      </c>
    </row>
    <row r="745" spans="1:12">
      <c r="A745" s="4">
        <v>433552</v>
      </c>
      <c r="B745" s="4" t="s">
        <v>1593</v>
      </c>
      <c r="C745" s="5">
        <v>40949</v>
      </c>
      <c r="D745" s="4" t="s">
        <v>13</v>
      </c>
      <c r="E745" s="4" t="s">
        <v>1594</v>
      </c>
      <c r="F745" s="4">
        <v>411082</v>
      </c>
      <c r="G745" s="4" t="s">
        <v>58</v>
      </c>
      <c r="H745" s="4" t="s">
        <v>16</v>
      </c>
      <c r="I745" s="4" t="s">
        <v>21</v>
      </c>
      <c r="J745" s="4">
        <v>734302</v>
      </c>
      <c r="K745" s="4">
        <v>1384767</v>
      </c>
      <c r="L745" s="6">
        <f t="shared" si="11"/>
        <v>1.8858276295039371</v>
      </c>
    </row>
    <row r="746" spans="1:12">
      <c r="A746" s="4">
        <v>433556</v>
      </c>
      <c r="B746" s="4" t="s">
        <v>1595</v>
      </c>
      <c r="C746" s="5">
        <v>40947</v>
      </c>
      <c r="D746" s="4" t="s">
        <v>13</v>
      </c>
      <c r="E746" s="4" t="s">
        <v>1596</v>
      </c>
      <c r="F746" s="4">
        <v>377143</v>
      </c>
      <c r="G746" s="4" t="s">
        <v>176</v>
      </c>
      <c r="H746" s="4" t="s">
        <v>31</v>
      </c>
      <c r="I746" s="4" t="s">
        <v>21</v>
      </c>
      <c r="J746" s="4">
        <v>701988</v>
      </c>
      <c r="K746" s="4">
        <v>541579</v>
      </c>
      <c r="L746" s="6">
        <f t="shared" si="11"/>
        <v>0.77149324489877324</v>
      </c>
    </row>
    <row r="747" spans="1:12">
      <c r="A747" s="4">
        <v>433558</v>
      </c>
      <c r="B747" s="4" t="s">
        <v>1597</v>
      </c>
      <c r="C747" s="5">
        <v>40940</v>
      </c>
      <c r="D747" s="4" t="s">
        <v>13</v>
      </c>
      <c r="E747" s="4" t="s">
        <v>1598</v>
      </c>
      <c r="F747" s="4">
        <v>406698</v>
      </c>
      <c r="G747" s="4" t="s">
        <v>220</v>
      </c>
      <c r="H747" s="4" t="s">
        <v>31</v>
      </c>
      <c r="I747" s="4" t="s">
        <v>25</v>
      </c>
      <c r="J747" s="4">
        <v>522058</v>
      </c>
      <c r="K747" s="4">
        <v>711584</v>
      </c>
      <c r="L747" s="6">
        <f t="shared" si="11"/>
        <v>1.3630362909868252</v>
      </c>
    </row>
    <row r="748" spans="1:12">
      <c r="A748" s="4">
        <v>433659</v>
      </c>
      <c r="B748" s="4" t="s">
        <v>1599</v>
      </c>
      <c r="C748" s="5">
        <v>40924</v>
      </c>
      <c r="D748" s="4" t="s">
        <v>13</v>
      </c>
      <c r="E748" s="4" t="s">
        <v>1600</v>
      </c>
      <c r="F748" s="4">
        <v>379658</v>
      </c>
      <c r="G748" s="4" t="s">
        <v>206</v>
      </c>
      <c r="H748" s="4" t="s">
        <v>31</v>
      </c>
      <c r="I748" s="4" t="s">
        <v>17</v>
      </c>
      <c r="J748" s="4">
        <v>1159723</v>
      </c>
      <c r="K748" s="4">
        <v>824616</v>
      </c>
      <c r="L748" s="6">
        <f t="shared" si="11"/>
        <v>0.71104565486758475</v>
      </c>
    </row>
    <row r="749" spans="1:12">
      <c r="A749" s="4">
        <v>433858</v>
      </c>
      <c r="B749" s="4" t="s">
        <v>1601</v>
      </c>
      <c r="C749" s="5">
        <v>40945</v>
      </c>
      <c r="D749" s="4" t="s">
        <v>1602</v>
      </c>
      <c r="E749" s="4" t="s">
        <v>1603</v>
      </c>
      <c r="F749" s="4">
        <v>410827</v>
      </c>
      <c r="G749" s="4" t="s">
        <v>259</v>
      </c>
      <c r="H749" s="4" t="s">
        <v>31</v>
      </c>
      <c r="I749" s="4" t="s">
        <v>381</v>
      </c>
      <c r="J749" s="4">
        <v>3034101</v>
      </c>
      <c r="K749" s="4">
        <v>1945465</v>
      </c>
      <c r="L749" s="6">
        <f t="shared" si="11"/>
        <v>0.64119981503582113</v>
      </c>
    </row>
    <row r="750" spans="1:12">
      <c r="A750" s="4">
        <v>433865</v>
      </c>
      <c r="B750" s="4" t="s">
        <v>1604</v>
      </c>
      <c r="C750" s="5">
        <v>40952</v>
      </c>
      <c r="D750" s="4" t="s">
        <v>13</v>
      </c>
      <c r="E750" s="4" t="s">
        <v>1605</v>
      </c>
      <c r="F750" s="4">
        <v>410827</v>
      </c>
      <c r="G750" s="4" t="s">
        <v>259</v>
      </c>
      <c r="H750" s="4" t="s">
        <v>31</v>
      </c>
      <c r="I750" s="4" t="s">
        <v>21</v>
      </c>
      <c r="J750" s="4">
        <v>822272</v>
      </c>
      <c r="K750" s="4">
        <v>1363710</v>
      </c>
      <c r="L750" s="6">
        <f t="shared" si="11"/>
        <v>1.6584658117995019</v>
      </c>
    </row>
    <row r="751" spans="1:12">
      <c r="A751" s="4">
        <v>433953</v>
      </c>
      <c r="B751" s="4" t="s">
        <v>1606</v>
      </c>
      <c r="C751" s="5">
        <v>40919</v>
      </c>
      <c r="D751" s="4" t="s">
        <v>13</v>
      </c>
      <c r="E751" s="4" t="s">
        <v>1607</v>
      </c>
      <c r="F751" s="4">
        <v>452815</v>
      </c>
      <c r="G751" s="4" t="s">
        <v>448</v>
      </c>
      <c r="H751" s="4" t="s">
        <v>16</v>
      </c>
      <c r="I751" s="4" t="s">
        <v>25</v>
      </c>
      <c r="J751" s="4">
        <v>517106</v>
      </c>
      <c r="K751" s="4">
        <v>779498</v>
      </c>
      <c r="L751" s="6">
        <f t="shared" si="11"/>
        <v>1.5074240097774925</v>
      </c>
    </row>
    <row r="752" spans="1:12">
      <c r="A752" s="4">
        <v>433957</v>
      </c>
      <c r="B752" s="4" t="s">
        <v>1608</v>
      </c>
      <c r="C752" s="5">
        <v>40946</v>
      </c>
      <c r="D752" s="4" t="s">
        <v>13</v>
      </c>
      <c r="E752" s="4" t="s">
        <v>1609</v>
      </c>
      <c r="F752" s="4">
        <v>424950</v>
      </c>
      <c r="G752" s="4" t="s">
        <v>49</v>
      </c>
      <c r="H752" s="4" t="s">
        <v>31</v>
      </c>
      <c r="I752" s="4" t="s">
        <v>25</v>
      </c>
      <c r="J752" s="4">
        <v>585753</v>
      </c>
      <c r="K752" s="4">
        <v>569296</v>
      </c>
      <c r="L752" s="6">
        <f t="shared" si="11"/>
        <v>0.97190453996821191</v>
      </c>
    </row>
    <row r="753" spans="1:12">
      <c r="A753" s="4">
        <v>434060</v>
      </c>
      <c r="B753" s="4" t="s">
        <v>1610</v>
      </c>
      <c r="C753" s="5">
        <v>40952</v>
      </c>
      <c r="D753" s="4" t="s">
        <v>13</v>
      </c>
      <c r="E753" s="4" t="s">
        <v>19</v>
      </c>
      <c r="F753" s="4">
        <v>419863</v>
      </c>
      <c r="G753" s="4" t="s">
        <v>20</v>
      </c>
      <c r="H753" s="4" t="s">
        <v>31</v>
      </c>
      <c r="I753" s="4" t="s">
        <v>21</v>
      </c>
      <c r="J753" s="4">
        <v>1001514</v>
      </c>
      <c r="K753" s="4">
        <v>1145414</v>
      </c>
      <c r="L753" s="6">
        <f t="shared" si="11"/>
        <v>1.143682464748371</v>
      </c>
    </row>
    <row r="754" spans="1:12">
      <c r="A754" s="4">
        <v>434361</v>
      </c>
      <c r="B754" s="4" t="s">
        <v>1611</v>
      </c>
      <c r="C754" s="5">
        <v>40953</v>
      </c>
      <c r="D754" s="4" t="s">
        <v>13</v>
      </c>
      <c r="E754" s="4" t="s">
        <v>1612</v>
      </c>
      <c r="F754" s="4">
        <v>411082</v>
      </c>
      <c r="G754" s="4" t="s">
        <v>58</v>
      </c>
      <c r="H754" s="4" t="s">
        <v>31</v>
      </c>
      <c r="I754" s="4" t="s">
        <v>32</v>
      </c>
      <c r="J754" s="4">
        <v>1645216</v>
      </c>
      <c r="K754" s="4">
        <v>1958663</v>
      </c>
      <c r="L754" s="6">
        <f t="shared" si="11"/>
        <v>1.1905202721101666</v>
      </c>
    </row>
    <row r="755" spans="1:12">
      <c r="A755" s="4">
        <v>435113</v>
      </c>
      <c r="B755" s="4" t="s">
        <v>1613</v>
      </c>
      <c r="C755" s="5">
        <v>40949</v>
      </c>
      <c r="D755" s="4" t="s">
        <v>13</v>
      </c>
      <c r="E755" s="4" t="s">
        <v>1614</v>
      </c>
      <c r="F755" s="4">
        <v>462852</v>
      </c>
      <c r="G755" s="4" t="s">
        <v>1147</v>
      </c>
      <c r="H755" s="4" t="s">
        <v>31</v>
      </c>
      <c r="I755" s="4" t="s">
        <v>21</v>
      </c>
      <c r="J755" s="4">
        <v>903881</v>
      </c>
      <c r="K755" s="4">
        <v>1331349</v>
      </c>
      <c r="L755" s="6">
        <f t="shared" si="11"/>
        <v>1.472925086377521</v>
      </c>
    </row>
    <row r="756" spans="1:12">
      <c r="A756" s="4">
        <v>435119</v>
      </c>
      <c r="B756" s="4" t="s">
        <v>1615</v>
      </c>
      <c r="C756" s="5">
        <v>40955</v>
      </c>
      <c r="D756" s="4" t="s">
        <v>13</v>
      </c>
      <c r="E756" s="4" t="s">
        <v>1616</v>
      </c>
      <c r="F756" s="4">
        <v>473035</v>
      </c>
      <c r="G756" s="4" t="s">
        <v>145</v>
      </c>
      <c r="H756" s="4" t="s">
        <v>16</v>
      </c>
      <c r="I756" s="4" t="s">
        <v>70</v>
      </c>
      <c r="J756" s="4">
        <v>370541</v>
      </c>
      <c r="K756" s="4">
        <v>946977</v>
      </c>
      <c r="L756" s="6">
        <f t="shared" si="11"/>
        <v>2.555660507204331</v>
      </c>
    </row>
    <row r="757" spans="1:12">
      <c r="A757" s="4">
        <v>435121</v>
      </c>
      <c r="B757" s="4" t="s">
        <v>1617</v>
      </c>
      <c r="C757" s="5">
        <v>40947</v>
      </c>
      <c r="D757" s="4" t="s">
        <v>13</v>
      </c>
      <c r="E757" s="4" t="s">
        <v>1618</v>
      </c>
      <c r="F757" s="4">
        <v>434171</v>
      </c>
      <c r="G757" s="4" t="s">
        <v>376</v>
      </c>
      <c r="H757" s="4" t="s">
        <v>16</v>
      </c>
      <c r="I757" s="4" t="s">
        <v>21</v>
      </c>
      <c r="J757" s="4">
        <v>928509</v>
      </c>
      <c r="K757" s="4">
        <v>624832</v>
      </c>
      <c r="L757" s="6">
        <f t="shared" si="11"/>
        <v>0.67294124235737085</v>
      </c>
    </row>
    <row r="758" spans="1:12">
      <c r="A758" s="4">
        <v>435126</v>
      </c>
      <c r="B758" s="4" t="s">
        <v>1619</v>
      </c>
      <c r="C758" s="5">
        <v>40940</v>
      </c>
      <c r="D758" s="4" t="s">
        <v>13</v>
      </c>
      <c r="E758" s="4" t="s">
        <v>1620</v>
      </c>
      <c r="F758" s="4">
        <v>382514</v>
      </c>
      <c r="G758" s="4" t="s">
        <v>844</v>
      </c>
      <c r="H758" s="4" t="s">
        <v>31</v>
      </c>
      <c r="I758" s="4" t="s">
        <v>21</v>
      </c>
      <c r="J758" s="4">
        <v>862478</v>
      </c>
      <c r="K758" s="4">
        <v>1984103</v>
      </c>
      <c r="L758" s="6">
        <f t="shared" si="11"/>
        <v>2.3004679539652026</v>
      </c>
    </row>
    <row r="759" spans="1:12">
      <c r="A759" s="4">
        <v>435128</v>
      </c>
      <c r="B759" s="4" t="s">
        <v>1621</v>
      </c>
      <c r="C759" s="5">
        <v>40950</v>
      </c>
      <c r="D759" s="4" t="s">
        <v>13</v>
      </c>
      <c r="E759" s="4" t="s">
        <v>1622</v>
      </c>
      <c r="F759" s="4">
        <v>379658</v>
      </c>
      <c r="G759" s="4" t="s">
        <v>206</v>
      </c>
      <c r="H759" s="4" t="s">
        <v>16</v>
      </c>
      <c r="I759" s="4" t="s">
        <v>25</v>
      </c>
      <c r="J759" s="4">
        <v>497547</v>
      </c>
      <c r="K759" s="4">
        <v>866034</v>
      </c>
      <c r="L759" s="6">
        <f t="shared" si="11"/>
        <v>1.7406074200025323</v>
      </c>
    </row>
    <row r="760" spans="1:12">
      <c r="A760" s="4">
        <v>435323</v>
      </c>
      <c r="B760" s="4" t="s">
        <v>1623</v>
      </c>
      <c r="C760" s="5">
        <v>40763</v>
      </c>
      <c r="D760" s="4" t="s">
        <v>13</v>
      </c>
      <c r="E760" s="4" t="s">
        <v>1624</v>
      </c>
      <c r="F760" s="4">
        <v>378503</v>
      </c>
      <c r="G760" s="4" t="s">
        <v>272</v>
      </c>
      <c r="H760" s="4" t="s">
        <v>1625</v>
      </c>
      <c r="I760" s="4" t="s">
        <v>70</v>
      </c>
      <c r="J760" s="4">
        <v>211309</v>
      </c>
      <c r="K760" s="4">
        <v>23</v>
      </c>
      <c r="L760" s="6">
        <f t="shared" si="11"/>
        <v>1.0884534023633636E-4</v>
      </c>
    </row>
    <row r="761" spans="1:12">
      <c r="A761" s="4">
        <v>435660</v>
      </c>
      <c r="B761" s="4" t="s">
        <v>1626</v>
      </c>
      <c r="C761" s="5">
        <v>40938</v>
      </c>
      <c r="D761" s="4" t="s">
        <v>13</v>
      </c>
      <c r="E761" s="4" t="s">
        <v>1627</v>
      </c>
      <c r="F761" s="4">
        <v>454526</v>
      </c>
      <c r="G761" s="4" t="s">
        <v>470</v>
      </c>
      <c r="H761" s="4" t="s">
        <v>16</v>
      </c>
      <c r="I761" s="4" t="s">
        <v>25</v>
      </c>
      <c r="J761" s="4">
        <v>510307</v>
      </c>
      <c r="K761" s="4">
        <v>929799</v>
      </c>
      <c r="L761" s="6">
        <f t="shared" si="11"/>
        <v>1.822038498394104</v>
      </c>
    </row>
    <row r="762" spans="1:12">
      <c r="A762" s="4">
        <v>435830</v>
      </c>
      <c r="B762" s="4" t="s">
        <v>1628</v>
      </c>
      <c r="C762" s="5">
        <v>40910</v>
      </c>
      <c r="D762" s="4" t="s">
        <v>13</v>
      </c>
      <c r="E762" s="4" t="s">
        <v>1629</v>
      </c>
      <c r="F762" s="4">
        <v>459093</v>
      </c>
      <c r="G762" s="4" t="s">
        <v>349</v>
      </c>
      <c r="H762" s="4" t="s">
        <v>31</v>
      </c>
      <c r="I762" s="4" t="s">
        <v>25</v>
      </c>
      <c r="J762" s="4">
        <v>560999</v>
      </c>
      <c r="K762" s="4">
        <v>822421</v>
      </c>
      <c r="L762" s="6">
        <f t="shared" si="11"/>
        <v>1.4659937005235304</v>
      </c>
    </row>
    <row r="763" spans="1:12">
      <c r="A763" s="4">
        <v>435831</v>
      </c>
      <c r="B763" s="4" t="s">
        <v>1630</v>
      </c>
      <c r="C763" s="5">
        <v>40917</v>
      </c>
      <c r="D763" s="4" t="s">
        <v>13</v>
      </c>
      <c r="E763" s="4" t="s">
        <v>1631</v>
      </c>
      <c r="F763" s="4">
        <v>421959</v>
      </c>
      <c r="G763" s="4" t="s">
        <v>342</v>
      </c>
      <c r="H763" s="4" t="s">
        <v>31</v>
      </c>
      <c r="I763" s="4" t="s">
        <v>21</v>
      </c>
      <c r="J763" s="4">
        <v>875764</v>
      </c>
      <c r="K763" s="4">
        <v>441745</v>
      </c>
      <c r="L763" s="6">
        <f t="shared" si="11"/>
        <v>0.50441100570473318</v>
      </c>
    </row>
    <row r="764" spans="1:12">
      <c r="A764" s="4">
        <v>435833</v>
      </c>
      <c r="B764" s="4" t="s">
        <v>1632</v>
      </c>
      <c r="C764" s="5">
        <v>40953</v>
      </c>
      <c r="D764" s="4" t="s">
        <v>13</v>
      </c>
      <c r="E764" s="4" t="s">
        <v>1633</v>
      </c>
      <c r="F764" s="4">
        <v>448733</v>
      </c>
      <c r="G764" s="4" t="s">
        <v>520</v>
      </c>
      <c r="H764" s="4" t="s">
        <v>16</v>
      </c>
      <c r="I764" s="4" t="s">
        <v>25</v>
      </c>
      <c r="J764" s="4">
        <v>543156</v>
      </c>
      <c r="K764" s="4">
        <v>1227108</v>
      </c>
      <c r="L764" s="6">
        <f t="shared" si="11"/>
        <v>2.2592183461105098</v>
      </c>
    </row>
    <row r="765" spans="1:12">
      <c r="A765" s="4">
        <v>435933</v>
      </c>
      <c r="B765" s="4" t="s">
        <v>1634</v>
      </c>
      <c r="C765" s="5">
        <v>40961</v>
      </c>
      <c r="D765" s="4" t="s">
        <v>13</v>
      </c>
      <c r="E765" s="4" t="s">
        <v>1635</v>
      </c>
      <c r="F765" s="4">
        <v>448791</v>
      </c>
      <c r="G765" s="4" t="s">
        <v>386</v>
      </c>
      <c r="H765" s="4" t="s">
        <v>31</v>
      </c>
      <c r="I765" s="4" t="s">
        <v>17</v>
      </c>
      <c r="J765" s="4">
        <v>1245394</v>
      </c>
      <c r="K765" s="4">
        <v>2138203</v>
      </c>
      <c r="L765" s="6">
        <f t="shared" si="11"/>
        <v>1.7168887918200988</v>
      </c>
    </row>
    <row r="766" spans="1:12">
      <c r="A766" s="4">
        <v>436025</v>
      </c>
      <c r="B766" s="4" t="s">
        <v>1636</v>
      </c>
      <c r="C766" s="5">
        <v>40968</v>
      </c>
      <c r="D766" s="4" t="s">
        <v>13</v>
      </c>
      <c r="E766" s="4" t="s">
        <v>1637</v>
      </c>
      <c r="F766" s="4">
        <v>378015</v>
      </c>
      <c r="G766" s="4" t="s">
        <v>477</v>
      </c>
      <c r="H766" s="4" t="s">
        <v>16</v>
      </c>
      <c r="I766" s="4" t="s">
        <v>21</v>
      </c>
      <c r="J766" s="4">
        <v>847959</v>
      </c>
      <c r="K766" s="4">
        <v>439140</v>
      </c>
      <c r="L766" s="6">
        <f t="shared" si="11"/>
        <v>0.51787881253692691</v>
      </c>
    </row>
    <row r="767" spans="1:12">
      <c r="A767" s="4">
        <v>436028</v>
      </c>
      <c r="B767" s="4" t="s">
        <v>1638</v>
      </c>
      <c r="C767" s="5">
        <v>40963</v>
      </c>
      <c r="D767" s="4" t="s">
        <v>13</v>
      </c>
      <c r="E767" s="4" t="s">
        <v>1639</v>
      </c>
      <c r="F767" s="4">
        <v>472696</v>
      </c>
      <c r="G767" s="4" t="s">
        <v>196</v>
      </c>
      <c r="H767" s="4" t="s">
        <v>31</v>
      </c>
      <c r="I767" s="4" t="s">
        <v>21</v>
      </c>
      <c r="J767" s="4">
        <v>928888</v>
      </c>
      <c r="K767" s="4">
        <v>648539</v>
      </c>
      <c r="L767" s="6">
        <f t="shared" si="11"/>
        <v>0.69818858678333662</v>
      </c>
    </row>
    <row r="768" spans="1:12">
      <c r="A768" s="4">
        <v>436083</v>
      </c>
      <c r="B768" s="4" t="s">
        <v>1640</v>
      </c>
      <c r="C768" s="5">
        <v>40959</v>
      </c>
      <c r="D768" s="4" t="s">
        <v>13</v>
      </c>
      <c r="E768" s="4" t="s">
        <v>1641</v>
      </c>
      <c r="F768" s="4">
        <v>460222</v>
      </c>
      <c r="G768" s="4" t="s">
        <v>484</v>
      </c>
      <c r="H768" s="4" t="s">
        <v>31</v>
      </c>
      <c r="I768" s="4" t="s">
        <v>21</v>
      </c>
      <c r="J768" s="4">
        <v>1040869</v>
      </c>
      <c r="K768" s="4">
        <v>735296</v>
      </c>
      <c r="L768" s="6">
        <f t="shared" si="11"/>
        <v>0.70642511209383696</v>
      </c>
    </row>
    <row r="769" spans="1:12">
      <c r="A769" s="4">
        <v>436119</v>
      </c>
      <c r="B769" s="4" t="s">
        <v>1642</v>
      </c>
      <c r="C769" s="5">
        <v>40938</v>
      </c>
      <c r="D769" s="4" t="s">
        <v>13</v>
      </c>
      <c r="E769" s="4" t="s">
        <v>1643</v>
      </c>
      <c r="F769" s="4">
        <v>398449</v>
      </c>
      <c r="G769" s="4" t="s">
        <v>116</v>
      </c>
      <c r="H769" s="4" t="s">
        <v>31</v>
      </c>
      <c r="I769" s="4" t="s">
        <v>25</v>
      </c>
      <c r="J769" s="4">
        <v>543418</v>
      </c>
      <c r="K769" s="4">
        <v>545631</v>
      </c>
      <c r="L769" s="6">
        <f t="shared" si="11"/>
        <v>1.0040723715445568</v>
      </c>
    </row>
    <row r="770" spans="1:12">
      <c r="A770" s="4">
        <v>436373</v>
      </c>
      <c r="B770" s="4" t="s">
        <v>1644</v>
      </c>
      <c r="C770" s="5">
        <v>40973</v>
      </c>
      <c r="D770" s="4" t="s">
        <v>13</v>
      </c>
      <c r="E770" s="4" t="s">
        <v>1645</v>
      </c>
      <c r="F770" s="4">
        <v>380148</v>
      </c>
      <c r="G770" s="4" t="s">
        <v>97</v>
      </c>
      <c r="H770" s="4" t="s">
        <v>31</v>
      </c>
      <c r="I770" s="4" t="s">
        <v>21</v>
      </c>
      <c r="J770" s="4">
        <v>899288</v>
      </c>
      <c r="K770" s="4">
        <v>1558635</v>
      </c>
      <c r="L770" s="6">
        <f t="shared" si="11"/>
        <v>1.733187810801434</v>
      </c>
    </row>
    <row r="771" spans="1:12">
      <c r="A771" s="4">
        <v>436504</v>
      </c>
      <c r="B771" s="4" t="s">
        <v>1646</v>
      </c>
      <c r="C771" s="5">
        <v>40963</v>
      </c>
      <c r="D771" s="4" t="s">
        <v>13</v>
      </c>
      <c r="E771" s="4" t="s">
        <v>1647</v>
      </c>
      <c r="F771" s="4">
        <v>460909</v>
      </c>
      <c r="G771" s="4" t="s">
        <v>44</v>
      </c>
      <c r="H771" s="4" t="s">
        <v>31</v>
      </c>
      <c r="I771" s="4" t="s">
        <v>21</v>
      </c>
      <c r="J771" s="4">
        <v>944280</v>
      </c>
      <c r="K771" s="4">
        <v>1587888</v>
      </c>
      <c r="L771" s="6">
        <f t="shared" ref="L771:L834" si="12">K771/J771</f>
        <v>1.6815859702630576</v>
      </c>
    </row>
    <row r="772" spans="1:12">
      <c r="A772" s="4">
        <v>436508</v>
      </c>
      <c r="B772" s="4" t="s">
        <v>1648</v>
      </c>
      <c r="C772" s="5">
        <v>40973</v>
      </c>
      <c r="D772" s="4" t="s">
        <v>13</v>
      </c>
      <c r="E772" s="4" t="s">
        <v>1649</v>
      </c>
      <c r="F772" s="4">
        <v>407302</v>
      </c>
      <c r="G772" s="4" t="s">
        <v>203</v>
      </c>
      <c r="H772" s="4" t="s">
        <v>31</v>
      </c>
      <c r="I772" s="4" t="s">
        <v>25</v>
      </c>
      <c r="J772" s="4">
        <v>572814</v>
      </c>
      <c r="K772" s="4">
        <v>391591</v>
      </c>
      <c r="L772" s="6">
        <f t="shared" si="12"/>
        <v>0.68362679683108307</v>
      </c>
    </row>
    <row r="773" spans="1:12">
      <c r="A773" s="4">
        <v>436510</v>
      </c>
      <c r="B773" s="4" t="s">
        <v>1650</v>
      </c>
      <c r="C773" s="5">
        <v>40966</v>
      </c>
      <c r="D773" s="4" t="s">
        <v>13</v>
      </c>
      <c r="E773" s="4" t="s">
        <v>1651</v>
      </c>
      <c r="F773" s="4">
        <v>436955</v>
      </c>
      <c r="G773" s="4" t="s">
        <v>823</v>
      </c>
      <c r="H773" s="4" t="s">
        <v>31</v>
      </c>
      <c r="I773" s="4" t="s">
        <v>70</v>
      </c>
      <c r="J773" s="4">
        <v>292812</v>
      </c>
      <c r="K773" s="4">
        <v>227795</v>
      </c>
      <c r="L773" s="6">
        <f t="shared" si="12"/>
        <v>0.77795650451484233</v>
      </c>
    </row>
    <row r="774" spans="1:12">
      <c r="A774" s="4">
        <v>436837</v>
      </c>
      <c r="B774" s="4" t="s">
        <v>1652</v>
      </c>
      <c r="C774" s="5">
        <v>40977</v>
      </c>
      <c r="D774" s="4" t="s">
        <v>13</v>
      </c>
      <c r="E774" s="4" t="s">
        <v>1653</v>
      </c>
      <c r="F774" s="4">
        <v>377602</v>
      </c>
      <c r="G774" s="4" t="s">
        <v>133</v>
      </c>
      <c r="H774" s="4" t="s">
        <v>31</v>
      </c>
      <c r="I774" s="4" t="s">
        <v>21</v>
      </c>
      <c r="J774" s="4">
        <v>911020</v>
      </c>
      <c r="K774" s="4">
        <v>522474</v>
      </c>
      <c r="L774" s="6">
        <f t="shared" si="12"/>
        <v>0.57350442361309306</v>
      </c>
    </row>
    <row r="775" spans="1:12">
      <c r="A775" s="4">
        <v>437057</v>
      </c>
      <c r="B775" s="4" t="s">
        <v>1654</v>
      </c>
      <c r="C775" s="5">
        <v>40970</v>
      </c>
      <c r="D775" s="4" t="s">
        <v>13</v>
      </c>
      <c r="E775" s="4" t="s">
        <v>1655</v>
      </c>
      <c r="F775" s="4">
        <v>416178</v>
      </c>
      <c r="G775" s="4" t="s">
        <v>159</v>
      </c>
      <c r="H775" s="4" t="s">
        <v>31</v>
      </c>
      <c r="I775" s="4" t="s">
        <v>21</v>
      </c>
      <c r="J775" s="4">
        <v>701963</v>
      </c>
      <c r="K775" s="4">
        <v>282596</v>
      </c>
      <c r="L775" s="6">
        <f t="shared" si="12"/>
        <v>0.40257962314253032</v>
      </c>
    </row>
    <row r="776" spans="1:12">
      <c r="A776" s="4">
        <v>437209</v>
      </c>
      <c r="B776" s="4" t="s">
        <v>1656</v>
      </c>
      <c r="C776" s="5">
        <v>40975</v>
      </c>
      <c r="D776" s="4" t="s">
        <v>13</v>
      </c>
      <c r="E776" s="4" t="s">
        <v>1657</v>
      </c>
      <c r="F776" s="4">
        <v>379975</v>
      </c>
      <c r="G776" s="4" t="s">
        <v>94</v>
      </c>
      <c r="H776" s="4" t="s">
        <v>31</v>
      </c>
      <c r="I776" s="4" t="s">
        <v>25</v>
      </c>
      <c r="J776" s="4">
        <v>630498</v>
      </c>
      <c r="K776" s="4">
        <v>777618</v>
      </c>
      <c r="L776" s="6">
        <f t="shared" si="12"/>
        <v>1.2333393603151794</v>
      </c>
    </row>
    <row r="777" spans="1:12">
      <c r="A777" s="4">
        <v>437307</v>
      </c>
      <c r="B777" s="4" t="s">
        <v>1658</v>
      </c>
      <c r="C777" s="5">
        <v>40911</v>
      </c>
      <c r="D777" s="4" t="s">
        <v>13</v>
      </c>
      <c r="E777" s="4" t="s">
        <v>380</v>
      </c>
      <c r="F777" s="4">
        <v>406515</v>
      </c>
      <c r="G777" s="4" t="s">
        <v>286</v>
      </c>
      <c r="H777" s="4" t="s">
        <v>16</v>
      </c>
      <c r="I777" s="4" t="s">
        <v>251</v>
      </c>
      <c r="J777" s="4">
        <v>2549527</v>
      </c>
      <c r="K777" s="4">
        <v>4036488</v>
      </c>
      <c r="L777" s="6">
        <f t="shared" si="12"/>
        <v>1.5832301442581309</v>
      </c>
    </row>
    <row r="778" spans="1:12">
      <c r="A778" s="4">
        <v>437489</v>
      </c>
      <c r="B778" s="4" t="s">
        <v>1659</v>
      </c>
      <c r="C778" s="5">
        <v>40984</v>
      </c>
      <c r="D778" s="4" t="s">
        <v>13</v>
      </c>
      <c r="E778" s="4" t="s">
        <v>1660</v>
      </c>
      <c r="F778" s="4">
        <v>377364</v>
      </c>
      <c r="G778" s="4" t="s">
        <v>726</v>
      </c>
      <c r="H778" s="4" t="s">
        <v>16</v>
      </c>
      <c r="I778" s="4" t="s">
        <v>25</v>
      </c>
      <c r="J778" s="4">
        <v>424442</v>
      </c>
      <c r="K778" s="4">
        <v>350014</v>
      </c>
      <c r="L778" s="6">
        <f t="shared" si="12"/>
        <v>0.82464506340088872</v>
      </c>
    </row>
    <row r="779" spans="1:12">
      <c r="A779" s="4">
        <v>438196</v>
      </c>
      <c r="B779" s="4" t="s">
        <v>1661</v>
      </c>
      <c r="C779" s="5">
        <v>40990</v>
      </c>
      <c r="D779" s="4" t="s">
        <v>13</v>
      </c>
      <c r="E779" s="4" t="s">
        <v>1662</v>
      </c>
      <c r="F779" s="4">
        <v>381325</v>
      </c>
      <c r="G779" s="4" t="s">
        <v>278</v>
      </c>
      <c r="H779" s="4" t="s">
        <v>31</v>
      </c>
      <c r="I779" s="4" t="s">
        <v>21</v>
      </c>
      <c r="J779" s="4">
        <v>1098720</v>
      </c>
      <c r="K779" s="4">
        <v>1733009</v>
      </c>
      <c r="L779" s="6">
        <f t="shared" si="12"/>
        <v>1.577298128731615</v>
      </c>
    </row>
    <row r="780" spans="1:12">
      <c r="A780" s="4">
        <v>439111</v>
      </c>
      <c r="B780" s="4" t="s">
        <v>1663</v>
      </c>
      <c r="C780" s="5">
        <v>40960</v>
      </c>
      <c r="D780" s="4" t="s">
        <v>13</v>
      </c>
      <c r="E780" s="4" t="s">
        <v>1664</v>
      </c>
      <c r="F780" s="4">
        <v>377963</v>
      </c>
      <c r="G780" s="4" t="s">
        <v>52</v>
      </c>
      <c r="H780" s="4" t="s">
        <v>31</v>
      </c>
      <c r="I780" s="4" t="s">
        <v>21</v>
      </c>
      <c r="J780" s="4">
        <v>877058</v>
      </c>
      <c r="K780" s="4">
        <v>1076374</v>
      </c>
      <c r="L780" s="6">
        <f t="shared" si="12"/>
        <v>1.2272552100317198</v>
      </c>
    </row>
    <row r="781" spans="1:12">
      <c r="A781" s="4">
        <v>439115</v>
      </c>
      <c r="B781" s="4" t="s">
        <v>1665</v>
      </c>
      <c r="C781" s="5">
        <v>40961</v>
      </c>
      <c r="D781" s="4" t="s">
        <v>13</v>
      </c>
      <c r="E781" s="4" t="s">
        <v>1666</v>
      </c>
      <c r="F781" s="4">
        <v>381132</v>
      </c>
      <c r="G781" s="4" t="s">
        <v>289</v>
      </c>
      <c r="H781" s="4" t="s">
        <v>31</v>
      </c>
      <c r="I781" s="4" t="s">
        <v>21</v>
      </c>
      <c r="J781" s="4">
        <v>997457</v>
      </c>
      <c r="K781" s="4">
        <v>1309369</v>
      </c>
      <c r="L781" s="6">
        <f t="shared" si="12"/>
        <v>1.312707214446337</v>
      </c>
    </row>
    <row r="782" spans="1:12">
      <c r="A782" s="4">
        <v>439239</v>
      </c>
      <c r="B782" s="4" t="s">
        <v>1667</v>
      </c>
      <c r="C782" s="5">
        <v>40980</v>
      </c>
      <c r="D782" s="4" t="s">
        <v>13</v>
      </c>
      <c r="E782" s="4" t="s">
        <v>1668</v>
      </c>
      <c r="F782" s="4">
        <v>377076</v>
      </c>
      <c r="G782" s="4" t="s">
        <v>28</v>
      </c>
      <c r="H782" s="4" t="s">
        <v>16</v>
      </c>
      <c r="I782" s="4" t="s">
        <v>25</v>
      </c>
      <c r="J782" s="4">
        <v>525167</v>
      </c>
      <c r="K782" s="4">
        <v>1277866</v>
      </c>
      <c r="L782" s="6">
        <f t="shared" si="12"/>
        <v>2.4332564688946565</v>
      </c>
    </row>
    <row r="783" spans="1:12">
      <c r="A783" s="4">
        <v>439408</v>
      </c>
      <c r="B783" s="4" t="s">
        <v>1669</v>
      </c>
      <c r="C783" s="5">
        <v>40980</v>
      </c>
      <c r="D783" s="4" t="s">
        <v>13</v>
      </c>
      <c r="E783" s="4" t="s">
        <v>1670</v>
      </c>
      <c r="F783" s="4">
        <v>472696</v>
      </c>
      <c r="G783" s="4" t="s">
        <v>196</v>
      </c>
      <c r="H783" s="4" t="s">
        <v>31</v>
      </c>
      <c r="I783" s="4" t="s">
        <v>21</v>
      </c>
      <c r="J783" s="4">
        <v>799091</v>
      </c>
      <c r="K783" s="4">
        <v>815408</v>
      </c>
      <c r="L783" s="6">
        <f t="shared" si="12"/>
        <v>1.0204194516018827</v>
      </c>
    </row>
    <row r="784" spans="1:12">
      <c r="A784" s="4">
        <v>439409</v>
      </c>
      <c r="B784" s="4" t="s">
        <v>1671</v>
      </c>
      <c r="C784" s="5">
        <v>41001</v>
      </c>
      <c r="D784" s="4" t="s">
        <v>13</v>
      </c>
      <c r="E784" s="4" t="s">
        <v>1672</v>
      </c>
      <c r="F784" s="4">
        <v>419863</v>
      </c>
      <c r="G784" s="4" t="s">
        <v>20</v>
      </c>
      <c r="H784" s="4" t="s">
        <v>31</v>
      </c>
      <c r="I784" s="4" t="s">
        <v>70</v>
      </c>
      <c r="J784" s="4">
        <v>377811</v>
      </c>
      <c r="K784" s="4">
        <v>2788673</v>
      </c>
      <c r="L784" s="6">
        <f t="shared" si="12"/>
        <v>7.381132365124361</v>
      </c>
    </row>
    <row r="785" spans="1:12">
      <c r="A785" s="4">
        <v>439443</v>
      </c>
      <c r="B785" s="4" t="s">
        <v>1673</v>
      </c>
      <c r="C785" s="5">
        <v>40991</v>
      </c>
      <c r="D785" s="4" t="s">
        <v>13</v>
      </c>
      <c r="E785" s="4" t="s">
        <v>1674</v>
      </c>
      <c r="F785" s="4">
        <v>474373</v>
      </c>
      <c r="G785" s="4" t="s">
        <v>130</v>
      </c>
      <c r="H785" s="4" t="s">
        <v>31</v>
      </c>
      <c r="I785" s="4" t="s">
        <v>21</v>
      </c>
      <c r="J785" s="4">
        <v>1064607</v>
      </c>
      <c r="K785" s="4">
        <v>922893</v>
      </c>
      <c r="L785" s="6">
        <f t="shared" si="12"/>
        <v>0.86688609036010467</v>
      </c>
    </row>
    <row r="786" spans="1:12">
      <c r="A786" s="4">
        <v>439545</v>
      </c>
      <c r="B786" s="4" t="s">
        <v>1675</v>
      </c>
      <c r="C786" s="5">
        <v>40896</v>
      </c>
      <c r="D786" s="4" t="s">
        <v>13</v>
      </c>
      <c r="E786" s="4" t="s">
        <v>1676</v>
      </c>
      <c r="F786" s="4">
        <v>386578</v>
      </c>
      <c r="G786" s="4" t="s">
        <v>354</v>
      </c>
      <c r="H786" s="4" t="s">
        <v>31</v>
      </c>
      <c r="I786" s="4" t="s">
        <v>17</v>
      </c>
      <c r="J786" s="4">
        <v>1119190</v>
      </c>
      <c r="K786" s="4">
        <v>1001877</v>
      </c>
      <c r="L786" s="6">
        <f t="shared" si="12"/>
        <v>0.89518044299895461</v>
      </c>
    </row>
    <row r="787" spans="1:12">
      <c r="A787" s="4">
        <v>439655</v>
      </c>
      <c r="B787" s="4" t="s">
        <v>1677</v>
      </c>
      <c r="C787" s="5">
        <v>40991</v>
      </c>
      <c r="D787" s="4" t="s">
        <v>13</v>
      </c>
      <c r="E787" s="4" t="s">
        <v>1678</v>
      </c>
      <c r="F787" s="4">
        <v>385791</v>
      </c>
      <c r="G787" s="4" t="s">
        <v>781</v>
      </c>
      <c r="H787" s="4" t="s">
        <v>31</v>
      </c>
      <c r="I787" s="4" t="s">
        <v>70</v>
      </c>
      <c r="J787" s="4">
        <v>121787</v>
      </c>
      <c r="K787" s="4">
        <v>285312</v>
      </c>
      <c r="L787" s="6">
        <f t="shared" si="12"/>
        <v>2.3427130974570356</v>
      </c>
    </row>
    <row r="788" spans="1:12">
      <c r="A788" s="4">
        <v>439656</v>
      </c>
      <c r="B788" s="4" t="s">
        <v>1679</v>
      </c>
      <c r="C788" s="5">
        <v>40991</v>
      </c>
      <c r="D788" s="4" t="s">
        <v>13</v>
      </c>
      <c r="E788" s="4" t="s">
        <v>1680</v>
      </c>
      <c r="F788" s="4">
        <v>385791</v>
      </c>
      <c r="G788" s="4" t="s">
        <v>781</v>
      </c>
      <c r="H788" s="4" t="s">
        <v>31</v>
      </c>
      <c r="I788" s="4" t="s">
        <v>70</v>
      </c>
      <c r="J788" s="4">
        <v>228808</v>
      </c>
      <c r="K788" s="4">
        <v>458740</v>
      </c>
      <c r="L788" s="6">
        <f t="shared" si="12"/>
        <v>2.0049124156498026</v>
      </c>
    </row>
    <row r="789" spans="1:12">
      <c r="A789" s="4">
        <v>439657</v>
      </c>
      <c r="B789" s="4" t="s">
        <v>1681</v>
      </c>
      <c r="C789" s="5">
        <v>40983</v>
      </c>
      <c r="D789" s="4" t="s">
        <v>13</v>
      </c>
      <c r="E789" s="4" t="s">
        <v>1682</v>
      </c>
      <c r="F789" s="4">
        <v>381721</v>
      </c>
      <c r="G789" s="4" t="s">
        <v>269</v>
      </c>
      <c r="H789" s="4" t="s">
        <v>31</v>
      </c>
      <c r="I789" s="4" t="s">
        <v>21</v>
      </c>
      <c r="J789" s="4">
        <v>812999</v>
      </c>
      <c r="K789" s="4">
        <v>1389253</v>
      </c>
      <c r="L789" s="6">
        <f t="shared" si="12"/>
        <v>1.7088003798282654</v>
      </c>
    </row>
    <row r="790" spans="1:12">
      <c r="A790" s="4">
        <v>439658</v>
      </c>
      <c r="B790" s="4" t="s">
        <v>1683</v>
      </c>
      <c r="C790" s="5">
        <v>40945</v>
      </c>
      <c r="D790" s="4" t="s">
        <v>13</v>
      </c>
      <c r="E790" s="4" t="s">
        <v>1684</v>
      </c>
      <c r="F790" s="4">
        <v>382658</v>
      </c>
      <c r="G790" s="4" t="s">
        <v>150</v>
      </c>
      <c r="H790" s="4" t="s">
        <v>16</v>
      </c>
      <c r="I790" s="4" t="s">
        <v>21</v>
      </c>
      <c r="J790" s="4">
        <v>777912</v>
      </c>
      <c r="K790" s="4">
        <v>734325</v>
      </c>
      <c r="L790" s="6">
        <f t="shared" si="12"/>
        <v>0.94396924073674138</v>
      </c>
    </row>
    <row r="791" spans="1:12">
      <c r="A791" s="4">
        <v>440198</v>
      </c>
      <c r="B791" s="4" t="s">
        <v>1685</v>
      </c>
      <c r="C791" s="5">
        <v>40996</v>
      </c>
      <c r="D791" s="4" t="s">
        <v>13</v>
      </c>
      <c r="E791" s="4" t="s">
        <v>1686</v>
      </c>
      <c r="F791" s="4">
        <v>471969</v>
      </c>
      <c r="G791" s="4" t="s">
        <v>601</v>
      </c>
      <c r="H791" s="4" t="s">
        <v>31</v>
      </c>
      <c r="I791" s="4" t="s">
        <v>25</v>
      </c>
      <c r="J791" s="4">
        <v>686123</v>
      </c>
      <c r="K791" s="4">
        <v>537611</v>
      </c>
      <c r="L791" s="6">
        <f t="shared" si="12"/>
        <v>0.78354901380656239</v>
      </c>
    </row>
    <row r="792" spans="1:12">
      <c r="A792" s="4">
        <v>440931</v>
      </c>
      <c r="B792" s="4" t="s">
        <v>1687</v>
      </c>
      <c r="C792" s="5">
        <v>41015</v>
      </c>
      <c r="D792" s="4" t="s">
        <v>13</v>
      </c>
      <c r="E792" s="4" t="s">
        <v>1688</v>
      </c>
      <c r="F792" s="4">
        <v>399532</v>
      </c>
      <c r="G792" s="4" t="s">
        <v>15</v>
      </c>
      <c r="H792" s="4" t="s">
        <v>16</v>
      </c>
      <c r="I792" s="4" t="s">
        <v>17</v>
      </c>
      <c r="J792" s="4">
        <v>1292159</v>
      </c>
      <c r="K792" s="4">
        <v>786491</v>
      </c>
      <c r="L792" s="6">
        <f t="shared" si="12"/>
        <v>0.60866425881025477</v>
      </c>
    </row>
    <row r="793" spans="1:12">
      <c r="A793" s="4">
        <v>441267</v>
      </c>
      <c r="B793" s="4" t="s">
        <v>1689</v>
      </c>
      <c r="C793" s="5">
        <v>41027</v>
      </c>
      <c r="D793" s="4" t="s">
        <v>13</v>
      </c>
      <c r="E793" s="4" t="s">
        <v>1690</v>
      </c>
      <c r="F793" s="4">
        <v>398449</v>
      </c>
      <c r="G793" s="4" t="s">
        <v>116</v>
      </c>
      <c r="H793" s="4" t="s">
        <v>31</v>
      </c>
      <c r="I793" s="4" t="s">
        <v>21</v>
      </c>
      <c r="J793" s="4">
        <v>763580</v>
      </c>
      <c r="K793" s="4">
        <v>105150</v>
      </c>
      <c r="L793" s="6">
        <f t="shared" si="12"/>
        <v>0.13770659262945598</v>
      </c>
    </row>
    <row r="794" spans="1:12">
      <c r="A794" s="4">
        <v>441395</v>
      </c>
      <c r="B794" s="4" t="s">
        <v>1691</v>
      </c>
      <c r="C794" s="5">
        <v>41017</v>
      </c>
      <c r="D794" s="4" t="s">
        <v>13</v>
      </c>
      <c r="E794" s="4" t="s">
        <v>1692</v>
      </c>
      <c r="F794" s="4">
        <v>419555</v>
      </c>
      <c r="G794" s="4" t="s">
        <v>744</v>
      </c>
      <c r="H794" s="4" t="s">
        <v>31</v>
      </c>
      <c r="I794" s="4" t="s">
        <v>21</v>
      </c>
      <c r="J794" s="4">
        <v>749991</v>
      </c>
      <c r="K794" s="4">
        <v>525935</v>
      </c>
      <c r="L794" s="6">
        <f t="shared" si="12"/>
        <v>0.70125508172764739</v>
      </c>
    </row>
    <row r="795" spans="1:12">
      <c r="A795" s="4">
        <v>441555</v>
      </c>
      <c r="B795" s="4" t="s">
        <v>1693</v>
      </c>
      <c r="C795" s="5">
        <v>41025</v>
      </c>
      <c r="D795" s="4" t="s">
        <v>13</v>
      </c>
      <c r="E795" s="4" t="s">
        <v>1694</v>
      </c>
      <c r="F795" s="4">
        <v>416178</v>
      </c>
      <c r="G795" s="4" t="s">
        <v>159</v>
      </c>
      <c r="H795" s="4" t="s">
        <v>31</v>
      </c>
      <c r="I795" s="4" t="s">
        <v>25</v>
      </c>
      <c r="J795" s="4">
        <v>512464</v>
      </c>
      <c r="K795" s="4">
        <v>1134834</v>
      </c>
      <c r="L795" s="6">
        <f t="shared" si="12"/>
        <v>2.2144657966218113</v>
      </c>
    </row>
    <row r="796" spans="1:12">
      <c r="A796" s="4">
        <v>441556</v>
      </c>
      <c r="B796" s="4" t="s">
        <v>1695</v>
      </c>
      <c r="C796" s="5">
        <v>40975</v>
      </c>
      <c r="D796" s="4" t="s">
        <v>13</v>
      </c>
      <c r="E796" s="4" t="s">
        <v>1696</v>
      </c>
      <c r="F796" s="4">
        <v>376339</v>
      </c>
      <c r="G796" s="4" t="s">
        <v>91</v>
      </c>
      <c r="H796" s="4" t="s">
        <v>31</v>
      </c>
      <c r="I796" s="4" t="s">
        <v>25</v>
      </c>
      <c r="J796" s="4">
        <v>509523</v>
      </c>
      <c r="K796" s="4">
        <v>837363</v>
      </c>
      <c r="L796" s="6">
        <f t="shared" si="12"/>
        <v>1.6434253213299497</v>
      </c>
    </row>
    <row r="797" spans="1:12">
      <c r="A797" s="4">
        <v>441776</v>
      </c>
      <c r="B797" s="4" t="s">
        <v>1697</v>
      </c>
      <c r="C797" s="5">
        <v>41026</v>
      </c>
      <c r="D797" s="4" t="s">
        <v>13</v>
      </c>
      <c r="E797" s="4" t="s">
        <v>1698</v>
      </c>
      <c r="F797" s="4">
        <v>474340</v>
      </c>
      <c r="G797" s="4" t="s">
        <v>113</v>
      </c>
      <c r="H797" s="4" t="s">
        <v>31</v>
      </c>
      <c r="I797" s="4" t="s">
        <v>21</v>
      </c>
      <c r="J797" s="4">
        <v>835610</v>
      </c>
      <c r="K797" s="4">
        <v>439333</v>
      </c>
      <c r="L797" s="6">
        <f t="shared" si="12"/>
        <v>0.5257632148969017</v>
      </c>
    </row>
    <row r="798" spans="1:12">
      <c r="A798" s="4">
        <v>441779</v>
      </c>
      <c r="B798" s="4" t="s">
        <v>1699</v>
      </c>
      <c r="C798" s="5">
        <v>41033</v>
      </c>
      <c r="D798" s="4" t="s">
        <v>13</v>
      </c>
      <c r="E798" s="4" t="s">
        <v>1700</v>
      </c>
      <c r="F798" s="4">
        <v>471969</v>
      </c>
      <c r="G798" s="4" t="s">
        <v>601</v>
      </c>
      <c r="H798" s="4" t="s">
        <v>31</v>
      </c>
      <c r="I798" s="4" t="s">
        <v>25</v>
      </c>
      <c r="J798" s="4">
        <v>665210</v>
      </c>
      <c r="K798" s="4">
        <v>986659</v>
      </c>
      <c r="L798" s="6">
        <f t="shared" si="12"/>
        <v>1.4832293561431729</v>
      </c>
    </row>
    <row r="799" spans="1:12">
      <c r="A799" s="4">
        <v>441780</v>
      </c>
      <c r="B799" s="4" t="s">
        <v>1701</v>
      </c>
      <c r="C799" s="5">
        <v>41040</v>
      </c>
      <c r="D799" s="4" t="s">
        <v>13</v>
      </c>
      <c r="E799" s="4" t="s">
        <v>1666</v>
      </c>
      <c r="F799" s="4">
        <v>381132</v>
      </c>
      <c r="G799" s="4" t="s">
        <v>289</v>
      </c>
      <c r="H799" s="4" t="s">
        <v>31</v>
      </c>
      <c r="I799" s="4" t="s">
        <v>21</v>
      </c>
      <c r="J799" s="4">
        <v>970129</v>
      </c>
      <c r="K799" s="4">
        <v>244188</v>
      </c>
      <c r="L799" s="6">
        <f t="shared" si="12"/>
        <v>0.25170673178515435</v>
      </c>
    </row>
    <row r="800" spans="1:12">
      <c r="A800" s="4">
        <v>441837</v>
      </c>
      <c r="B800" s="4" t="s">
        <v>1702</v>
      </c>
      <c r="C800" s="5">
        <v>41020</v>
      </c>
      <c r="D800" s="4" t="s">
        <v>13</v>
      </c>
      <c r="E800" s="4" t="s">
        <v>1703</v>
      </c>
      <c r="F800" s="4">
        <v>385791</v>
      </c>
      <c r="G800" s="4" t="s">
        <v>781</v>
      </c>
      <c r="H800" s="4" t="s">
        <v>31</v>
      </c>
      <c r="I800" s="4" t="s">
        <v>25</v>
      </c>
      <c r="J800" s="4">
        <v>621660</v>
      </c>
      <c r="K800" s="4">
        <v>1123397</v>
      </c>
      <c r="L800" s="6">
        <f t="shared" si="12"/>
        <v>1.8070923012579223</v>
      </c>
    </row>
    <row r="801" spans="1:12">
      <c r="A801" s="4">
        <v>441839</v>
      </c>
      <c r="B801" s="4" t="s">
        <v>1704</v>
      </c>
      <c r="C801" s="5">
        <v>41043</v>
      </c>
      <c r="D801" s="4" t="s">
        <v>13</v>
      </c>
      <c r="E801" s="4" t="s">
        <v>1705</v>
      </c>
      <c r="F801" s="4">
        <v>399534</v>
      </c>
      <c r="G801" s="4" t="s">
        <v>24</v>
      </c>
      <c r="H801" s="4" t="s">
        <v>31</v>
      </c>
      <c r="I801" s="4" t="s">
        <v>21</v>
      </c>
      <c r="J801" s="4">
        <v>902922</v>
      </c>
      <c r="K801" s="4">
        <v>761034</v>
      </c>
      <c r="L801" s="6">
        <f t="shared" si="12"/>
        <v>0.84285685806747423</v>
      </c>
    </row>
    <row r="802" spans="1:12">
      <c r="A802" s="4">
        <v>442106</v>
      </c>
      <c r="B802" s="4" t="s">
        <v>1706</v>
      </c>
      <c r="C802" s="5">
        <v>41036</v>
      </c>
      <c r="D802" s="4" t="s">
        <v>13</v>
      </c>
      <c r="E802" s="4" t="s">
        <v>1707</v>
      </c>
      <c r="F802" s="4">
        <v>381248</v>
      </c>
      <c r="G802" s="4" t="s">
        <v>517</v>
      </c>
      <c r="H802" s="4" t="s">
        <v>31</v>
      </c>
      <c r="I802" s="4" t="s">
        <v>25</v>
      </c>
      <c r="J802" s="4">
        <v>586294</v>
      </c>
      <c r="K802" s="4">
        <v>766923</v>
      </c>
      <c r="L802" s="6">
        <f t="shared" si="12"/>
        <v>1.3080860455675822</v>
      </c>
    </row>
    <row r="803" spans="1:12">
      <c r="A803" s="4">
        <v>442111</v>
      </c>
      <c r="B803" s="4" t="s">
        <v>1708</v>
      </c>
      <c r="C803" s="5">
        <v>41039</v>
      </c>
      <c r="D803" s="4" t="s">
        <v>13</v>
      </c>
      <c r="E803" s="4" t="s">
        <v>1709</v>
      </c>
      <c r="F803" s="4">
        <v>381248</v>
      </c>
      <c r="G803" s="4" t="s">
        <v>517</v>
      </c>
      <c r="H803" s="4" t="s">
        <v>31</v>
      </c>
      <c r="I803" s="4" t="s">
        <v>21</v>
      </c>
      <c r="J803" s="4">
        <v>737951</v>
      </c>
      <c r="K803" s="4">
        <v>2006567</v>
      </c>
      <c r="L803" s="6">
        <f t="shared" si="12"/>
        <v>2.7191060111037184</v>
      </c>
    </row>
    <row r="804" spans="1:12">
      <c r="A804" s="4">
        <v>442115</v>
      </c>
      <c r="B804" s="4" t="s">
        <v>1710</v>
      </c>
      <c r="C804" s="5">
        <v>41025</v>
      </c>
      <c r="D804" s="4" t="s">
        <v>13</v>
      </c>
      <c r="E804" s="4" t="s">
        <v>1711</v>
      </c>
      <c r="F804" s="4">
        <v>419555</v>
      </c>
      <c r="G804" s="4" t="s">
        <v>744</v>
      </c>
      <c r="H804" s="4" t="s">
        <v>31</v>
      </c>
      <c r="I804" s="4" t="s">
        <v>21</v>
      </c>
      <c r="J804" s="4">
        <v>721885</v>
      </c>
      <c r="K804" s="4">
        <v>1694328</v>
      </c>
      <c r="L804" s="6">
        <f t="shared" si="12"/>
        <v>2.3470885251806037</v>
      </c>
    </row>
    <row r="805" spans="1:12">
      <c r="A805" s="4">
        <v>442118</v>
      </c>
      <c r="B805" s="4" t="s">
        <v>1712</v>
      </c>
      <c r="C805" s="5">
        <v>41039</v>
      </c>
      <c r="D805" s="4" t="s">
        <v>13</v>
      </c>
      <c r="E805" s="4" t="s">
        <v>1713</v>
      </c>
      <c r="F805" s="4">
        <v>460392</v>
      </c>
      <c r="G805" s="4" t="s">
        <v>531</v>
      </c>
      <c r="H805" s="4" t="s">
        <v>31</v>
      </c>
      <c r="I805" s="4" t="s">
        <v>21</v>
      </c>
      <c r="J805" s="4">
        <v>710764</v>
      </c>
      <c r="K805" s="4">
        <v>675920</v>
      </c>
      <c r="L805" s="6">
        <f t="shared" si="12"/>
        <v>0.95097669549949071</v>
      </c>
    </row>
    <row r="806" spans="1:12">
      <c r="A806" s="4">
        <v>442425</v>
      </c>
      <c r="B806" s="4" t="s">
        <v>1714</v>
      </c>
      <c r="C806" s="5">
        <v>41046</v>
      </c>
      <c r="D806" s="4" t="s">
        <v>13</v>
      </c>
      <c r="E806" s="4" t="s">
        <v>617</v>
      </c>
      <c r="F806" s="4">
        <v>424426</v>
      </c>
      <c r="G806" s="4" t="s">
        <v>939</v>
      </c>
      <c r="H806" s="4" t="s">
        <v>31</v>
      </c>
      <c r="I806" s="4" t="s">
        <v>25</v>
      </c>
      <c r="J806" s="4">
        <v>438554</v>
      </c>
      <c r="K806" s="4">
        <v>219085</v>
      </c>
      <c r="L806" s="6">
        <f t="shared" si="12"/>
        <v>0.49956219758570208</v>
      </c>
    </row>
    <row r="807" spans="1:12">
      <c r="A807" s="4">
        <v>442678</v>
      </c>
      <c r="B807" s="4" t="s">
        <v>1715</v>
      </c>
      <c r="C807" s="5">
        <v>41044</v>
      </c>
      <c r="D807" s="4" t="s">
        <v>13</v>
      </c>
      <c r="E807" s="4" t="s">
        <v>839</v>
      </c>
      <c r="F807" s="4">
        <v>471969</v>
      </c>
      <c r="G807" s="4" t="s">
        <v>601</v>
      </c>
      <c r="H807" s="4" t="s">
        <v>31</v>
      </c>
      <c r="I807" s="4" t="s">
        <v>25</v>
      </c>
      <c r="J807" s="4">
        <v>505045</v>
      </c>
      <c r="K807" s="4">
        <v>454368</v>
      </c>
      <c r="L807" s="6">
        <f t="shared" si="12"/>
        <v>0.89965844627706437</v>
      </c>
    </row>
    <row r="808" spans="1:12">
      <c r="A808" s="4">
        <v>443474</v>
      </c>
      <c r="B808" s="4" t="s">
        <v>1716</v>
      </c>
      <c r="C808" s="5">
        <v>40917</v>
      </c>
      <c r="D808" s="4" t="s">
        <v>13</v>
      </c>
      <c r="E808" s="4" t="s">
        <v>1717</v>
      </c>
      <c r="F808" s="4">
        <v>459093</v>
      </c>
      <c r="G808" s="4" t="s">
        <v>349</v>
      </c>
      <c r="H808" s="4" t="s">
        <v>31</v>
      </c>
      <c r="I808" s="4" t="s">
        <v>25</v>
      </c>
      <c r="J808" s="4">
        <v>560916</v>
      </c>
      <c r="K808" s="4">
        <v>1654179</v>
      </c>
      <c r="L808" s="6">
        <f t="shared" si="12"/>
        <v>2.9490672400145477</v>
      </c>
    </row>
    <row r="809" spans="1:12">
      <c r="A809" s="4">
        <v>443477</v>
      </c>
      <c r="B809" s="4" t="s">
        <v>1718</v>
      </c>
      <c r="C809" s="5">
        <v>41034</v>
      </c>
      <c r="D809" s="4" t="s">
        <v>13</v>
      </c>
      <c r="E809" s="4" t="s">
        <v>1719</v>
      </c>
      <c r="F809" s="4">
        <v>447935</v>
      </c>
      <c r="G809" s="4" t="s">
        <v>242</v>
      </c>
      <c r="H809" s="4" t="s">
        <v>31</v>
      </c>
      <c r="I809" s="4" t="s">
        <v>25</v>
      </c>
      <c r="J809" s="4">
        <v>658527</v>
      </c>
      <c r="K809" s="4">
        <v>544971</v>
      </c>
      <c r="L809" s="6">
        <f t="shared" si="12"/>
        <v>0.8275606011598613</v>
      </c>
    </row>
    <row r="810" spans="1:12">
      <c r="A810" s="4">
        <v>443541</v>
      </c>
      <c r="B810" s="4" t="s">
        <v>1720</v>
      </c>
      <c r="C810" s="5">
        <v>41043</v>
      </c>
      <c r="D810" s="4" t="s">
        <v>13</v>
      </c>
      <c r="E810" s="4" t="s">
        <v>1721</v>
      </c>
      <c r="F810" s="4">
        <v>376098</v>
      </c>
      <c r="G810" s="4" t="s">
        <v>1084</v>
      </c>
      <c r="H810" s="4" t="s">
        <v>31</v>
      </c>
      <c r="I810" s="4" t="s">
        <v>21</v>
      </c>
      <c r="J810" s="4">
        <v>894327</v>
      </c>
      <c r="K810" s="4">
        <v>1293777</v>
      </c>
      <c r="L810" s="6">
        <f t="shared" si="12"/>
        <v>1.4466487090292477</v>
      </c>
    </row>
    <row r="811" spans="1:12">
      <c r="A811" s="4">
        <v>443543</v>
      </c>
      <c r="B811" s="4" t="s">
        <v>1722</v>
      </c>
      <c r="C811" s="5">
        <v>40994</v>
      </c>
      <c r="D811" s="4" t="s">
        <v>13</v>
      </c>
      <c r="E811" s="4" t="s">
        <v>1723</v>
      </c>
      <c r="F811" s="4">
        <v>398778</v>
      </c>
      <c r="G811" s="4" t="s">
        <v>367</v>
      </c>
      <c r="H811" s="4" t="s">
        <v>16</v>
      </c>
      <c r="I811" s="4" t="s">
        <v>21</v>
      </c>
      <c r="J811" s="4">
        <v>707783</v>
      </c>
      <c r="K811" s="4">
        <v>1711138</v>
      </c>
      <c r="L811" s="6">
        <f t="shared" si="12"/>
        <v>2.4176025702793087</v>
      </c>
    </row>
    <row r="812" spans="1:12">
      <c r="A812" s="4">
        <v>443545</v>
      </c>
      <c r="B812" s="4" t="s">
        <v>1724</v>
      </c>
      <c r="C812" s="5">
        <v>41043</v>
      </c>
      <c r="D812" s="4" t="s">
        <v>13</v>
      </c>
      <c r="E812" s="4" t="s">
        <v>1725</v>
      </c>
      <c r="F812" s="4">
        <v>410827</v>
      </c>
      <c r="G812" s="4" t="s">
        <v>259</v>
      </c>
      <c r="H812" s="4" t="s">
        <v>31</v>
      </c>
      <c r="I812" s="4" t="s">
        <v>32</v>
      </c>
      <c r="J812" s="4">
        <v>1546273</v>
      </c>
      <c r="K812" s="4">
        <v>1529189</v>
      </c>
      <c r="L812" s="6">
        <f t="shared" si="12"/>
        <v>0.9889514982153863</v>
      </c>
    </row>
    <row r="813" spans="1:12">
      <c r="A813" s="4">
        <v>443551</v>
      </c>
      <c r="B813" s="4" t="s">
        <v>1726</v>
      </c>
      <c r="C813" s="5">
        <v>41052</v>
      </c>
      <c r="D813" s="4" t="s">
        <v>13</v>
      </c>
      <c r="E813" s="4" t="s">
        <v>1727</v>
      </c>
      <c r="F813" s="4">
        <v>380148</v>
      </c>
      <c r="G813" s="4" t="s">
        <v>97</v>
      </c>
      <c r="H813" s="4" t="s">
        <v>16</v>
      </c>
      <c r="I813" s="4" t="s">
        <v>21</v>
      </c>
      <c r="J813" s="4">
        <v>1048925</v>
      </c>
      <c r="K813" s="4">
        <v>553353</v>
      </c>
      <c r="L813" s="6">
        <f t="shared" si="12"/>
        <v>0.52754296065018946</v>
      </c>
    </row>
    <row r="814" spans="1:12">
      <c r="A814" s="4">
        <v>443607</v>
      </c>
      <c r="B814" s="4" t="s">
        <v>1728</v>
      </c>
      <c r="C814" s="5">
        <v>41046</v>
      </c>
      <c r="D814" s="4" t="s">
        <v>13</v>
      </c>
      <c r="E814" s="4" t="s">
        <v>1729</v>
      </c>
      <c r="F814" s="4">
        <v>377076</v>
      </c>
      <c r="G814" s="4" t="s">
        <v>28</v>
      </c>
      <c r="H814" s="4" t="s">
        <v>31</v>
      </c>
      <c r="I814" s="4" t="s">
        <v>25</v>
      </c>
      <c r="J814" s="4">
        <v>492427</v>
      </c>
      <c r="K814" s="4">
        <v>1551792</v>
      </c>
      <c r="L814" s="6">
        <f t="shared" si="12"/>
        <v>3.1513137987965729</v>
      </c>
    </row>
    <row r="815" spans="1:12">
      <c r="A815" s="4">
        <v>443675</v>
      </c>
      <c r="B815" s="4" t="s">
        <v>1730</v>
      </c>
      <c r="C815" s="5">
        <v>41055</v>
      </c>
      <c r="D815" s="4" t="s">
        <v>13</v>
      </c>
      <c r="E815" s="4" t="s">
        <v>1731</v>
      </c>
      <c r="F815" s="4">
        <v>425654</v>
      </c>
      <c r="G815" s="4" t="s">
        <v>542</v>
      </c>
      <c r="H815" s="4" t="s">
        <v>31</v>
      </c>
      <c r="I815" s="4" t="s">
        <v>21</v>
      </c>
      <c r="J815" s="4">
        <v>875018</v>
      </c>
      <c r="K815" s="4">
        <v>140401</v>
      </c>
      <c r="L815" s="6">
        <f t="shared" si="12"/>
        <v>0.16045498492602439</v>
      </c>
    </row>
    <row r="816" spans="1:12">
      <c r="A816" s="4">
        <v>443677</v>
      </c>
      <c r="B816" s="4" t="s">
        <v>1732</v>
      </c>
      <c r="C816" s="5">
        <v>41033</v>
      </c>
      <c r="D816" s="4" t="s">
        <v>13</v>
      </c>
      <c r="E816" s="4" t="s">
        <v>1733</v>
      </c>
      <c r="F816" s="4">
        <v>408446</v>
      </c>
      <c r="G816" s="4" t="s">
        <v>443</v>
      </c>
      <c r="H816" s="4" t="s">
        <v>31</v>
      </c>
      <c r="I816" s="4" t="s">
        <v>25</v>
      </c>
      <c r="J816" s="4">
        <v>535167</v>
      </c>
      <c r="K816" s="4">
        <v>125497</v>
      </c>
      <c r="L816" s="6">
        <f t="shared" si="12"/>
        <v>0.23450063251284178</v>
      </c>
    </row>
    <row r="817" spans="1:12">
      <c r="A817" s="4">
        <v>443711</v>
      </c>
      <c r="B817" s="4" t="s">
        <v>1734</v>
      </c>
      <c r="C817" s="5">
        <v>41050</v>
      </c>
      <c r="D817" s="4" t="s">
        <v>13</v>
      </c>
      <c r="E817" s="4" t="s">
        <v>1735</v>
      </c>
      <c r="F817" s="4">
        <v>408446</v>
      </c>
      <c r="G817" s="4" t="s">
        <v>443</v>
      </c>
      <c r="H817" s="4" t="s">
        <v>31</v>
      </c>
      <c r="I817" s="4" t="s">
        <v>25</v>
      </c>
      <c r="J817" s="4">
        <v>664502</v>
      </c>
      <c r="K817" s="4">
        <v>802320</v>
      </c>
      <c r="L817" s="6">
        <f t="shared" si="12"/>
        <v>1.2074004291935916</v>
      </c>
    </row>
    <row r="818" spans="1:12">
      <c r="A818" s="4">
        <v>443714</v>
      </c>
      <c r="B818" s="4" t="s">
        <v>1736</v>
      </c>
      <c r="C818" s="5">
        <v>41061</v>
      </c>
      <c r="D818" s="4" t="s">
        <v>13</v>
      </c>
      <c r="E818" s="4" t="s">
        <v>1737</v>
      </c>
      <c r="F818" s="4">
        <v>448733</v>
      </c>
      <c r="G818" s="4" t="s">
        <v>520</v>
      </c>
      <c r="H818" s="4" t="s">
        <v>31</v>
      </c>
      <c r="I818" s="4" t="s">
        <v>70</v>
      </c>
      <c r="J818" s="4">
        <v>350910</v>
      </c>
      <c r="K818" s="4">
        <v>611864</v>
      </c>
      <c r="L818" s="6">
        <f t="shared" si="12"/>
        <v>1.7436493687840187</v>
      </c>
    </row>
    <row r="819" spans="1:12">
      <c r="A819" s="4">
        <v>443716</v>
      </c>
      <c r="B819" s="4" t="s">
        <v>1738</v>
      </c>
      <c r="C819" s="5">
        <v>41061</v>
      </c>
      <c r="D819" s="4" t="s">
        <v>13</v>
      </c>
      <c r="E819" s="4" t="s">
        <v>1739</v>
      </c>
      <c r="F819" s="4">
        <v>473191</v>
      </c>
      <c r="G819" s="4" t="s">
        <v>214</v>
      </c>
      <c r="H819" s="4" t="s">
        <v>31</v>
      </c>
      <c r="I819" s="4" t="s">
        <v>17</v>
      </c>
      <c r="J819" s="4">
        <v>1305252</v>
      </c>
      <c r="K819" s="4">
        <v>973953</v>
      </c>
      <c r="L819" s="6">
        <f t="shared" si="12"/>
        <v>0.74618004799073279</v>
      </c>
    </row>
    <row r="820" spans="1:12">
      <c r="A820" s="4">
        <v>443808</v>
      </c>
      <c r="B820" s="4" t="s">
        <v>1740</v>
      </c>
      <c r="C820" s="5">
        <v>41005</v>
      </c>
      <c r="D820" s="4" t="s">
        <v>13</v>
      </c>
      <c r="E820" s="4" t="s">
        <v>1741</v>
      </c>
      <c r="F820" s="4">
        <v>460392</v>
      </c>
      <c r="G820" s="4" t="s">
        <v>531</v>
      </c>
      <c r="H820" s="4" t="s">
        <v>16</v>
      </c>
      <c r="I820" s="4" t="s">
        <v>25</v>
      </c>
      <c r="J820" s="4">
        <v>588183</v>
      </c>
      <c r="K820" s="4">
        <v>1031238</v>
      </c>
      <c r="L820" s="6">
        <f t="shared" si="12"/>
        <v>1.7532604648553256</v>
      </c>
    </row>
    <row r="821" spans="1:12">
      <c r="A821" s="4">
        <v>443809</v>
      </c>
      <c r="B821" s="4" t="s">
        <v>1742</v>
      </c>
      <c r="C821" s="5">
        <v>41005</v>
      </c>
      <c r="D821" s="4" t="s">
        <v>13</v>
      </c>
      <c r="E821" s="4" t="s">
        <v>1743</v>
      </c>
      <c r="F821" s="4">
        <v>448126</v>
      </c>
      <c r="G821" s="4" t="s">
        <v>316</v>
      </c>
      <c r="H821" s="4" t="s">
        <v>31</v>
      </c>
      <c r="I821" s="4" t="s">
        <v>21</v>
      </c>
      <c r="J821" s="4">
        <v>744972</v>
      </c>
      <c r="K821" s="4">
        <v>622557</v>
      </c>
      <c r="L821" s="6">
        <f t="shared" si="12"/>
        <v>0.83567838791256588</v>
      </c>
    </row>
    <row r="822" spans="1:12">
      <c r="A822" s="4">
        <v>443920</v>
      </c>
      <c r="B822" s="4" t="s">
        <v>1744</v>
      </c>
      <c r="C822" s="5">
        <v>41058</v>
      </c>
      <c r="D822" s="4" t="s">
        <v>13</v>
      </c>
      <c r="E822" s="4" t="s">
        <v>1745</v>
      </c>
      <c r="F822" s="4">
        <v>377329</v>
      </c>
      <c r="G822" s="4" t="s">
        <v>55</v>
      </c>
      <c r="H822" s="4" t="s">
        <v>31</v>
      </c>
      <c r="I822" s="4" t="s">
        <v>21</v>
      </c>
      <c r="J822" s="4">
        <v>794932</v>
      </c>
      <c r="K822" s="4">
        <v>899370</v>
      </c>
      <c r="L822" s="6">
        <f t="shared" si="12"/>
        <v>1.1313797909758319</v>
      </c>
    </row>
    <row r="823" spans="1:12">
      <c r="A823" s="4">
        <v>444021</v>
      </c>
      <c r="B823" s="4" t="s">
        <v>1746</v>
      </c>
      <c r="C823" s="5">
        <v>41058</v>
      </c>
      <c r="D823" s="4" t="s">
        <v>13</v>
      </c>
      <c r="E823" s="4" t="s">
        <v>1747</v>
      </c>
      <c r="F823" s="4">
        <v>464799</v>
      </c>
      <c r="G823" s="4" t="s">
        <v>648</v>
      </c>
      <c r="H823" s="4" t="s">
        <v>31</v>
      </c>
      <c r="I823" s="4" t="s">
        <v>21</v>
      </c>
      <c r="J823" s="4">
        <v>1076204</v>
      </c>
      <c r="K823" s="4">
        <v>1396649</v>
      </c>
      <c r="L823" s="6">
        <f t="shared" si="12"/>
        <v>1.2977548866200088</v>
      </c>
    </row>
    <row r="824" spans="1:12">
      <c r="A824" s="4">
        <v>444206</v>
      </c>
      <c r="B824" s="4" t="s">
        <v>1748</v>
      </c>
      <c r="C824" s="5">
        <v>41050</v>
      </c>
      <c r="D824" s="4" t="s">
        <v>13</v>
      </c>
      <c r="E824" s="4" t="s">
        <v>1749</v>
      </c>
      <c r="F824" s="4">
        <v>412289</v>
      </c>
      <c r="G824" s="4" t="s">
        <v>142</v>
      </c>
      <c r="H824" s="4" t="s">
        <v>31</v>
      </c>
      <c r="I824" s="4" t="s">
        <v>25</v>
      </c>
      <c r="J824" s="4">
        <v>457692</v>
      </c>
      <c r="K824" s="4">
        <v>735511</v>
      </c>
      <c r="L824" s="6">
        <f t="shared" si="12"/>
        <v>1.6069999038654816</v>
      </c>
    </row>
    <row r="825" spans="1:12">
      <c r="A825" s="4">
        <v>444215</v>
      </c>
      <c r="B825" s="4" t="s">
        <v>1750</v>
      </c>
      <c r="C825" s="5">
        <v>41065</v>
      </c>
      <c r="D825" s="4" t="s">
        <v>13</v>
      </c>
      <c r="E825" s="4" t="s">
        <v>1751</v>
      </c>
      <c r="F825" s="4">
        <v>382950</v>
      </c>
      <c r="G825" s="4" t="s">
        <v>604</v>
      </c>
      <c r="H825" s="4" t="s">
        <v>31</v>
      </c>
      <c r="I825" s="4" t="s">
        <v>21</v>
      </c>
      <c r="J825" s="4">
        <v>745477</v>
      </c>
      <c r="K825" s="4">
        <v>1080756</v>
      </c>
      <c r="L825" s="6">
        <f t="shared" si="12"/>
        <v>1.4497509648184987</v>
      </c>
    </row>
    <row r="826" spans="1:12">
      <c r="A826" s="4">
        <v>444312</v>
      </c>
      <c r="B826" s="4" t="s">
        <v>1752</v>
      </c>
      <c r="C826" s="5">
        <v>41073</v>
      </c>
      <c r="D826" s="4" t="s">
        <v>13</v>
      </c>
      <c r="E826" s="4" t="s">
        <v>1753</v>
      </c>
      <c r="F826" s="4">
        <v>408443</v>
      </c>
      <c r="G826" s="4" t="s">
        <v>406</v>
      </c>
      <c r="H826" s="4" t="s">
        <v>31</v>
      </c>
      <c r="I826" s="4" t="s">
        <v>25</v>
      </c>
      <c r="J826" s="4">
        <v>625582</v>
      </c>
      <c r="K826" s="4">
        <v>895888</v>
      </c>
      <c r="L826" s="6">
        <f t="shared" si="12"/>
        <v>1.432087240361775</v>
      </c>
    </row>
    <row r="827" spans="1:12">
      <c r="A827" s="4">
        <v>444377</v>
      </c>
      <c r="B827" s="4" t="s">
        <v>1754</v>
      </c>
      <c r="C827" s="5">
        <v>41073</v>
      </c>
      <c r="D827" s="4" t="s">
        <v>13</v>
      </c>
      <c r="E827" s="4" t="s">
        <v>1755</v>
      </c>
      <c r="F827" s="4">
        <v>381325</v>
      </c>
      <c r="G827" s="4" t="s">
        <v>278</v>
      </c>
      <c r="H827" s="4" t="s">
        <v>31</v>
      </c>
      <c r="I827" s="4" t="s">
        <v>70</v>
      </c>
      <c r="J827" s="4">
        <v>369885</v>
      </c>
      <c r="K827" s="4">
        <v>841955</v>
      </c>
      <c r="L827" s="6">
        <f t="shared" si="12"/>
        <v>2.2762615407491515</v>
      </c>
    </row>
    <row r="828" spans="1:12">
      <c r="A828" s="4">
        <v>444378</v>
      </c>
      <c r="B828" s="4" t="s">
        <v>1756</v>
      </c>
      <c r="C828" s="5">
        <v>41073</v>
      </c>
      <c r="D828" s="4" t="s">
        <v>13</v>
      </c>
      <c r="E828" s="4" t="s">
        <v>1757</v>
      </c>
      <c r="F828" s="4">
        <v>379146</v>
      </c>
      <c r="G828" s="4" t="s">
        <v>297</v>
      </c>
      <c r="H828" s="4" t="s">
        <v>31</v>
      </c>
      <c r="I828" s="4" t="s">
        <v>21</v>
      </c>
      <c r="J828" s="4">
        <v>1048831</v>
      </c>
      <c r="K828" s="4">
        <v>2418908</v>
      </c>
      <c r="L828" s="6">
        <f t="shared" si="12"/>
        <v>2.3062895738207585</v>
      </c>
    </row>
    <row r="829" spans="1:12">
      <c r="A829" s="4">
        <v>444465</v>
      </c>
      <c r="B829" s="4" t="s">
        <v>1758</v>
      </c>
      <c r="C829" s="5">
        <v>41064</v>
      </c>
      <c r="D829" s="4" t="s">
        <v>13</v>
      </c>
      <c r="E829" s="4" t="s">
        <v>1759</v>
      </c>
      <c r="F829" s="4">
        <v>420801</v>
      </c>
      <c r="G829" s="4" t="s">
        <v>628</v>
      </c>
      <c r="H829" s="4" t="s">
        <v>31</v>
      </c>
      <c r="I829" s="4" t="s">
        <v>25</v>
      </c>
      <c r="J829" s="4">
        <v>497339</v>
      </c>
      <c r="K829" s="4">
        <v>1194245</v>
      </c>
      <c r="L829" s="6">
        <f t="shared" si="12"/>
        <v>2.4012695565801194</v>
      </c>
    </row>
    <row r="830" spans="1:12">
      <c r="A830" s="4">
        <v>444466</v>
      </c>
      <c r="B830" s="4" t="s">
        <v>1760</v>
      </c>
      <c r="C830" s="5">
        <v>41071</v>
      </c>
      <c r="D830" s="4" t="s">
        <v>13</v>
      </c>
      <c r="E830" s="4" t="s">
        <v>1761</v>
      </c>
      <c r="F830" s="4">
        <v>420801</v>
      </c>
      <c r="G830" s="4" t="s">
        <v>628</v>
      </c>
      <c r="H830" s="4" t="s">
        <v>31</v>
      </c>
      <c r="I830" s="4" t="s">
        <v>21</v>
      </c>
      <c r="J830" s="4">
        <v>878760</v>
      </c>
      <c r="K830" s="4">
        <v>748433</v>
      </c>
      <c r="L830" s="6">
        <f t="shared" si="12"/>
        <v>0.85169215713050206</v>
      </c>
    </row>
    <row r="831" spans="1:12">
      <c r="A831" s="4">
        <v>444597</v>
      </c>
      <c r="B831" s="4" t="s">
        <v>1762</v>
      </c>
      <c r="C831" s="5">
        <v>41068</v>
      </c>
      <c r="D831" s="4" t="s">
        <v>13</v>
      </c>
      <c r="E831" s="4" t="s">
        <v>1763</v>
      </c>
      <c r="F831" s="4">
        <v>471701</v>
      </c>
      <c r="G831" s="4" t="s">
        <v>460</v>
      </c>
      <c r="H831" s="4" t="s">
        <v>31</v>
      </c>
      <c r="I831" s="4" t="s">
        <v>21</v>
      </c>
      <c r="J831" s="4">
        <v>812826</v>
      </c>
      <c r="K831" s="4">
        <v>493851</v>
      </c>
      <c r="L831" s="6">
        <f t="shared" si="12"/>
        <v>0.60757283846727339</v>
      </c>
    </row>
    <row r="832" spans="1:12">
      <c r="A832" s="4">
        <v>444599</v>
      </c>
      <c r="B832" s="4" t="s">
        <v>1764</v>
      </c>
      <c r="C832" s="5">
        <v>41071</v>
      </c>
      <c r="D832" s="4" t="s">
        <v>13</v>
      </c>
      <c r="E832" s="4" t="s">
        <v>1765</v>
      </c>
      <c r="F832" s="4">
        <v>420801</v>
      </c>
      <c r="G832" s="4" t="s">
        <v>628</v>
      </c>
      <c r="H832" s="4" t="s">
        <v>31</v>
      </c>
      <c r="I832" s="4" t="s">
        <v>70</v>
      </c>
      <c r="J832" s="4">
        <v>321483</v>
      </c>
      <c r="K832" s="4">
        <v>235064</v>
      </c>
      <c r="L832" s="6">
        <f t="shared" si="12"/>
        <v>0.73118640799046919</v>
      </c>
    </row>
    <row r="833" spans="1:12">
      <c r="A833" s="4">
        <v>444684</v>
      </c>
      <c r="B833" s="4" t="s">
        <v>1766</v>
      </c>
      <c r="C833" s="5">
        <v>41078</v>
      </c>
      <c r="D833" s="4" t="s">
        <v>13</v>
      </c>
      <c r="E833" s="4" t="s">
        <v>1767</v>
      </c>
      <c r="F833" s="4">
        <v>406698</v>
      </c>
      <c r="G833" s="4" t="s">
        <v>220</v>
      </c>
      <c r="H833" s="4" t="s">
        <v>31</v>
      </c>
      <c r="I833" s="4" t="s">
        <v>70</v>
      </c>
      <c r="J833" s="4">
        <v>396451</v>
      </c>
      <c r="K833" s="4">
        <v>126665</v>
      </c>
      <c r="L833" s="6">
        <f t="shared" si="12"/>
        <v>0.31949723925529261</v>
      </c>
    </row>
    <row r="834" spans="1:12">
      <c r="A834" s="4">
        <v>444685</v>
      </c>
      <c r="B834" s="4" t="s">
        <v>1768</v>
      </c>
      <c r="C834" s="5">
        <v>41081</v>
      </c>
      <c r="D834" s="4" t="s">
        <v>13</v>
      </c>
      <c r="E834" s="4" t="s">
        <v>1769</v>
      </c>
      <c r="F834" s="4">
        <v>380148</v>
      </c>
      <c r="G834" s="4" t="s">
        <v>97</v>
      </c>
      <c r="H834" s="4" t="s">
        <v>31</v>
      </c>
      <c r="I834" s="4" t="s">
        <v>25</v>
      </c>
      <c r="J834" s="4">
        <v>520051</v>
      </c>
      <c r="K834" s="4">
        <v>790086</v>
      </c>
      <c r="L834" s="6">
        <f t="shared" si="12"/>
        <v>1.5192471507602139</v>
      </c>
    </row>
    <row r="835" spans="1:12">
      <c r="A835" s="4">
        <v>444687</v>
      </c>
      <c r="B835" s="4" t="s">
        <v>1770</v>
      </c>
      <c r="C835" s="5">
        <v>41085</v>
      </c>
      <c r="D835" s="4" t="s">
        <v>13</v>
      </c>
      <c r="E835" s="4" t="s">
        <v>1771</v>
      </c>
      <c r="F835" s="4">
        <v>462852</v>
      </c>
      <c r="G835" s="4" t="s">
        <v>1147</v>
      </c>
      <c r="H835" s="4" t="s">
        <v>31</v>
      </c>
      <c r="I835" s="4" t="s">
        <v>25</v>
      </c>
      <c r="J835" s="4">
        <v>639819</v>
      </c>
      <c r="K835" s="4">
        <v>445040</v>
      </c>
      <c r="L835" s="6">
        <f t="shared" ref="L835:L898" si="13">K835/J835</f>
        <v>0.69557171637603765</v>
      </c>
    </row>
    <row r="836" spans="1:12">
      <c r="A836" s="4">
        <v>445425</v>
      </c>
      <c r="B836" s="4" t="s">
        <v>1772</v>
      </c>
      <c r="C836" s="5">
        <v>41078</v>
      </c>
      <c r="D836" s="4" t="s">
        <v>13</v>
      </c>
      <c r="E836" s="4" t="s">
        <v>1773</v>
      </c>
      <c r="F836" s="4">
        <v>359519</v>
      </c>
      <c r="G836" s="4" t="s">
        <v>294</v>
      </c>
      <c r="H836" s="4" t="s">
        <v>31</v>
      </c>
      <c r="I836" s="4" t="s">
        <v>25</v>
      </c>
      <c r="J836" s="4">
        <v>685158</v>
      </c>
      <c r="K836" s="4">
        <v>994780</v>
      </c>
      <c r="L836" s="6">
        <f t="shared" si="13"/>
        <v>1.4518986861424663</v>
      </c>
    </row>
    <row r="837" spans="1:12">
      <c r="A837" s="4">
        <v>446255</v>
      </c>
      <c r="B837" s="4" t="s">
        <v>1774</v>
      </c>
      <c r="C837" s="5">
        <v>41087</v>
      </c>
      <c r="D837" s="4" t="s">
        <v>13</v>
      </c>
      <c r="E837" s="4" t="s">
        <v>1775</v>
      </c>
      <c r="F837" s="4">
        <v>398449</v>
      </c>
      <c r="G837" s="4" t="s">
        <v>116</v>
      </c>
      <c r="H837" s="4" t="s">
        <v>31</v>
      </c>
      <c r="I837" s="4" t="s">
        <v>25</v>
      </c>
      <c r="J837" s="4">
        <v>596038</v>
      </c>
      <c r="K837" s="4">
        <v>265601</v>
      </c>
      <c r="L837" s="6">
        <f t="shared" si="13"/>
        <v>0.44561085031491282</v>
      </c>
    </row>
    <row r="838" spans="1:12">
      <c r="A838" s="4">
        <v>446256</v>
      </c>
      <c r="B838" s="4" t="s">
        <v>1776</v>
      </c>
      <c r="C838" s="5">
        <v>41073</v>
      </c>
      <c r="D838" s="4" t="s">
        <v>13</v>
      </c>
      <c r="E838" s="4" t="s">
        <v>1777</v>
      </c>
      <c r="F838" s="4">
        <v>472010</v>
      </c>
      <c r="G838" s="4" t="s">
        <v>172</v>
      </c>
      <c r="H838" s="4" t="s">
        <v>31</v>
      </c>
      <c r="I838" s="4" t="s">
        <v>21</v>
      </c>
      <c r="J838" s="4">
        <v>704725</v>
      </c>
      <c r="K838" s="4">
        <v>656281</v>
      </c>
      <c r="L838" s="6">
        <f t="shared" si="13"/>
        <v>0.93125829224165457</v>
      </c>
    </row>
    <row r="839" spans="1:12">
      <c r="A839" s="4">
        <v>446320</v>
      </c>
      <c r="B839" s="4" t="s">
        <v>1778</v>
      </c>
      <c r="C839" s="5">
        <v>41078</v>
      </c>
      <c r="D839" s="4" t="s">
        <v>13</v>
      </c>
      <c r="E839" s="4" t="s">
        <v>1779</v>
      </c>
      <c r="F839" s="4">
        <v>391321</v>
      </c>
      <c r="G839" s="4" t="s">
        <v>41</v>
      </c>
      <c r="H839" s="4" t="s">
        <v>31</v>
      </c>
      <c r="I839" s="4" t="s">
        <v>25</v>
      </c>
      <c r="J839" s="4">
        <v>606861</v>
      </c>
      <c r="K839" s="4">
        <v>410409</v>
      </c>
      <c r="L839" s="6">
        <f t="shared" si="13"/>
        <v>0.67628171854839902</v>
      </c>
    </row>
    <row r="840" spans="1:12">
      <c r="A840" s="4">
        <v>446325</v>
      </c>
      <c r="B840" s="4" t="s">
        <v>1780</v>
      </c>
      <c r="C840" s="5">
        <v>41078</v>
      </c>
      <c r="D840" s="4" t="s">
        <v>13</v>
      </c>
      <c r="E840" s="4" t="s">
        <v>1781</v>
      </c>
      <c r="F840" s="4">
        <v>388373</v>
      </c>
      <c r="G840" s="4" t="s">
        <v>637</v>
      </c>
      <c r="H840" s="4" t="s">
        <v>31</v>
      </c>
      <c r="I840" s="4" t="s">
        <v>25</v>
      </c>
      <c r="J840" s="4">
        <v>653699</v>
      </c>
      <c r="K840" s="4">
        <v>866649</v>
      </c>
      <c r="L840" s="6">
        <f t="shared" si="13"/>
        <v>1.325761550805493</v>
      </c>
    </row>
    <row r="841" spans="1:12">
      <c r="A841" s="4">
        <v>446341</v>
      </c>
      <c r="B841" s="4" t="s">
        <v>1782</v>
      </c>
      <c r="C841" s="5">
        <v>41085</v>
      </c>
      <c r="D841" s="4" t="s">
        <v>13</v>
      </c>
      <c r="E841" s="4" t="s">
        <v>1783</v>
      </c>
      <c r="F841" s="4">
        <v>419863</v>
      </c>
      <c r="G841" s="4" t="s">
        <v>20</v>
      </c>
      <c r="H841" s="4" t="s">
        <v>31</v>
      </c>
      <c r="I841" s="4" t="s">
        <v>70</v>
      </c>
      <c r="J841" s="4">
        <v>190015</v>
      </c>
      <c r="K841" s="4">
        <v>582311</v>
      </c>
      <c r="L841" s="6">
        <f t="shared" si="13"/>
        <v>3.064552798463279</v>
      </c>
    </row>
    <row r="842" spans="1:12">
      <c r="A842" s="4">
        <v>446371</v>
      </c>
      <c r="B842" s="4" t="s">
        <v>1784</v>
      </c>
      <c r="C842" s="5">
        <v>41064</v>
      </c>
      <c r="D842" s="4" t="s">
        <v>13</v>
      </c>
      <c r="E842" s="4" t="s">
        <v>1785</v>
      </c>
      <c r="F842" s="4">
        <v>462852</v>
      </c>
      <c r="G842" s="4" t="s">
        <v>1147</v>
      </c>
      <c r="H842" s="4" t="s">
        <v>31</v>
      </c>
      <c r="I842" s="4" t="s">
        <v>25</v>
      </c>
      <c r="J842" s="4">
        <v>553257</v>
      </c>
      <c r="K842" s="4">
        <v>715733</v>
      </c>
      <c r="L842" s="6">
        <f t="shared" si="13"/>
        <v>1.29367183786197</v>
      </c>
    </row>
    <row r="843" spans="1:12">
      <c r="A843" s="4">
        <v>446372</v>
      </c>
      <c r="B843" s="4" t="s">
        <v>1786</v>
      </c>
      <c r="C843" s="5">
        <v>41081</v>
      </c>
      <c r="D843" s="4" t="s">
        <v>13</v>
      </c>
      <c r="E843" s="4" t="s">
        <v>1787</v>
      </c>
      <c r="F843" s="4">
        <v>419863</v>
      </c>
      <c r="G843" s="4" t="s">
        <v>20</v>
      </c>
      <c r="H843" s="4" t="s">
        <v>31</v>
      </c>
      <c r="I843" s="4" t="s">
        <v>25</v>
      </c>
      <c r="J843" s="4">
        <v>452839</v>
      </c>
      <c r="K843" s="4">
        <v>1084738</v>
      </c>
      <c r="L843" s="6">
        <f t="shared" si="13"/>
        <v>2.3954164725211387</v>
      </c>
    </row>
    <row r="844" spans="1:12">
      <c r="A844" s="4">
        <v>446374</v>
      </c>
      <c r="B844" s="4" t="s">
        <v>1788</v>
      </c>
      <c r="C844" s="5">
        <v>41071</v>
      </c>
      <c r="D844" s="4" t="s">
        <v>13</v>
      </c>
      <c r="E844" s="4" t="s">
        <v>1789</v>
      </c>
      <c r="F844" s="4">
        <v>411975</v>
      </c>
      <c r="G844" s="4" t="s">
        <v>179</v>
      </c>
      <c r="H844" s="4" t="s">
        <v>16</v>
      </c>
      <c r="I844" s="4" t="s">
        <v>17</v>
      </c>
      <c r="J844" s="4">
        <v>1377672</v>
      </c>
      <c r="K844" s="4">
        <v>1424934</v>
      </c>
      <c r="L844" s="6">
        <f t="shared" si="13"/>
        <v>1.0343056983084509</v>
      </c>
    </row>
    <row r="845" spans="1:12">
      <c r="A845" s="4">
        <v>446375</v>
      </c>
      <c r="B845" s="4" t="s">
        <v>1790</v>
      </c>
      <c r="C845" s="5">
        <v>41078</v>
      </c>
      <c r="D845" s="4" t="s">
        <v>13</v>
      </c>
      <c r="E845" s="4" t="s">
        <v>1491</v>
      </c>
      <c r="F845" s="4">
        <v>381154</v>
      </c>
      <c r="G845" s="4" t="s">
        <v>324</v>
      </c>
      <c r="H845" s="4" t="s">
        <v>31</v>
      </c>
      <c r="I845" s="4" t="s">
        <v>21</v>
      </c>
      <c r="J845" s="4">
        <v>758705</v>
      </c>
      <c r="K845" s="4">
        <v>918006</v>
      </c>
      <c r="L845" s="6">
        <f t="shared" si="13"/>
        <v>1.209964347144147</v>
      </c>
    </row>
    <row r="846" spans="1:12">
      <c r="A846" s="4">
        <v>446376</v>
      </c>
      <c r="B846" s="4" t="s">
        <v>1791</v>
      </c>
      <c r="C846" s="5">
        <v>41094</v>
      </c>
      <c r="D846" s="4" t="s">
        <v>13</v>
      </c>
      <c r="E846" s="4" t="s">
        <v>1792</v>
      </c>
      <c r="F846" s="4">
        <v>381154</v>
      </c>
      <c r="G846" s="4" t="s">
        <v>324</v>
      </c>
      <c r="H846" s="4" t="s">
        <v>31</v>
      </c>
      <c r="I846" s="4" t="s">
        <v>21</v>
      </c>
      <c r="J846" s="4">
        <v>855050</v>
      </c>
      <c r="K846" s="4">
        <v>1045882</v>
      </c>
      <c r="L846" s="6">
        <f t="shared" si="13"/>
        <v>1.2231822700426875</v>
      </c>
    </row>
    <row r="847" spans="1:12">
      <c r="A847" s="4">
        <v>446378</v>
      </c>
      <c r="B847" s="4" t="s">
        <v>1793</v>
      </c>
      <c r="C847" s="5">
        <v>41071</v>
      </c>
      <c r="D847" s="4" t="s">
        <v>13</v>
      </c>
      <c r="E847" s="4" t="s">
        <v>1794</v>
      </c>
      <c r="F847" s="4">
        <v>378504</v>
      </c>
      <c r="G847" s="4" t="s">
        <v>275</v>
      </c>
      <c r="H847" s="4" t="s">
        <v>31</v>
      </c>
      <c r="I847" s="4" t="s">
        <v>70</v>
      </c>
      <c r="J847" s="4">
        <v>53169</v>
      </c>
      <c r="K847" s="4">
        <v>80636</v>
      </c>
      <c r="L847" s="6">
        <f t="shared" si="13"/>
        <v>1.516598017641859</v>
      </c>
    </row>
    <row r="848" spans="1:12">
      <c r="A848" s="4">
        <v>446411</v>
      </c>
      <c r="B848" s="4" t="s">
        <v>1795</v>
      </c>
      <c r="C848" s="5">
        <v>41095</v>
      </c>
      <c r="D848" s="4" t="s">
        <v>13</v>
      </c>
      <c r="E848" s="4" t="s">
        <v>1796</v>
      </c>
      <c r="F848" s="4">
        <v>406515</v>
      </c>
      <c r="G848" s="4" t="s">
        <v>286</v>
      </c>
      <c r="H848" s="4" t="s">
        <v>31</v>
      </c>
      <c r="I848" s="4" t="s">
        <v>21</v>
      </c>
      <c r="J848" s="4">
        <v>776723</v>
      </c>
      <c r="K848" s="4">
        <v>1889387</v>
      </c>
      <c r="L848" s="6">
        <f t="shared" si="13"/>
        <v>2.4325106891388564</v>
      </c>
    </row>
    <row r="849" spans="1:12">
      <c r="A849" s="4">
        <v>446511</v>
      </c>
      <c r="B849" s="4" t="s">
        <v>1797</v>
      </c>
      <c r="C849" s="5">
        <v>40970</v>
      </c>
      <c r="D849" s="4" t="s">
        <v>13</v>
      </c>
      <c r="E849" s="4" t="s">
        <v>1798</v>
      </c>
      <c r="F849" s="4">
        <v>377364</v>
      </c>
      <c r="G849" s="4" t="s">
        <v>726</v>
      </c>
      <c r="H849" s="4" t="s">
        <v>16</v>
      </c>
      <c r="I849" s="4" t="s">
        <v>70</v>
      </c>
      <c r="J849" s="4">
        <v>246695</v>
      </c>
      <c r="K849" s="4">
        <v>168233</v>
      </c>
      <c r="L849" s="6">
        <f t="shared" si="13"/>
        <v>0.68194734388617528</v>
      </c>
    </row>
    <row r="850" spans="1:12">
      <c r="A850" s="4">
        <v>446531</v>
      </c>
      <c r="B850" s="4" t="s">
        <v>1799</v>
      </c>
      <c r="C850" s="5">
        <v>41100</v>
      </c>
      <c r="D850" s="4" t="s">
        <v>13</v>
      </c>
      <c r="E850" s="4" t="s">
        <v>1800</v>
      </c>
      <c r="F850" s="4">
        <v>381132</v>
      </c>
      <c r="G850" s="4" t="s">
        <v>289</v>
      </c>
      <c r="H850" s="4" t="s">
        <v>31</v>
      </c>
      <c r="I850" s="4" t="s">
        <v>32</v>
      </c>
      <c r="J850" s="4">
        <v>1998605</v>
      </c>
      <c r="K850" s="4">
        <v>3959495</v>
      </c>
      <c r="L850" s="6">
        <f t="shared" si="13"/>
        <v>1.9811293377130548</v>
      </c>
    </row>
    <row r="851" spans="1:12">
      <c r="A851" s="4">
        <v>446587</v>
      </c>
      <c r="B851" s="4" t="s">
        <v>1801</v>
      </c>
      <c r="C851" s="5">
        <v>41082</v>
      </c>
      <c r="D851" s="4" t="s">
        <v>13</v>
      </c>
      <c r="E851" s="4" t="s">
        <v>1802</v>
      </c>
      <c r="F851" s="4">
        <v>473035</v>
      </c>
      <c r="G851" s="4" t="s">
        <v>145</v>
      </c>
      <c r="H851" s="4" t="s">
        <v>31</v>
      </c>
      <c r="I851" s="4" t="s">
        <v>25</v>
      </c>
      <c r="J851" s="4">
        <v>508620</v>
      </c>
      <c r="K851" s="4">
        <v>448953</v>
      </c>
      <c r="L851" s="6">
        <f t="shared" si="13"/>
        <v>0.88268845110298455</v>
      </c>
    </row>
    <row r="852" spans="1:12">
      <c r="A852" s="4">
        <v>446605</v>
      </c>
      <c r="B852" s="4" t="s">
        <v>1803</v>
      </c>
      <c r="C852" s="5">
        <v>41092</v>
      </c>
      <c r="D852" s="4" t="s">
        <v>13</v>
      </c>
      <c r="E852" s="4" t="s">
        <v>1804</v>
      </c>
      <c r="F852" s="4">
        <v>473035</v>
      </c>
      <c r="G852" s="4" t="s">
        <v>145</v>
      </c>
      <c r="H852" s="4" t="s">
        <v>31</v>
      </c>
      <c r="I852" s="4" t="s">
        <v>21</v>
      </c>
      <c r="J852" s="4">
        <v>779968</v>
      </c>
      <c r="K852" s="4">
        <v>1065118</v>
      </c>
      <c r="L852" s="6">
        <f t="shared" si="13"/>
        <v>1.3655919217198653</v>
      </c>
    </row>
    <row r="853" spans="1:12">
      <c r="A853" s="4">
        <v>446610</v>
      </c>
      <c r="B853" s="4" t="s">
        <v>1805</v>
      </c>
      <c r="C853" s="5">
        <v>41078</v>
      </c>
      <c r="D853" s="4" t="s">
        <v>13</v>
      </c>
      <c r="E853" s="4" t="s">
        <v>1806</v>
      </c>
      <c r="F853" s="4">
        <v>448841</v>
      </c>
      <c r="G853" s="4" t="s">
        <v>467</v>
      </c>
      <c r="H853" s="4" t="s">
        <v>31</v>
      </c>
      <c r="I853" s="4" t="s">
        <v>21</v>
      </c>
      <c r="J853" s="4">
        <v>740367</v>
      </c>
      <c r="K853" s="4">
        <v>1082488</v>
      </c>
      <c r="L853" s="6">
        <f t="shared" si="13"/>
        <v>1.4620965007894733</v>
      </c>
    </row>
    <row r="854" spans="1:12">
      <c r="A854" s="4">
        <v>446675</v>
      </c>
      <c r="B854" s="4" t="s">
        <v>1807</v>
      </c>
      <c r="C854" s="5">
        <v>41094</v>
      </c>
      <c r="D854" s="4" t="s">
        <v>13</v>
      </c>
      <c r="E854" s="4" t="s">
        <v>1808</v>
      </c>
      <c r="F854" s="4">
        <v>381549</v>
      </c>
      <c r="G854" s="4" t="s">
        <v>264</v>
      </c>
      <c r="H854" s="4" t="s">
        <v>31</v>
      </c>
      <c r="I854" s="4" t="s">
        <v>70</v>
      </c>
      <c r="J854" s="4">
        <v>218408</v>
      </c>
      <c r="K854" s="4">
        <v>1297062</v>
      </c>
      <c r="L854" s="6">
        <f t="shared" si="13"/>
        <v>5.9387110362257793</v>
      </c>
    </row>
    <row r="855" spans="1:12">
      <c r="A855" s="4">
        <v>446722</v>
      </c>
      <c r="B855" s="4" t="s">
        <v>1809</v>
      </c>
      <c r="C855" s="5">
        <v>41096</v>
      </c>
      <c r="D855" s="4" t="s">
        <v>13</v>
      </c>
      <c r="E855" s="4" t="s">
        <v>403</v>
      </c>
      <c r="F855" s="4">
        <v>410452</v>
      </c>
      <c r="G855" s="4" t="s">
        <v>398</v>
      </c>
      <c r="H855" s="4" t="s">
        <v>31</v>
      </c>
      <c r="I855" s="4" t="s">
        <v>21</v>
      </c>
      <c r="J855" s="4">
        <v>719402</v>
      </c>
      <c r="K855" s="4">
        <v>869901</v>
      </c>
      <c r="L855" s="6">
        <f t="shared" si="13"/>
        <v>1.2092001412284092</v>
      </c>
    </row>
    <row r="856" spans="1:12">
      <c r="A856" s="4">
        <v>446723</v>
      </c>
      <c r="B856" s="4" t="s">
        <v>1810</v>
      </c>
      <c r="C856" s="5">
        <v>41094</v>
      </c>
      <c r="D856" s="4" t="s">
        <v>13</v>
      </c>
      <c r="E856" s="4" t="s">
        <v>1811</v>
      </c>
      <c r="F856" s="4">
        <v>378503</v>
      </c>
      <c r="G856" s="4" t="s">
        <v>272</v>
      </c>
      <c r="H856" s="4" t="s">
        <v>31</v>
      </c>
      <c r="I856" s="4" t="s">
        <v>25</v>
      </c>
      <c r="J856" s="4">
        <v>546453</v>
      </c>
      <c r="K856" s="4">
        <v>1164674</v>
      </c>
      <c r="L856" s="6">
        <f t="shared" si="13"/>
        <v>2.1313342593050089</v>
      </c>
    </row>
    <row r="857" spans="1:12">
      <c r="A857" s="4">
        <v>446765</v>
      </c>
      <c r="B857" s="4" t="s">
        <v>1812</v>
      </c>
      <c r="C857" s="5">
        <v>40973</v>
      </c>
      <c r="D857" s="4" t="s">
        <v>13</v>
      </c>
      <c r="E857" s="4" t="s">
        <v>1813</v>
      </c>
      <c r="F857" s="4">
        <v>459093</v>
      </c>
      <c r="G857" s="4" t="s">
        <v>349</v>
      </c>
      <c r="H857" s="4" t="s">
        <v>31</v>
      </c>
      <c r="I857" s="4" t="s">
        <v>17</v>
      </c>
      <c r="J857" s="4">
        <v>1409306</v>
      </c>
      <c r="K857" s="4">
        <v>919097</v>
      </c>
      <c r="L857" s="6">
        <f t="shared" si="13"/>
        <v>0.65216283759524196</v>
      </c>
    </row>
    <row r="858" spans="1:12">
      <c r="A858" s="4">
        <v>446769</v>
      </c>
      <c r="B858" s="4" t="s">
        <v>1814</v>
      </c>
      <c r="C858" s="5">
        <v>41085</v>
      </c>
      <c r="D858" s="4" t="s">
        <v>13</v>
      </c>
      <c r="E858" s="4" t="s">
        <v>1815</v>
      </c>
      <c r="F858" s="4">
        <v>410733</v>
      </c>
      <c r="G858" s="4" t="s">
        <v>104</v>
      </c>
      <c r="H858" s="4" t="s">
        <v>31</v>
      </c>
      <c r="I858" s="4" t="s">
        <v>25</v>
      </c>
      <c r="J858" s="4">
        <v>504452</v>
      </c>
      <c r="K858" s="4">
        <v>891288</v>
      </c>
      <c r="L858" s="6">
        <f t="shared" si="13"/>
        <v>1.7668440208384544</v>
      </c>
    </row>
    <row r="859" spans="1:12">
      <c r="A859" s="4">
        <v>446772</v>
      </c>
      <c r="B859" s="4" t="s">
        <v>1816</v>
      </c>
      <c r="C859" s="5">
        <v>41106</v>
      </c>
      <c r="D859" s="4" t="s">
        <v>13</v>
      </c>
      <c r="E859" s="4" t="s">
        <v>1817</v>
      </c>
      <c r="F859" s="4">
        <v>377963</v>
      </c>
      <c r="G859" s="4" t="s">
        <v>52</v>
      </c>
      <c r="H859" s="4" t="s">
        <v>31</v>
      </c>
      <c r="I859" s="4" t="s">
        <v>25</v>
      </c>
      <c r="J859" s="4">
        <v>650275</v>
      </c>
      <c r="K859" s="4">
        <v>1627708</v>
      </c>
      <c r="L859" s="6">
        <f t="shared" si="13"/>
        <v>2.5031071469762791</v>
      </c>
    </row>
    <row r="860" spans="1:12">
      <c r="A860" s="4">
        <v>446836</v>
      </c>
      <c r="B860" s="4" t="s">
        <v>1818</v>
      </c>
      <c r="C860" s="5">
        <v>41094</v>
      </c>
      <c r="D860" s="4" t="s">
        <v>13</v>
      </c>
      <c r="E860" s="4" t="s">
        <v>1819</v>
      </c>
      <c r="F860" s="4">
        <v>434171</v>
      </c>
      <c r="G860" s="4" t="s">
        <v>376</v>
      </c>
      <c r="H860" s="4" t="s">
        <v>31</v>
      </c>
      <c r="I860" s="4" t="s">
        <v>17</v>
      </c>
      <c r="J860" s="4">
        <v>1356838</v>
      </c>
      <c r="K860" s="4">
        <v>1173796</v>
      </c>
      <c r="L860" s="6">
        <f t="shared" si="13"/>
        <v>0.86509664381451579</v>
      </c>
    </row>
    <row r="861" spans="1:12">
      <c r="A861" s="4">
        <v>446893</v>
      </c>
      <c r="B861" s="4" t="s">
        <v>1820</v>
      </c>
      <c r="C861" s="5">
        <v>41094</v>
      </c>
      <c r="D861" s="4" t="s">
        <v>13</v>
      </c>
      <c r="E861" s="4" t="s">
        <v>1821</v>
      </c>
      <c r="F861" s="4">
        <v>382658</v>
      </c>
      <c r="G861" s="4" t="s">
        <v>150</v>
      </c>
      <c r="H861" s="4" t="s">
        <v>31</v>
      </c>
      <c r="I861" s="4" t="s">
        <v>21</v>
      </c>
      <c r="J861" s="4">
        <v>1074915</v>
      </c>
      <c r="K861" s="4">
        <v>1422908</v>
      </c>
      <c r="L861" s="6">
        <f t="shared" si="13"/>
        <v>1.3237400166524795</v>
      </c>
    </row>
    <row r="862" spans="1:12">
      <c r="A862" s="4">
        <v>447084</v>
      </c>
      <c r="B862" s="4" t="s">
        <v>1822</v>
      </c>
      <c r="C862" s="5">
        <v>41106</v>
      </c>
      <c r="D862" s="4" t="s">
        <v>13</v>
      </c>
      <c r="E862" s="4" t="s">
        <v>1823</v>
      </c>
      <c r="F862" s="4">
        <v>460392</v>
      </c>
      <c r="G862" s="4" t="s">
        <v>531</v>
      </c>
      <c r="H862" s="4" t="s">
        <v>31</v>
      </c>
      <c r="I862" s="4" t="s">
        <v>70</v>
      </c>
      <c r="J862" s="4">
        <v>366781</v>
      </c>
      <c r="K862" s="4">
        <v>421402</v>
      </c>
      <c r="L862" s="6">
        <f t="shared" si="13"/>
        <v>1.1489199276952733</v>
      </c>
    </row>
    <row r="863" spans="1:12">
      <c r="A863" s="4">
        <v>447085</v>
      </c>
      <c r="B863" s="4" t="s">
        <v>1824</v>
      </c>
      <c r="C863" s="5">
        <v>41095</v>
      </c>
      <c r="D863" s="4" t="s">
        <v>13</v>
      </c>
      <c r="E863" s="4" t="s">
        <v>1825</v>
      </c>
      <c r="F863" s="4">
        <v>380836</v>
      </c>
      <c r="G863" s="4" t="s">
        <v>510</v>
      </c>
      <c r="H863" s="4" t="s">
        <v>31</v>
      </c>
      <c r="I863" s="4" t="s">
        <v>25</v>
      </c>
      <c r="J863" s="4">
        <v>649484</v>
      </c>
      <c r="K863" s="4">
        <v>1033865</v>
      </c>
      <c r="L863" s="6">
        <f t="shared" si="13"/>
        <v>1.5918252027763578</v>
      </c>
    </row>
    <row r="864" spans="1:12">
      <c r="A864" s="4">
        <v>447288</v>
      </c>
      <c r="B864" s="4" t="s">
        <v>1826</v>
      </c>
      <c r="C864" s="5">
        <v>41106</v>
      </c>
      <c r="D864" s="4" t="s">
        <v>13</v>
      </c>
      <c r="E864" s="4" t="s">
        <v>1827</v>
      </c>
      <c r="F864" s="4">
        <v>448126</v>
      </c>
      <c r="G864" s="4" t="s">
        <v>316</v>
      </c>
      <c r="H864" s="4" t="s">
        <v>31</v>
      </c>
      <c r="I864" s="4" t="s">
        <v>70</v>
      </c>
      <c r="J864" s="4">
        <v>384558</v>
      </c>
      <c r="K864" s="4">
        <v>68161</v>
      </c>
      <c r="L864" s="6">
        <f t="shared" si="13"/>
        <v>0.17724504496070814</v>
      </c>
    </row>
    <row r="865" spans="1:12">
      <c r="A865" s="4">
        <v>447289</v>
      </c>
      <c r="B865" s="4" t="s">
        <v>1828</v>
      </c>
      <c r="C865" s="5">
        <v>41029</v>
      </c>
      <c r="D865" s="4" t="s">
        <v>13</v>
      </c>
      <c r="E865" s="4" t="s">
        <v>1829</v>
      </c>
      <c r="F865" s="4">
        <v>459093</v>
      </c>
      <c r="G865" s="4" t="s">
        <v>349</v>
      </c>
      <c r="H865" s="4" t="s">
        <v>31</v>
      </c>
      <c r="I865" s="4" t="s">
        <v>25</v>
      </c>
      <c r="J865" s="4">
        <v>599410</v>
      </c>
      <c r="K865" s="4">
        <v>1078385</v>
      </c>
      <c r="L865" s="6">
        <f t="shared" si="13"/>
        <v>1.7990774261357001</v>
      </c>
    </row>
    <row r="866" spans="1:12">
      <c r="A866" s="4">
        <v>447290</v>
      </c>
      <c r="B866" s="4" t="s">
        <v>1830</v>
      </c>
      <c r="C866" s="5">
        <v>41092</v>
      </c>
      <c r="D866" s="4" t="s">
        <v>13</v>
      </c>
      <c r="E866" s="4" t="s">
        <v>1831</v>
      </c>
      <c r="F866" s="4">
        <v>420498</v>
      </c>
      <c r="G866" s="4" t="s">
        <v>763</v>
      </c>
      <c r="H866" s="4" t="s">
        <v>31</v>
      </c>
      <c r="I866" s="4" t="s">
        <v>21</v>
      </c>
      <c r="J866" s="4">
        <v>913802</v>
      </c>
      <c r="K866" s="4">
        <v>478711</v>
      </c>
      <c r="L866" s="6">
        <f t="shared" si="13"/>
        <v>0.52386731480123705</v>
      </c>
    </row>
    <row r="867" spans="1:12">
      <c r="A867" s="4">
        <v>447296</v>
      </c>
      <c r="B867" s="4" t="s">
        <v>1832</v>
      </c>
      <c r="C867" s="5">
        <v>41100</v>
      </c>
      <c r="D867" s="4" t="s">
        <v>13</v>
      </c>
      <c r="E867" s="4" t="s">
        <v>1833</v>
      </c>
      <c r="F867" s="4">
        <v>377815</v>
      </c>
      <c r="G867" s="4" t="s">
        <v>1280</v>
      </c>
      <c r="H867" s="4" t="s">
        <v>31</v>
      </c>
      <c r="I867" s="4" t="s">
        <v>25</v>
      </c>
      <c r="J867" s="4">
        <v>404785</v>
      </c>
      <c r="K867" s="4">
        <v>323134</v>
      </c>
      <c r="L867" s="6">
        <f t="shared" si="13"/>
        <v>0.79828550959151157</v>
      </c>
    </row>
    <row r="868" spans="1:12">
      <c r="A868" s="4">
        <v>447986</v>
      </c>
      <c r="B868" s="4" t="s">
        <v>1834</v>
      </c>
      <c r="C868" s="5">
        <v>41106</v>
      </c>
      <c r="D868" s="4" t="s">
        <v>13</v>
      </c>
      <c r="E868" s="4" t="s">
        <v>1835</v>
      </c>
      <c r="F868" s="4">
        <v>411975</v>
      </c>
      <c r="G868" s="4" t="s">
        <v>179</v>
      </c>
      <c r="H868" s="4" t="s">
        <v>31</v>
      </c>
      <c r="I868" s="4" t="s">
        <v>21</v>
      </c>
      <c r="J868" s="4">
        <v>803391</v>
      </c>
      <c r="K868" s="4">
        <v>560589</v>
      </c>
      <c r="L868" s="6">
        <f t="shared" si="13"/>
        <v>0.69777854120845262</v>
      </c>
    </row>
    <row r="869" spans="1:12">
      <c r="A869" s="4">
        <v>447994</v>
      </c>
      <c r="B869" s="4" t="s">
        <v>1836</v>
      </c>
      <c r="C869" s="5">
        <v>41103</v>
      </c>
      <c r="D869" s="4" t="s">
        <v>13</v>
      </c>
      <c r="E869" s="4" t="s">
        <v>1837</v>
      </c>
      <c r="F869" s="4">
        <v>451002</v>
      </c>
      <c r="G869" s="4" t="s">
        <v>85</v>
      </c>
      <c r="H869" s="4" t="s">
        <v>31</v>
      </c>
      <c r="I869" s="4" t="s">
        <v>21</v>
      </c>
      <c r="J869" s="4">
        <v>917820</v>
      </c>
      <c r="K869" s="4">
        <v>949367</v>
      </c>
      <c r="L869" s="6">
        <f t="shared" si="13"/>
        <v>1.034371663289098</v>
      </c>
    </row>
    <row r="870" spans="1:12">
      <c r="A870" s="4">
        <v>448120</v>
      </c>
      <c r="B870" s="4" t="s">
        <v>1838</v>
      </c>
      <c r="C870" s="5">
        <v>41108</v>
      </c>
      <c r="D870" s="4" t="s">
        <v>13</v>
      </c>
      <c r="E870" s="4" t="s">
        <v>1839</v>
      </c>
      <c r="F870" s="4">
        <v>381248</v>
      </c>
      <c r="G870" s="4" t="s">
        <v>517</v>
      </c>
      <c r="H870" s="4" t="s">
        <v>31</v>
      </c>
      <c r="I870" s="4" t="s">
        <v>70</v>
      </c>
      <c r="J870" s="4">
        <v>252446</v>
      </c>
      <c r="K870" s="4">
        <v>19364</v>
      </c>
      <c r="L870" s="6">
        <f t="shared" si="13"/>
        <v>7.6705513258280983E-2</v>
      </c>
    </row>
    <row r="871" spans="1:12">
      <c r="A871" s="4">
        <v>448121</v>
      </c>
      <c r="B871" s="4" t="s">
        <v>1840</v>
      </c>
      <c r="C871" s="5">
        <v>41113</v>
      </c>
      <c r="D871" s="4" t="s">
        <v>13</v>
      </c>
      <c r="E871" s="4" t="s">
        <v>1841</v>
      </c>
      <c r="F871" s="4">
        <v>412833</v>
      </c>
      <c r="G871" s="4" t="s">
        <v>631</v>
      </c>
      <c r="H871" s="4" t="s">
        <v>31</v>
      </c>
      <c r="I871" s="4" t="s">
        <v>25</v>
      </c>
      <c r="J871" s="4">
        <v>512908</v>
      </c>
      <c r="K871" s="4">
        <v>496437</v>
      </c>
      <c r="L871" s="6">
        <f t="shared" si="13"/>
        <v>0.9678870284729425</v>
      </c>
    </row>
    <row r="872" spans="1:12">
      <c r="A872" s="4">
        <v>448125</v>
      </c>
      <c r="B872" s="4" t="s">
        <v>1842</v>
      </c>
      <c r="C872" s="5">
        <v>41080</v>
      </c>
      <c r="D872" s="4" t="s">
        <v>13</v>
      </c>
      <c r="E872" s="4" t="s">
        <v>1843</v>
      </c>
      <c r="F872" s="4">
        <v>464799</v>
      </c>
      <c r="G872" s="4" t="s">
        <v>648</v>
      </c>
      <c r="H872" s="4" t="s">
        <v>31</v>
      </c>
      <c r="I872" s="4" t="s">
        <v>70</v>
      </c>
      <c r="J872" s="4">
        <v>301322</v>
      </c>
      <c r="K872" s="4">
        <v>506578</v>
      </c>
      <c r="L872" s="6">
        <f t="shared" si="13"/>
        <v>1.6811849118219049</v>
      </c>
    </row>
    <row r="873" spans="1:12">
      <c r="A873" s="4">
        <v>448127</v>
      </c>
      <c r="B873" s="4" t="s">
        <v>1844</v>
      </c>
      <c r="C873" s="5">
        <v>41085</v>
      </c>
      <c r="D873" s="4" t="s">
        <v>13</v>
      </c>
      <c r="E873" s="4" t="s">
        <v>1845</v>
      </c>
      <c r="F873" s="4">
        <v>460909</v>
      </c>
      <c r="G873" s="4" t="s">
        <v>44</v>
      </c>
      <c r="H873" s="4" t="s">
        <v>31</v>
      </c>
      <c r="I873" s="4" t="s">
        <v>17</v>
      </c>
      <c r="J873" s="4">
        <v>1419050</v>
      </c>
      <c r="K873" s="4">
        <v>1705012</v>
      </c>
      <c r="L873" s="6">
        <f t="shared" si="13"/>
        <v>1.2015165075226384</v>
      </c>
    </row>
    <row r="874" spans="1:12">
      <c r="A874" s="4">
        <v>448128</v>
      </c>
      <c r="B874" s="4" t="s">
        <v>1846</v>
      </c>
      <c r="C874" s="5">
        <v>41109</v>
      </c>
      <c r="D874" s="4" t="s">
        <v>13</v>
      </c>
      <c r="E874" s="4" t="s">
        <v>1847</v>
      </c>
      <c r="F874" s="4">
        <v>152562</v>
      </c>
      <c r="G874" s="4" t="s">
        <v>451</v>
      </c>
      <c r="H874" s="4" t="s">
        <v>31</v>
      </c>
      <c r="I874" s="4" t="s">
        <v>25</v>
      </c>
      <c r="J874" s="4">
        <v>569399</v>
      </c>
      <c r="K874" s="4">
        <v>1143469</v>
      </c>
      <c r="L874" s="6">
        <f t="shared" si="13"/>
        <v>2.0082033863775663</v>
      </c>
    </row>
    <row r="875" spans="1:12">
      <c r="A875" s="4">
        <v>448130</v>
      </c>
      <c r="B875" s="4" t="s">
        <v>1848</v>
      </c>
      <c r="C875" s="5">
        <v>41113</v>
      </c>
      <c r="D875" s="4" t="s">
        <v>13</v>
      </c>
      <c r="E875" s="4" t="s">
        <v>1849</v>
      </c>
      <c r="F875" s="4">
        <v>379915</v>
      </c>
      <c r="G875" s="4" t="s">
        <v>319</v>
      </c>
      <c r="H875" s="4" t="s">
        <v>31</v>
      </c>
      <c r="I875" s="4" t="s">
        <v>21</v>
      </c>
      <c r="J875" s="4">
        <v>949848</v>
      </c>
      <c r="K875" s="4">
        <v>413264</v>
      </c>
      <c r="L875" s="6">
        <f t="shared" si="13"/>
        <v>0.43508435033815934</v>
      </c>
    </row>
    <row r="876" spans="1:12">
      <c r="A876" s="4">
        <v>448257</v>
      </c>
      <c r="B876" s="4" t="s">
        <v>1850</v>
      </c>
      <c r="C876" s="5">
        <v>41108</v>
      </c>
      <c r="D876" s="4" t="s">
        <v>13</v>
      </c>
      <c r="E876" s="4" t="s">
        <v>1851</v>
      </c>
      <c r="F876" s="4">
        <v>464799</v>
      </c>
      <c r="G876" s="4" t="s">
        <v>648</v>
      </c>
      <c r="H876" s="4" t="s">
        <v>31</v>
      </c>
      <c r="I876" s="4" t="s">
        <v>17</v>
      </c>
      <c r="J876" s="4">
        <v>1291159</v>
      </c>
      <c r="K876" s="4">
        <v>901742</v>
      </c>
      <c r="L876" s="6">
        <f t="shared" si="13"/>
        <v>0.69839733138985982</v>
      </c>
    </row>
    <row r="877" spans="1:12">
      <c r="A877" s="4">
        <v>448309</v>
      </c>
      <c r="B877" s="4" t="s">
        <v>1852</v>
      </c>
      <c r="C877" s="5">
        <v>41113</v>
      </c>
      <c r="D877" s="4" t="s">
        <v>13</v>
      </c>
      <c r="E877" s="4" t="s">
        <v>1853</v>
      </c>
      <c r="F877" s="4">
        <v>417062</v>
      </c>
      <c r="G877" s="4" t="s">
        <v>655</v>
      </c>
      <c r="H877" s="4" t="s">
        <v>31</v>
      </c>
      <c r="I877" s="4" t="s">
        <v>21</v>
      </c>
      <c r="J877" s="4">
        <v>852034</v>
      </c>
      <c r="K877" s="4">
        <v>807432</v>
      </c>
      <c r="L877" s="6">
        <f t="shared" si="13"/>
        <v>0.9476523237335599</v>
      </c>
    </row>
    <row r="878" spans="1:12">
      <c r="A878" s="4">
        <v>448317</v>
      </c>
      <c r="B878" s="4" t="s">
        <v>1854</v>
      </c>
      <c r="C878" s="5">
        <v>41117</v>
      </c>
      <c r="D878" s="4" t="s">
        <v>13</v>
      </c>
      <c r="E878" s="4" t="s">
        <v>1855</v>
      </c>
      <c r="F878" s="4">
        <v>448791</v>
      </c>
      <c r="G878" s="4" t="s">
        <v>386</v>
      </c>
      <c r="H878" s="4" t="s">
        <v>31</v>
      </c>
      <c r="I878" s="4" t="s">
        <v>17</v>
      </c>
      <c r="J878" s="4">
        <v>1242260</v>
      </c>
      <c r="K878" s="4">
        <v>1098618</v>
      </c>
      <c r="L878" s="6">
        <f t="shared" si="13"/>
        <v>0.8843704216508621</v>
      </c>
    </row>
    <row r="879" spans="1:12">
      <c r="A879" s="4">
        <v>448319</v>
      </c>
      <c r="B879" s="4" t="s">
        <v>1856</v>
      </c>
      <c r="C879" s="5">
        <v>41113</v>
      </c>
      <c r="D879" s="4" t="s">
        <v>13</v>
      </c>
      <c r="E879" s="4" t="s">
        <v>1857</v>
      </c>
      <c r="F879" s="4">
        <v>448791</v>
      </c>
      <c r="G879" s="4" t="s">
        <v>386</v>
      </c>
      <c r="H879" s="4" t="s">
        <v>31</v>
      </c>
      <c r="I879" s="4" t="s">
        <v>17</v>
      </c>
      <c r="J879" s="4">
        <v>1132536</v>
      </c>
      <c r="K879" s="4">
        <v>2301870</v>
      </c>
      <c r="L879" s="6">
        <f t="shared" si="13"/>
        <v>2.0324916823836063</v>
      </c>
    </row>
    <row r="880" spans="1:12">
      <c r="A880" s="4">
        <v>448321</v>
      </c>
      <c r="B880" s="4" t="s">
        <v>1858</v>
      </c>
      <c r="C880" s="5">
        <v>41046</v>
      </c>
      <c r="D880" s="4" t="s">
        <v>13</v>
      </c>
      <c r="E880" s="4" t="s">
        <v>1859</v>
      </c>
      <c r="F880" s="4">
        <v>380836</v>
      </c>
      <c r="G880" s="4" t="s">
        <v>510</v>
      </c>
      <c r="H880" s="4" t="s">
        <v>31</v>
      </c>
      <c r="I880" s="4" t="s">
        <v>70</v>
      </c>
      <c r="J880" s="4">
        <v>235256</v>
      </c>
      <c r="K880" s="4">
        <v>369813</v>
      </c>
      <c r="L880" s="6">
        <f t="shared" si="13"/>
        <v>1.5719599075050159</v>
      </c>
    </row>
    <row r="881" spans="1:12">
      <c r="A881" s="4">
        <v>448324</v>
      </c>
      <c r="B881" s="4" t="s">
        <v>1860</v>
      </c>
      <c r="C881" s="5">
        <v>41102</v>
      </c>
      <c r="D881" s="4" t="s">
        <v>13</v>
      </c>
      <c r="E881" s="4" t="s">
        <v>1861</v>
      </c>
      <c r="F881" s="4">
        <v>380836</v>
      </c>
      <c r="G881" s="4" t="s">
        <v>510</v>
      </c>
      <c r="H881" s="4" t="s">
        <v>31</v>
      </c>
      <c r="I881" s="4" t="s">
        <v>25</v>
      </c>
      <c r="J881" s="4">
        <v>402039</v>
      </c>
      <c r="K881" s="4">
        <v>580367</v>
      </c>
      <c r="L881" s="6">
        <f t="shared" si="13"/>
        <v>1.4435589582105219</v>
      </c>
    </row>
    <row r="882" spans="1:12">
      <c r="A882" s="4">
        <v>448351</v>
      </c>
      <c r="B882" s="4" t="s">
        <v>1862</v>
      </c>
      <c r="C882" s="5">
        <v>41109</v>
      </c>
      <c r="D882" s="4" t="s">
        <v>13</v>
      </c>
      <c r="E882" s="4" t="s">
        <v>1863</v>
      </c>
      <c r="F882" s="4">
        <v>377963</v>
      </c>
      <c r="G882" s="4" t="s">
        <v>52</v>
      </c>
      <c r="H882" s="4" t="s">
        <v>31</v>
      </c>
      <c r="I882" s="4" t="s">
        <v>21</v>
      </c>
      <c r="J882" s="4">
        <v>860647</v>
      </c>
      <c r="K882" s="4">
        <v>1593526</v>
      </c>
      <c r="L882" s="6">
        <f t="shared" si="13"/>
        <v>1.8515442452015751</v>
      </c>
    </row>
    <row r="883" spans="1:12">
      <c r="A883" s="4">
        <v>448436</v>
      </c>
      <c r="B883" s="4" t="s">
        <v>1864</v>
      </c>
      <c r="C883" s="5">
        <v>41122</v>
      </c>
      <c r="D883" s="4" t="s">
        <v>13</v>
      </c>
      <c r="E883" s="4" t="s">
        <v>1865</v>
      </c>
      <c r="F883" s="4">
        <v>379915</v>
      </c>
      <c r="G883" s="4" t="s">
        <v>319</v>
      </c>
      <c r="H883" s="4" t="s">
        <v>31</v>
      </c>
      <c r="I883" s="4" t="s">
        <v>25</v>
      </c>
      <c r="J883" s="4">
        <v>648239</v>
      </c>
      <c r="K883" s="4">
        <v>1687544</v>
      </c>
      <c r="L883" s="6">
        <f t="shared" si="13"/>
        <v>2.6032744095927582</v>
      </c>
    </row>
    <row r="884" spans="1:12">
      <c r="A884" s="4">
        <v>448441</v>
      </c>
      <c r="B884" s="4" t="s">
        <v>1866</v>
      </c>
      <c r="C884" s="5">
        <v>41113</v>
      </c>
      <c r="D884" s="4" t="s">
        <v>13</v>
      </c>
      <c r="E884" s="4" t="s">
        <v>1867</v>
      </c>
      <c r="F884" s="4">
        <v>378859</v>
      </c>
      <c r="G884" s="4" t="s">
        <v>239</v>
      </c>
      <c r="H884" s="4" t="s">
        <v>31</v>
      </c>
      <c r="I884" s="4" t="s">
        <v>25</v>
      </c>
      <c r="J884" s="4">
        <v>597473</v>
      </c>
      <c r="K884" s="4">
        <v>722893</v>
      </c>
      <c r="L884" s="6">
        <f t="shared" si="13"/>
        <v>1.2099174355996003</v>
      </c>
    </row>
    <row r="885" spans="1:12">
      <c r="A885" s="4">
        <v>448443</v>
      </c>
      <c r="B885" s="4" t="s">
        <v>1868</v>
      </c>
      <c r="C885" s="5">
        <v>41124</v>
      </c>
      <c r="D885" s="4" t="s">
        <v>13</v>
      </c>
      <c r="E885" s="4" t="s">
        <v>1315</v>
      </c>
      <c r="F885" s="4">
        <v>382514</v>
      </c>
      <c r="G885" s="4" t="s">
        <v>844</v>
      </c>
      <c r="H885" s="4" t="s">
        <v>31</v>
      </c>
      <c r="I885" s="4" t="s">
        <v>70</v>
      </c>
      <c r="J885" s="4">
        <v>394412</v>
      </c>
      <c r="K885" s="4">
        <v>702264</v>
      </c>
      <c r="L885" s="6">
        <f t="shared" si="13"/>
        <v>1.7805340608297922</v>
      </c>
    </row>
    <row r="886" spans="1:12">
      <c r="A886" s="4">
        <v>448444</v>
      </c>
      <c r="B886" s="4" t="s">
        <v>1869</v>
      </c>
      <c r="C886" s="5">
        <v>41122</v>
      </c>
      <c r="D886" s="4" t="s">
        <v>13</v>
      </c>
      <c r="E886" s="4" t="s">
        <v>1870</v>
      </c>
      <c r="F886" s="4">
        <v>399532</v>
      </c>
      <c r="G886" s="4" t="s">
        <v>15</v>
      </c>
      <c r="H886" s="4" t="s">
        <v>31</v>
      </c>
      <c r="I886" s="4" t="s">
        <v>70</v>
      </c>
      <c r="J886" s="4">
        <v>291312</v>
      </c>
      <c r="K886" s="4">
        <v>374379</v>
      </c>
      <c r="L886" s="6">
        <f t="shared" si="13"/>
        <v>1.2851478826824847</v>
      </c>
    </row>
    <row r="887" spans="1:12">
      <c r="A887" s="4">
        <v>448569</v>
      </c>
      <c r="B887" s="4" t="s">
        <v>1871</v>
      </c>
      <c r="C887" s="5">
        <v>41073</v>
      </c>
      <c r="D887" s="4" t="s">
        <v>13</v>
      </c>
      <c r="E887" s="4" t="s">
        <v>1872</v>
      </c>
      <c r="F887" s="4">
        <v>382658</v>
      </c>
      <c r="G887" s="4" t="s">
        <v>150</v>
      </c>
      <c r="H887" s="4" t="s">
        <v>31</v>
      </c>
      <c r="I887" s="4" t="s">
        <v>25</v>
      </c>
      <c r="J887" s="4">
        <v>468016</v>
      </c>
      <c r="K887" s="4">
        <v>1341247</v>
      </c>
      <c r="L887" s="6">
        <f t="shared" si="13"/>
        <v>2.8658144166011419</v>
      </c>
    </row>
    <row r="888" spans="1:12">
      <c r="A888" s="4">
        <v>448784</v>
      </c>
      <c r="B888" s="4" t="s">
        <v>1873</v>
      </c>
      <c r="C888" s="5">
        <v>41131</v>
      </c>
      <c r="D888" s="4" t="s">
        <v>13</v>
      </c>
      <c r="E888" s="4" t="s">
        <v>1874</v>
      </c>
      <c r="F888" s="4">
        <v>381154</v>
      </c>
      <c r="G888" s="4" t="s">
        <v>324</v>
      </c>
      <c r="H888" s="4" t="s">
        <v>31</v>
      </c>
      <c r="I888" s="4" t="s">
        <v>21</v>
      </c>
      <c r="J888" s="4">
        <v>1025092</v>
      </c>
      <c r="K888" s="4">
        <v>1227982</v>
      </c>
      <c r="L888" s="6">
        <f t="shared" si="13"/>
        <v>1.197923698555837</v>
      </c>
    </row>
    <row r="889" spans="1:12">
      <c r="A889" s="4">
        <v>448795</v>
      </c>
      <c r="B889" s="4" t="s">
        <v>1875</v>
      </c>
      <c r="C889" s="5">
        <v>41113</v>
      </c>
      <c r="D889" s="4" t="s">
        <v>13</v>
      </c>
      <c r="E889" s="4" t="s">
        <v>1876</v>
      </c>
      <c r="F889" s="4">
        <v>407302</v>
      </c>
      <c r="G889" s="4" t="s">
        <v>203</v>
      </c>
      <c r="H889" s="4" t="s">
        <v>31</v>
      </c>
      <c r="I889" s="4" t="s">
        <v>17</v>
      </c>
      <c r="J889" s="4">
        <v>1196723</v>
      </c>
      <c r="K889" s="4">
        <v>1219833</v>
      </c>
      <c r="L889" s="6">
        <f t="shared" si="13"/>
        <v>1.0193110686432867</v>
      </c>
    </row>
    <row r="890" spans="1:12">
      <c r="A890" s="4">
        <v>448797</v>
      </c>
      <c r="B890" s="4" t="s">
        <v>1877</v>
      </c>
      <c r="C890" s="5">
        <v>41111</v>
      </c>
      <c r="D890" s="4" t="s">
        <v>13</v>
      </c>
      <c r="E890" s="4" t="s">
        <v>1878</v>
      </c>
      <c r="F890" s="4">
        <v>407302</v>
      </c>
      <c r="G890" s="4" t="s">
        <v>203</v>
      </c>
      <c r="H890" s="4" t="s">
        <v>31</v>
      </c>
      <c r="I890" s="4" t="s">
        <v>17</v>
      </c>
      <c r="J890" s="4">
        <v>1358264</v>
      </c>
      <c r="K890" s="4">
        <v>1690122</v>
      </c>
      <c r="L890" s="6">
        <f t="shared" si="13"/>
        <v>1.2443251091098637</v>
      </c>
    </row>
    <row r="891" spans="1:12">
      <c r="A891" s="4">
        <v>448798</v>
      </c>
      <c r="B891" s="4" t="s">
        <v>1879</v>
      </c>
      <c r="C891" s="5">
        <v>41107</v>
      </c>
      <c r="D891" s="4" t="s">
        <v>13</v>
      </c>
      <c r="E891" s="4" t="s">
        <v>1880</v>
      </c>
      <c r="F891" s="4">
        <v>411975</v>
      </c>
      <c r="G891" s="4" t="s">
        <v>179</v>
      </c>
      <c r="H891" s="4" t="s">
        <v>31</v>
      </c>
      <c r="I891" s="4" t="s">
        <v>17</v>
      </c>
      <c r="J891" s="4">
        <v>1114322</v>
      </c>
      <c r="K891" s="4">
        <v>1528136</v>
      </c>
      <c r="L891" s="6">
        <f t="shared" si="13"/>
        <v>1.371359445474468</v>
      </c>
    </row>
    <row r="892" spans="1:12">
      <c r="A892" s="4">
        <v>448844</v>
      </c>
      <c r="B892" s="4" t="s">
        <v>1881</v>
      </c>
      <c r="C892" s="5">
        <v>41131</v>
      </c>
      <c r="D892" s="4" t="s">
        <v>13</v>
      </c>
      <c r="E892" s="4" t="s">
        <v>1882</v>
      </c>
      <c r="F892" s="4">
        <v>381721</v>
      </c>
      <c r="G892" s="4" t="s">
        <v>269</v>
      </c>
      <c r="H892" s="4" t="s">
        <v>31</v>
      </c>
      <c r="I892" s="4" t="s">
        <v>21</v>
      </c>
      <c r="J892" s="4">
        <v>1012811</v>
      </c>
      <c r="K892" s="4">
        <v>2217650</v>
      </c>
      <c r="L892" s="6">
        <f t="shared" si="13"/>
        <v>2.1895990466138304</v>
      </c>
    </row>
    <row r="893" spans="1:12">
      <c r="A893" s="4">
        <v>448847</v>
      </c>
      <c r="B893" s="4" t="s">
        <v>1883</v>
      </c>
      <c r="C893" s="5">
        <v>41130</v>
      </c>
      <c r="D893" s="4" t="s">
        <v>13</v>
      </c>
      <c r="E893" s="4" t="s">
        <v>1884</v>
      </c>
      <c r="F893" s="4">
        <v>412412</v>
      </c>
      <c r="G893" s="4" t="s">
        <v>201</v>
      </c>
      <c r="H893" s="4" t="s">
        <v>31</v>
      </c>
      <c r="I893" s="4" t="s">
        <v>25</v>
      </c>
      <c r="J893" s="4">
        <v>585541</v>
      </c>
      <c r="K893" s="4">
        <v>647349</v>
      </c>
      <c r="L893" s="6">
        <f t="shared" si="13"/>
        <v>1.1055570831077586</v>
      </c>
    </row>
    <row r="894" spans="1:12">
      <c r="A894" s="4">
        <v>448859</v>
      </c>
      <c r="B894" s="4" t="s">
        <v>1885</v>
      </c>
      <c r="C894" s="5">
        <v>41141</v>
      </c>
      <c r="D894" s="4" t="s">
        <v>13</v>
      </c>
      <c r="E894" s="4" t="s">
        <v>1886</v>
      </c>
      <c r="F894" s="4">
        <v>448733</v>
      </c>
      <c r="G894" s="4" t="s">
        <v>520</v>
      </c>
      <c r="H894" s="4" t="s">
        <v>31</v>
      </c>
      <c r="I894" s="4" t="s">
        <v>70</v>
      </c>
      <c r="J894" s="4">
        <v>385509</v>
      </c>
      <c r="K894" s="4">
        <v>788795</v>
      </c>
      <c r="L894" s="6">
        <f t="shared" si="13"/>
        <v>2.0461130609142719</v>
      </c>
    </row>
    <row r="895" spans="1:12">
      <c r="A895" s="4">
        <v>448902</v>
      </c>
      <c r="B895" s="4" t="s">
        <v>1887</v>
      </c>
      <c r="C895" s="5">
        <v>41129</v>
      </c>
      <c r="D895" s="4" t="s">
        <v>13</v>
      </c>
      <c r="E895" s="4" t="s">
        <v>1888</v>
      </c>
      <c r="F895" s="4">
        <v>387266</v>
      </c>
      <c r="G895" s="4" t="s">
        <v>35</v>
      </c>
      <c r="H895" s="4" t="s">
        <v>31</v>
      </c>
      <c r="I895" s="4" t="s">
        <v>17</v>
      </c>
      <c r="J895" s="4">
        <v>1113126</v>
      </c>
      <c r="K895" s="4">
        <v>1175016</v>
      </c>
      <c r="L895" s="6">
        <f t="shared" si="13"/>
        <v>1.0556001746433019</v>
      </c>
    </row>
    <row r="896" spans="1:12">
      <c r="A896" s="4">
        <v>448916</v>
      </c>
      <c r="B896" s="4" t="s">
        <v>1889</v>
      </c>
      <c r="C896" s="5">
        <v>41113</v>
      </c>
      <c r="D896" s="4" t="s">
        <v>13</v>
      </c>
      <c r="E896" s="4" t="s">
        <v>1890</v>
      </c>
      <c r="F896" s="4">
        <v>451002</v>
      </c>
      <c r="G896" s="4" t="s">
        <v>85</v>
      </c>
      <c r="H896" s="4" t="s">
        <v>31</v>
      </c>
      <c r="I896" s="4" t="s">
        <v>25</v>
      </c>
      <c r="J896" s="4">
        <v>528307</v>
      </c>
      <c r="K896" s="4">
        <v>238807</v>
      </c>
      <c r="L896" s="6">
        <f t="shared" si="13"/>
        <v>0.45202316077583676</v>
      </c>
    </row>
    <row r="897" spans="1:12">
      <c r="A897" s="4">
        <v>449591</v>
      </c>
      <c r="B897" s="4" t="s">
        <v>1891</v>
      </c>
      <c r="C897" s="5">
        <v>41134</v>
      </c>
      <c r="D897" s="4" t="s">
        <v>13</v>
      </c>
      <c r="E897" s="4" t="s">
        <v>1892</v>
      </c>
      <c r="F897" s="4">
        <v>412289</v>
      </c>
      <c r="G897" s="4" t="s">
        <v>142</v>
      </c>
      <c r="H897" s="4" t="s">
        <v>31</v>
      </c>
      <c r="I897" s="4" t="s">
        <v>25</v>
      </c>
      <c r="J897" s="4">
        <v>464252</v>
      </c>
      <c r="K897" s="4">
        <v>630342</v>
      </c>
      <c r="L897" s="6">
        <f t="shared" si="13"/>
        <v>1.3577582864478774</v>
      </c>
    </row>
    <row r="898" spans="1:12">
      <c r="A898" s="4">
        <v>449966</v>
      </c>
      <c r="B898" s="4" t="s">
        <v>1893</v>
      </c>
      <c r="C898" s="5">
        <v>41137</v>
      </c>
      <c r="D898" s="4" t="s">
        <v>13</v>
      </c>
      <c r="E898" s="4" t="s">
        <v>1894</v>
      </c>
      <c r="F898" s="4">
        <v>152562</v>
      </c>
      <c r="G898" s="4" t="s">
        <v>451</v>
      </c>
      <c r="H898" s="4" t="s">
        <v>31</v>
      </c>
      <c r="I898" s="4" t="s">
        <v>17</v>
      </c>
      <c r="J898" s="4">
        <v>1228426</v>
      </c>
      <c r="K898" s="4">
        <v>2112001</v>
      </c>
      <c r="L898" s="6">
        <f t="shared" si="13"/>
        <v>1.7192740954685102</v>
      </c>
    </row>
    <row r="899" spans="1:12">
      <c r="A899" s="4">
        <v>450032</v>
      </c>
      <c r="B899" s="4" t="s">
        <v>1895</v>
      </c>
      <c r="C899" s="5">
        <v>41106</v>
      </c>
      <c r="D899" s="4" t="s">
        <v>13</v>
      </c>
      <c r="E899" s="4" t="s">
        <v>1896</v>
      </c>
      <c r="F899" s="4">
        <v>403187</v>
      </c>
      <c r="G899" s="4" t="s">
        <v>256</v>
      </c>
      <c r="H899" s="4" t="s">
        <v>31</v>
      </c>
      <c r="I899" s="4" t="s">
        <v>32</v>
      </c>
      <c r="J899" s="4">
        <v>2293982</v>
      </c>
      <c r="K899" s="4">
        <v>2272044</v>
      </c>
      <c r="L899" s="6">
        <f t="shared" ref="L899:L962" si="14">K899/J899</f>
        <v>0.99043671659149901</v>
      </c>
    </row>
    <row r="900" spans="1:12">
      <c r="A900" s="4">
        <v>450122</v>
      </c>
      <c r="B900" s="4" t="s">
        <v>1897</v>
      </c>
      <c r="C900" s="5">
        <v>40868</v>
      </c>
      <c r="D900" s="4" t="s">
        <v>13</v>
      </c>
      <c r="E900" s="4" t="s">
        <v>1898</v>
      </c>
      <c r="F900" s="4">
        <v>378503</v>
      </c>
      <c r="G900" s="4" t="s">
        <v>272</v>
      </c>
      <c r="H900" s="4" t="s">
        <v>16</v>
      </c>
      <c r="I900" s="4" t="s">
        <v>17</v>
      </c>
      <c r="J900" s="4">
        <v>1403479</v>
      </c>
      <c r="K900" s="4">
        <v>1886587</v>
      </c>
      <c r="L900" s="6">
        <f t="shared" si="14"/>
        <v>1.3442217518039101</v>
      </c>
    </row>
    <row r="901" spans="1:12">
      <c r="A901" s="4">
        <v>450123</v>
      </c>
      <c r="B901" s="4" t="s">
        <v>1899</v>
      </c>
      <c r="C901" s="5">
        <v>41134</v>
      </c>
      <c r="D901" s="4" t="s">
        <v>13</v>
      </c>
      <c r="E901" s="4" t="s">
        <v>1900</v>
      </c>
      <c r="F901" s="4">
        <v>379915</v>
      </c>
      <c r="G901" s="4" t="s">
        <v>319</v>
      </c>
      <c r="H901" s="4" t="s">
        <v>31</v>
      </c>
      <c r="I901" s="4" t="s">
        <v>21</v>
      </c>
      <c r="J901" s="4">
        <v>759100</v>
      </c>
      <c r="K901" s="4">
        <v>1355858</v>
      </c>
      <c r="L901" s="6">
        <f t="shared" si="14"/>
        <v>1.7861388486365433</v>
      </c>
    </row>
    <row r="902" spans="1:12">
      <c r="A902" s="4">
        <v>450196</v>
      </c>
      <c r="B902" s="4" t="s">
        <v>1901</v>
      </c>
      <c r="C902" s="5">
        <v>41134</v>
      </c>
      <c r="D902" s="4" t="s">
        <v>13</v>
      </c>
      <c r="E902" s="4" t="s">
        <v>1902</v>
      </c>
      <c r="F902" s="4">
        <v>471701</v>
      </c>
      <c r="G902" s="4" t="s">
        <v>460</v>
      </c>
      <c r="H902" s="4" t="s">
        <v>31</v>
      </c>
      <c r="I902" s="4" t="s">
        <v>70</v>
      </c>
      <c r="J902" s="4">
        <v>258553</v>
      </c>
      <c r="K902" s="4">
        <v>117042</v>
      </c>
      <c r="L902" s="6">
        <f t="shared" si="14"/>
        <v>0.45268088167609738</v>
      </c>
    </row>
    <row r="903" spans="1:12">
      <c r="A903" s="4">
        <v>450198</v>
      </c>
      <c r="B903" s="4" t="s">
        <v>1903</v>
      </c>
      <c r="C903" s="5">
        <v>41144</v>
      </c>
      <c r="D903" s="4" t="s">
        <v>13</v>
      </c>
      <c r="E903" s="4" t="s">
        <v>1904</v>
      </c>
      <c r="F903" s="4">
        <v>424950</v>
      </c>
      <c r="G903" s="4" t="s">
        <v>49</v>
      </c>
      <c r="H903" s="4" t="s">
        <v>31</v>
      </c>
      <c r="I903" s="4" t="s">
        <v>25</v>
      </c>
      <c r="J903" s="4">
        <v>627272</v>
      </c>
      <c r="K903" s="4">
        <v>642482</v>
      </c>
      <c r="L903" s="6">
        <f t="shared" si="14"/>
        <v>1.0242478542004108</v>
      </c>
    </row>
    <row r="904" spans="1:12">
      <c r="A904" s="4">
        <v>450236</v>
      </c>
      <c r="B904" s="4" t="s">
        <v>1905</v>
      </c>
      <c r="C904" s="5">
        <v>41134</v>
      </c>
      <c r="D904" s="4" t="s">
        <v>13</v>
      </c>
      <c r="E904" s="4" t="s">
        <v>1906</v>
      </c>
      <c r="F904" s="4">
        <v>382514</v>
      </c>
      <c r="G904" s="4" t="s">
        <v>844</v>
      </c>
      <c r="H904" s="4" t="s">
        <v>31</v>
      </c>
      <c r="I904" s="4" t="s">
        <v>70</v>
      </c>
      <c r="J904" s="4">
        <v>384958</v>
      </c>
      <c r="K904" s="4">
        <v>638244</v>
      </c>
      <c r="L904" s="6">
        <f t="shared" si="14"/>
        <v>1.6579574914666015</v>
      </c>
    </row>
    <row r="905" spans="1:12">
      <c r="A905" s="4">
        <v>450262</v>
      </c>
      <c r="B905" s="4" t="s">
        <v>1907</v>
      </c>
      <c r="C905" s="5">
        <v>41146</v>
      </c>
      <c r="D905" s="4" t="s">
        <v>13</v>
      </c>
      <c r="E905" s="4" t="s">
        <v>1908</v>
      </c>
      <c r="F905" s="4">
        <v>452815</v>
      </c>
      <c r="G905" s="4" t="s">
        <v>448</v>
      </c>
      <c r="H905" s="4" t="s">
        <v>31</v>
      </c>
      <c r="I905" s="4" t="s">
        <v>25</v>
      </c>
      <c r="J905" s="4">
        <v>594331</v>
      </c>
      <c r="K905" s="4">
        <v>1996649</v>
      </c>
      <c r="L905" s="6">
        <f t="shared" si="14"/>
        <v>3.359489913869544</v>
      </c>
    </row>
    <row r="906" spans="1:12">
      <c r="A906" s="4">
        <v>450343</v>
      </c>
      <c r="B906" s="4" t="s">
        <v>1909</v>
      </c>
      <c r="C906" s="5">
        <v>41151</v>
      </c>
      <c r="D906" s="4" t="s">
        <v>13</v>
      </c>
      <c r="E906" s="4" t="s">
        <v>1910</v>
      </c>
      <c r="F906" s="4">
        <v>391321</v>
      </c>
      <c r="G906" s="4" t="s">
        <v>41</v>
      </c>
      <c r="H906" s="4" t="s">
        <v>31</v>
      </c>
      <c r="I906" s="4" t="s">
        <v>21</v>
      </c>
      <c r="J906" s="4">
        <v>968306</v>
      </c>
      <c r="K906" s="4">
        <v>599705</v>
      </c>
      <c r="L906" s="6">
        <f t="shared" si="14"/>
        <v>0.61933417741912167</v>
      </c>
    </row>
    <row r="907" spans="1:12">
      <c r="A907" s="4">
        <v>450349</v>
      </c>
      <c r="B907" s="4" t="s">
        <v>1911</v>
      </c>
      <c r="C907" s="5">
        <v>41149</v>
      </c>
      <c r="D907" s="4" t="s">
        <v>13</v>
      </c>
      <c r="E907" s="4" t="s">
        <v>1912</v>
      </c>
      <c r="F907" s="4">
        <v>377076</v>
      </c>
      <c r="G907" s="4" t="s">
        <v>28</v>
      </c>
      <c r="H907" s="4" t="s">
        <v>31</v>
      </c>
      <c r="I907" s="4" t="s">
        <v>70</v>
      </c>
      <c r="J907" s="4">
        <v>329825</v>
      </c>
      <c r="K907" s="4">
        <v>881554</v>
      </c>
      <c r="L907" s="6">
        <f t="shared" si="14"/>
        <v>2.6727931478814524</v>
      </c>
    </row>
    <row r="908" spans="1:12">
      <c r="A908" s="4">
        <v>450362</v>
      </c>
      <c r="B908" s="4" t="s">
        <v>1913</v>
      </c>
      <c r="C908" s="5">
        <v>41155</v>
      </c>
      <c r="D908" s="4" t="s">
        <v>13</v>
      </c>
      <c r="E908" s="4" t="s">
        <v>1914</v>
      </c>
      <c r="F908" s="4">
        <v>406698</v>
      </c>
      <c r="G908" s="4" t="s">
        <v>220</v>
      </c>
      <c r="H908" s="4" t="s">
        <v>31</v>
      </c>
      <c r="I908" s="4" t="s">
        <v>70</v>
      </c>
      <c r="J908" s="4">
        <v>270769</v>
      </c>
      <c r="K908" s="4">
        <v>595719</v>
      </c>
      <c r="L908" s="6">
        <f t="shared" si="14"/>
        <v>2.2001004546310692</v>
      </c>
    </row>
    <row r="909" spans="1:12">
      <c r="A909" s="4">
        <v>450363</v>
      </c>
      <c r="B909" s="4" t="s">
        <v>1915</v>
      </c>
      <c r="C909" s="5">
        <v>41155</v>
      </c>
      <c r="D909" s="4" t="s">
        <v>13</v>
      </c>
      <c r="E909" s="4" t="s">
        <v>1916</v>
      </c>
      <c r="F909" s="4">
        <v>473191</v>
      </c>
      <c r="G909" s="4" t="s">
        <v>214</v>
      </c>
      <c r="H909" s="4" t="s">
        <v>31</v>
      </c>
      <c r="I909" s="4" t="s">
        <v>25</v>
      </c>
      <c r="J909" s="4">
        <v>545863</v>
      </c>
      <c r="K909" s="4">
        <v>579451</v>
      </c>
      <c r="L909" s="6">
        <f t="shared" si="14"/>
        <v>1.0615319228451094</v>
      </c>
    </row>
    <row r="910" spans="1:12">
      <c r="A910" s="4">
        <v>450440</v>
      </c>
      <c r="B910" s="4" t="s">
        <v>1917</v>
      </c>
      <c r="C910" s="5">
        <v>41153</v>
      </c>
      <c r="D910" s="4" t="s">
        <v>13</v>
      </c>
      <c r="E910" s="4" t="s">
        <v>1918</v>
      </c>
      <c r="F910" s="4">
        <v>406698</v>
      </c>
      <c r="G910" s="4" t="s">
        <v>220</v>
      </c>
      <c r="H910" s="4" t="s">
        <v>31</v>
      </c>
      <c r="I910" s="4" t="s">
        <v>25</v>
      </c>
      <c r="J910" s="4">
        <v>584528</v>
      </c>
      <c r="K910" s="4">
        <v>931309</v>
      </c>
      <c r="L910" s="6">
        <f t="shared" si="14"/>
        <v>1.5932667040757671</v>
      </c>
    </row>
    <row r="911" spans="1:12">
      <c r="A911" s="4">
        <v>450441</v>
      </c>
      <c r="B911" s="4" t="s">
        <v>1919</v>
      </c>
      <c r="C911" s="5">
        <v>41153</v>
      </c>
      <c r="D911" s="4" t="s">
        <v>13</v>
      </c>
      <c r="E911" s="4" t="s">
        <v>1920</v>
      </c>
      <c r="F911" s="4">
        <v>410450</v>
      </c>
      <c r="G911" s="4" t="s">
        <v>217</v>
      </c>
      <c r="H911" s="4" t="s">
        <v>31</v>
      </c>
      <c r="I911" s="4" t="s">
        <v>25</v>
      </c>
      <c r="J911" s="4">
        <v>578951</v>
      </c>
      <c r="K911" s="4">
        <v>907840</v>
      </c>
      <c r="L911" s="6">
        <f t="shared" si="14"/>
        <v>1.5680774366051704</v>
      </c>
    </row>
    <row r="912" spans="1:12">
      <c r="A912" s="4">
        <v>450443</v>
      </c>
      <c r="B912" s="4" t="s">
        <v>1921</v>
      </c>
      <c r="C912" s="5">
        <v>41150</v>
      </c>
      <c r="D912" s="4" t="s">
        <v>13</v>
      </c>
      <c r="E912" s="4" t="s">
        <v>1922</v>
      </c>
      <c r="F912" s="4">
        <v>380148</v>
      </c>
      <c r="G912" s="4" t="s">
        <v>97</v>
      </c>
      <c r="H912" s="4" t="s">
        <v>31</v>
      </c>
      <c r="I912" s="4" t="s">
        <v>25</v>
      </c>
      <c r="J912" s="4">
        <v>404899</v>
      </c>
      <c r="K912" s="4">
        <v>744921</v>
      </c>
      <c r="L912" s="6">
        <f t="shared" si="14"/>
        <v>1.8397699179301505</v>
      </c>
    </row>
    <row r="913" spans="1:12">
      <c r="A913" s="4">
        <v>450444</v>
      </c>
      <c r="B913" s="4" t="s">
        <v>1923</v>
      </c>
      <c r="C913" s="5">
        <v>41151</v>
      </c>
      <c r="D913" s="4" t="s">
        <v>13</v>
      </c>
      <c r="E913" s="4" t="s">
        <v>1924</v>
      </c>
      <c r="F913" s="4">
        <v>377076</v>
      </c>
      <c r="G913" s="4" t="s">
        <v>28</v>
      </c>
      <c r="H913" s="4" t="s">
        <v>31</v>
      </c>
      <c r="I913" s="4" t="s">
        <v>70</v>
      </c>
      <c r="J913" s="4">
        <v>277320</v>
      </c>
      <c r="K913" s="4">
        <v>921437</v>
      </c>
      <c r="L913" s="6">
        <f t="shared" si="14"/>
        <v>3.3226489254291072</v>
      </c>
    </row>
    <row r="914" spans="1:12">
      <c r="A914" s="4">
        <v>450512</v>
      </c>
      <c r="B914" s="4" t="s">
        <v>1925</v>
      </c>
      <c r="C914" s="5">
        <v>41139</v>
      </c>
      <c r="D914" s="4" t="s">
        <v>13</v>
      </c>
      <c r="E914" s="4" t="s">
        <v>1926</v>
      </c>
      <c r="F914" s="4">
        <v>376098</v>
      </c>
      <c r="G914" s="4" t="s">
        <v>1084</v>
      </c>
      <c r="H914" s="4" t="s">
        <v>31</v>
      </c>
      <c r="I914" s="4" t="s">
        <v>21</v>
      </c>
      <c r="J914" s="4">
        <v>872252</v>
      </c>
      <c r="K914" s="4">
        <v>828450</v>
      </c>
      <c r="L914" s="6">
        <f t="shared" si="14"/>
        <v>0.94978286091634068</v>
      </c>
    </row>
    <row r="915" spans="1:12">
      <c r="A915" s="4">
        <v>450592</v>
      </c>
      <c r="B915" s="4" t="s">
        <v>1927</v>
      </c>
      <c r="C915" s="5">
        <v>41124</v>
      </c>
      <c r="D915" s="4" t="s">
        <v>13</v>
      </c>
      <c r="E915" s="4" t="s">
        <v>1928</v>
      </c>
      <c r="F915" s="4">
        <v>471969</v>
      </c>
      <c r="G915" s="4" t="s">
        <v>601</v>
      </c>
      <c r="H915" s="4" t="s">
        <v>31</v>
      </c>
      <c r="I915" s="4" t="s">
        <v>70</v>
      </c>
      <c r="J915" s="4">
        <v>249845</v>
      </c>
      <c r="K915" s="4">
        <v>34467</v>
      </c>
      <c r="L915" s="6">
        <f t="shared" si="14"/>
        <v>0.1379535311893374</v>
      </c>
    </row>
    <row r="916" spans="1:12">
      <c r="A916" s="4">
        <v>450680</v>
      </c>
      <c r="B916" s="4" t="s">
        <v>1929</v>
      </c>
      <c r="C916" s="5">
        <v>41146</v>
      </c>
      <c r="D916" s="4" t="s">
        <v>13</v>
      </c>
      <c r="E916" s="4" t="s">
        <v>1930</v>
      </c>
      <c r="F916" s="4">
        <v>411975</v>
      </c>
      <c r="G916" s="4" t="s">
        <v>179</v>
      </c>
      <c r="H916" s="4" t="s">
        <v>31</v>
      </c>
      <c r="I916" s="4" t="s">
        <v>25</v>
      </c>
      <c r="J916" s="4">
        <v>656511</v>
      </c>
      <c r="K916" s="4">
        <v>1164310</v>
      </c>
      <c r="L916" s="6">
        <f t="shared" si="14"/>
        <v>1.7734813278071502</v>
      </c>
    </row>
    <row r="917" spans="1:12">
      <c r="A917" s="4">
        <v>450689</v>
      </c>
      <c r="B917" s="4" t="s">
        <v>1931</v>
      </c>
      <c r="C917" s="5">
        <v>41157</v>
      </c>
      <c r="D917" s="4" t="s">
        <v>13</v>
      </c>
      <c r="E917" s="4" t="s">
        <v>1932</v>
      </c>
      <c r="F917" s="4">
        <v>408443</v>
      </c>
      <c r="G917" s="4" t="s">
        <v>406</v>
      </c>
      <c r="H917" s="4" t="s">
        <v>31</v>
      </c>
      <c r="I917" s="4" t="s">
        <v>25</v>
      </c>
      <c r="J917" s="4">
        <v>592975</v>
      </c>
      <c r="K917" s="4">
        <v>417510</v>
      </c>
      <c r="L917" s="6">
        <f t="shared" si="14"/>
        <v>0.70409376449260086</v>
      </c>
    </row>
    <row r="918" spans="1:12">
      <c r="A918" s="4">
        <v>450791</v>
      </c>
      <c r="B918" s="4" t="s">
        <v>1933</v>
      </c>
      <c r="C918" s="5">
        <v>41130</v>
      </c>
      <c r="D918" s="4" t="s">
        <v>13</v>
      </c>
      <c r="E918" s="4" t="s">
        <v>1934</v>
      </c>
      <c r="F918" s="4">
        <v>450554</v>
      </c>
      <c r="G918" s="4" t="s">
        <v>184</v>
      </c>
      <c r="H918" s="4" t="s">
        <v>31</v>
      </c>
      <c r="I918" s="4" t="s">
        <v>21</v>
      </c>
      <c r="J918" s="4">
        <v>776792</v>
      </c>
      <c r="K918" s="4">
        <v>464551</v>
      </c>
      <c r="L918" s="6">
        <f t="shared" si="14"/>
        <v>0.59803782737206357</v>
      </c>
    </row>
    <row r="919" spans="1:12">
      <c r="A919" s="4">
        <v>450796</v>
      </c>
      <c r="B919" s="4" t="s">
        <v>1935</v>
      </c>
      <c r="C919" s="5">
        <v>41134</v>
      </c>
      <c r="D919" s="4" t="s">
        <v>13</v>
      </c>
      <c r="E919" s="4" t="s">
        <v>1936</v>
      </c>
      <c r="F919" s="4">
        <v>454565</v>
      </c>
      <c r="G919" s="4" t="s">
        <v>234</v>
      </c>
      <c r="H919" s="4" t="s">
        <v>31</v>
      </c>
      <c r="I919" s="4" t="s">
        <v>17</v>
      </c>
      <c r="J919" s="4">
        <v>1205243</v>
      </c>
      <c r="K919" s="4">
        <v>759483</v>
      </c>
      <c r="L919" s="6">
        <f t="shared" si="14"/>
        <v>0.63014927280224819</v>
      </c>
    </row>
    <row r="920" spans="1:12">
      <c r="A920" s="4">
        <v>450799</v>
      </c>
      <c r="B920" s="4" t="s">
        <v>1937</v>
      </c>
      <c r="C920" s="5">
        <v>41155</v>
      </c>
      <c r="D920" s="4" t="s">
        <v>13</v>
      </c>
      <c r="E920" s="4" t="s">
        <v>1938</v>
      </c>
      <c r="F920" s="4">
        <v>377364</v>
      </c>
      <c r="G920" s="4" t="s">
        <v>726</v>
      </c>
      <c r="H920" s="4" t="s">
        <v>31</v>
      </c>
      <c r="I920" s="4" t="s">
        <v>70</v>
      </c>
      <c r="J920" s="4">
        <v>384397</v>
      </c>
      <c r="K920" s="4">
        <v>500570</v>
      </c>
      <c r="L920" s="6">
        <f t="shared" si="14"/>
        <v>1.3022214013116649</v>
      </c>
    </row>
    <row r="921" spans="1:12">
      <c r="A921" s="4">
        <v>450853</v>
      </c>
      <c r="B921" s="4" t="s">
        <v>1939</v>
      </c>
      <c r="C921" s="5">
        <v>41142</v>
      </c>
      <c r="D921" s="4" t="s">
        <v>13</v>
      </c>
      <c r="E921" s="4" t="s">
        <v>1940</v>
      </c>
      <c r="F921" s="4">
        <v>377963</v>
      </c>
      <c r="G921" s="4" t="s">
        <v>52</v>
      </c>
      <c r="H921" s="4" t="s">
        <v>31</v>
      </c>
      <c r="I921" s="4" t="s">
        <v>21</v>
      </c>
      <c r="J921" s="4">
        <v>919187</v>
      </c>
      <c r="K921" s="4">
        <v>1247258</v>
      </c>
      <c r="L921" s="6">
        <f t="shared" si="14"/>
        <v>1.3569143166733211</v>
      </c>
    </row>
    <row r="922" spans="1:12">
      <c r="A922" s="4">
        <v>450864</v>
      </c>
      <c r="B922" s="4" t="s">
        <v>1941</v>
      </c>
      <c r="C922" s="5">
        <v>41157</v>
      </c>
      <c r="D922" s="4" t="s">
        <v>13</v>
      </c>
      <c r="E922" s="4" t="s">
        <v>1942</v>
      </c>
      <c r="F922" s="4">
        <v>377364</v>
      </c>
      <c r="G922" s="4" t="s">
        <v>726</v>
      </c>
      <c r="H922" s="4" t="s">
        <v>31</v>
      </c>
      <c r="I922" s="4" t="s">
        <v>21</v>
      </c>
      <c r="J922" s="4">
        <v>1012280</v>
      </c>
      <c r="K922" s="4">
        <v>640092</v>
      </c>
      <c r="L922" s="6">
        <f t="shared" si="14"/>
        <v>0.6323270241435176</v>
      </c>
    </row>
    <row r="923" spans="1:12">
      <c r="A923" s="4">
        <v>451050</v>
      </c>
      <c r="B923" s="4" t="s">
        <v>1943</v>
      </c>
      <c r="C923" s="5">
        <v>41162</v>
      </c>
      <c r="D923" s="4" t="s">
        <v>13</v>
      </c>
      <c r="E923" s="4" t="s">
        <v>1944</v>
      </c>
      <c r="F923" s="4">
        <v>473035</v>
      </c>
      <c r="G923" s="4" t="s">
        <v>145</v>
      </c>
      <c r="H923" s="4" t="s">
        <v>31</v>
      </c>
      <c r="I923" s="4" t="s">
        <v>25</v>
      </c>
      <c r="J923" s="4">
        <v>550367</v>
      </c>
      <c r="K923" s="4">
        <v>605079</v>
      </c>
      <c r="L923" s="6">
        <f t="shared" si="14"/>
        <v>1.0994100300345042</v>
      </c>
    </row>
    <row r="924" spans="1:12">
      <c r="A924" s="4">
        <v>451059</v>
      </c>
      <c r="B924" s="4" t="s">
        <v>1945</v>
      </c>
      <c r="C924" s="5">
        <v>41160</v>
      </c>
      <c r="D924" s="4" t="s">
        <v>13</v>
      </c>
      <c r="E924" s="4" t="s">
        <v>1946</v>
      </c>
      <c r="F924" s="4">
        <v>388373</v>
      </c>
      <c r="G924" s="4" t="s">
        <v>637</v>
      </c>
      <c r="H924" s="4" t="s">
        <v>31</v>
      </c>
      <c r="I924" s="4" t="s">
        <v>25</v>
      </c>
      <c r="J924" s="4">
        <v>518914</v>
      </c>
      <c r="K924" s="4">
        <v>781425</v>
      </c>
      <c r="L924" s="6">
        <f t="shared" si="14"/>
        <v>1.5058853682883868</v>
      </c>
    </row>
    <row r="925" spans="1:12">
      <c r="A925" s="4">
        <v>451060</v>
      </c>
      <c r="B925" s="4" t="s">
        <v>1947</v>
      </c>
      <c r="C925" s="5">
        <v>41155</v>
      </c>
      <c r="D925" s="4" t="s">
        <v>13</v>
      </c>
      <c r="E925" s="4" t="s">
        <v>1948</v>
      </c>
      <c r="F925" s="4">
        <v>448733</v>
      </c>
      <c r="G925" s="4" t="s">
        <v>520</v>
      </c>
      <c r="H925" s="4" t="s">
        <v>31</v>
      </c>
      <c r="I925" s="4" t="s">
        <v>70</v>
      </c>
      <c r="J925" s="4">
        <v>240248</v>
      </c>
      <c r="K925" s="4">
        <v>1019748</v>
      </c>
      <c r="L925" s="6">
        <f t="shared" si="14"/>
        <v>4.2445639505843964</v>
      </c>
    </row>
    <row r="926" spans="1:12">
      <c r="A926" s="4">
        <v>451241</v>
      </c>
      <c r="B926" s="4" t="s">
        <v>1949</v>
      </c>
      <c r="C926" s="5">
        <v>41162</v>
      </c>
      <c r="D926" s="4" t="s">
        <v>13</v>
      </c>
      <c r="E926" s="4" t="s">
        <v>1950</v>
      </c>
      <c r="F926" s="4">
        <v>388373</v>
      </c>
      <c r="G926" s="4" t="s">
        <v>637</v>
      </c>
      <c r="H926" s="4" t="s">
        <v>31</v>
      </c>
      <c r="I926" s="4" t="s">
        <v>21</v>
      </c>
      <c r="J926" s="4">
        <v>821945</v>
      </c>
      <c r="K926" s="4">
        <v>720967</v>
      </c>
      <c r="L926" s="6">
        <f t="shared" si="14"/>
        <v>0.87714749770361766</v>
      </c>
    </row>
    <row r="927" spans="1:12">
      <c r="A927" s="4">
        <v>451243</v>
      </c>
      <c r="B927" s="4" t="s">
        <v>1951</v>
      </c>
      <c r="C927" s="5">
        <v>41155</v>
      </c>
      <c r="D927" s="4" t="s">
        <v>13</v>
      </c>
      <c r="E927" s="4" t="s">
        <v>1952</v>
      </c>
      <c r="F927" s="4">
        <v>398778</v>
      </c>
      <c r="G927" s="4" t="s">
        <v>367</v>
      </c>
      <c r="H927" s="4" t="s">
        <v>31</v>
      </c>
      <c r="I927" s="4" t="s">
        <v>25</v>
      </c>
      <c r="J927" s="4">
        <v>634298</v>
      </c>
      <c r="K927" s="4">
        <v>1174609</v>
      </c>
      <c r="L927" s="6">
        <f t="shared" si="14"/>
        <v>1.8518251673503621</v>
      </c>
    </row>
    <row r="928" spans="1:12">
      <c r="A928" s="4">
        <v>451245</v>
      </c>
      <c r="B928" s="4" t="s">
        <v>1953</v>
      </c>
      <c r="C928" s="5">
        <v>41155</v>
      </c>
      <c r="D928" s="4" t="s">
        <v>13</v>
      </c>
      <c r="E928" s="4" t="s">
        <v>1954</v>
      </c>
      <c r="F928" s="4">
        <v>398778</v>
      </c>
      <c r="G928" s="4" t="s">
        <v>367</v>
      </c>
      <c r="H928" s="4" t="s">
        <v>31</v>
      </c>
      <c r="I928" s="4" t="s">
        <v>25</v>
      </c>
      <c r="J928" s="4">
        <v>505354</v>
      </c>
      <c r="K928" s="4">
        <v>817339</v>
      </c>
      <c r="L928" s="6">
        <f t="shared" si="14"/>
        <v>1.6173593164395652</v>
      </c>
    </row>
    <row r="929" spans="1:12">
      <c r="A929" s="4">
        <v>451246</v>
      </c>
      <c r="B929" s="4" t="s">
        <v>1955</v>
      </c>
      <c r="C929" s="5">
        <v>41153</v>
      </c>
      <c r="D929" s="4" t="s">
        <v>13</v>
      </c>
      <c r="E929" s="4" t="s">
        <v>1956</v>
      </c>
      <c r="F929" s="4">
        <v>460392</v>
      </c>
      <c r="G929" s="4" t="s">
        <v>531</v>
      </c>
      <c r="H929" s="4" t="s">
        <v>31</v>
      </c>
      <c r="I929" s="4" t="s">
        <v>70</v>
      </c>
      <c r="J929" s="4">
        <v>239208</v>
      </c>
      <c r="K929" s="4">
        <v>320029</v>
      </c>
      <c r="L929" s="6">
        <f t="shared" si="14"/>
        <v>1.3378691348115448</v>
      </c>
    </row>
    <row r="930" spans="1:12">
      <c r="A930" s="4">
        <v>451265</v>
      </c>
      <c r="B930" s="4" t="s">
        <v>1957</v>
      </c>
      <c r="C930" s="5">
        <v>41158</v>
      </c>
      <c r="D930" s="4" t="s">
        <v>13</v>
      </c>
      <c r="E930" s="4" t="s">
        <v>1958</v>
      </c>
      <c r="F930" s="4">
        <v>424426</v>
      </c>
      <c r="G930" s="4" t="s">
        <v>939</v>
      </c>
      <c r="H930" s="4" t="s">
        <v>31</v>
      </c>
      <c r="I930" s="4" t="s">
        <v>25</v>
      </c>
      <c r="J930" s="4">
        <v>408213</v>
      </c>
      <c r="K930" s="4">
        <v>540586</v>
      </c>
      <c r="L930" s="6">
        <f t="shared" si="14"/>
        <v>1.3242743371720156</v>
      </c>
    </row>
    <row r="931" spans="1:12">
      <c r="A931" s="4">
        <v>451267</v>
      </c>
      <c r="B931" s="4" t="s">
        <v>1959</v>
      </c>
      <c r="C931" s="5">
        <v>41148</v>
      </c>
      <c r="D931" s="4" t="s">
        <v>13</v>
      </c>
      <c r="E931" s="4" t="s">
        <v>1960</v>
      </c>
      <c r="F931" s="4">
        <v>373036</v>
      </c>
      <c r="G931" s="4" t="s">
        <v>193</v>
      </c>
      <c r="H931" s="4" t="s">
        <v>31</v>
      </c>
      <c r="I931" s="4" t="s">
        <v>17</v>
      </c>
      <c r="J931" s="4">
        <v>1394593</v>
      </c>
      <c r="K931" s="4">
        <v>1199218</v>
      </c>
      <c r="L931" s="6">
        <f t="shared" si="14"/>
        <v>0.85990536307008569</v>
      </c>
    </row>
    <row r="932" spans="1:12">
      <c r="A932" s="4">
        <v>451275</v>
      </c>
      <c r="B932" s="4" t="s">
        <v>1961</v>
      </c>
      <c r="C932" s="5">
        <v>41164</v>
      </c>
      <c r="D932" s="4" t="s">
        <v>13</v>
      </c>
      <c r="E932" s="4" t="s">
        <v>1962</v>
      </c>
      <c r="F932" s="4">
        <v>388373</v>
      </c>
      <c r="G932" s="4" t="s">
        <v>637</v>
      </c>
      <c r="H932" s="4" t="s">
        <v>31</v>
      </c>
      <c r="I932" s="4" t="s">
        <v>70</v>
      </c>
      <c r="J932" s="4">
        <v>246801</v>
      </c>
      <c r="K932" s="4">
        <v>489729</v>
      </c>
      <c r="L932" s="6">
        <f t="shared" si="14"/>
        <v>1.9843071948654989</v>
      </c>
    </row>
    <row r="933" spans="1:12">
      <c r="A933" s="4">
        <v>451292</v>
      </c>
      <c r="B933" s="4" t="s">
        <v>1963</v>
      </c>
      <c r="C933" s="5">
        <v>41158</v>
      </c>
      <c r="D933" s="4" t="s">
        <v>13</v>
      </c>
      <c r="E933" s="4" t="s">
        <v>1964</v>
      </c>
      <c r="F933" s="4">
        <v>388373</v>
      </c>
      <c r="G933" s="4" t="s">
        <v>637</v>
      </c>
      <c r="H933" s="4" t="s">
        <v>31</v>
      </c>
      <c r="I933" s="4" t="s">
        <v>21</v>
      </c>
      <c r="J933" s="4">
        <v>871667</v>
      </c>
      <c r="K933" s="4">
        <v>686463</v>
      </c>
      <c r="L933" s="6">
        <f t="shared" si="14"/>
        <v>0.78752895314380378</v>
      </c>
    </row>
    <row r="934" spans="1:12">
      <c r="A934" s="4">
        <v>451293</v>
      </c>
      <c r="B934" s="4" t="s">
        <v>1965</v>
      </c>
      <c r="C934" s="5">
        <v>41162</v>
      </c>
      <c r="D934" s="4" t="s">
        <v>13</v>
      </c>
      <c r="E934" s="4" t="s">
        <v>1966</v>
      </c>
      <c r="F934" s="4">
        <v>416871</v>
      </c>
      <c r="G934" s="4" t="s">
        <v>190</v>
      </c>
      <c r="H934" s="4" t="s">
        <v>31</v>
      </c>
      <c r="I934" s="4" t="s">
        <v>70</v>
      </c>
      <c r="J934" s="4">
        <v>245187</v>
      </c>
      <c r="K934" s="4">
        <v>276785</v>
      </c>
      <c r="L934" s="6">
        <f t="shared" si="14"/>
        <v>1.1288730642326061</v>
      </c>
    </row>
    <row r="935" spans="1:12">
      <c r="A935" s="4">
        <v>451295</v>
      </c>
      <c r="B935" s="4" t="s">
        <v>1967</v>
      </c>
      <c r="C935" s="5">
        <v>41160</v>
      </c>
      <c r="D935" s="4" t="s">
        <v>13</v>
      </c>
      <c r="E935" s="4" t="s">
        <v>1968</v>
      </c>
      <c r="F935" s="4">
        <v>416871</v>
      </c>
      <c r="G935" s="4" t="s">
        <v>190</v>
      </c>
      <c r="H935" s="4" t="s">
        <v>31</v>
      </c>
      <c r="I935" s="4" t="s">
        <v>70</v>
      </c>
      <c r="J935" s="4">
        <v>218408</v>
      </c>
      <c r="K935" s="4">
        <v>641666</v>
      </c>
      <c r="L935" s="6">
        <f t="shared" si="14"/>
        <v>2.9379235192850079</v>
      </c>
    </row>
    <row r="936" spans="1:12">
      <c r="A936" s="4">
        <v>451298</v>
      </c>
      <c r="B936" s="4" t="s">
        <v>1969</v>
      </c>
      <c r="C936" s="5">
        <v>41153</v>
      </c>
      <c r="D936" s="4" t="s">
        <v>13</v>
      </c>
      <c r="E936" s="4" t="s">
        <v>1970</v>
      </c>
      <c r="F936" s="4">
        <v>473191</v>
      </c>
      <c r="G936" s="4" t="s">
        <v>214</v>
      </c>
      <c r="H936" s="4" t="s">
        <v>31</v>
      </c>
      <c r="I936" s="4" t="s">
        <v>70</v>
      </c>
      <c r="J936" s="4">
        <v>172593</v>
      </c>
      <c r="K936" s="4">
        <v>705835</v>
      </c>
      <c r="L936" s="6">
        <f t="shared" si="14"/>
        <v>4.0895922777864691</v>
      </c>
    </row>
    <row r="937" spans="1:12">
      <c r="A937" s="4">
        <v>451300</v>
      </c>
      <c r="B937" s="4" t="s">
        <v>1971</v>
      </c>
      <c r="C937" s="5">
        <v>41162</v>
      </c>
      <c r="D937" s="4" t="s">
        <v>13</v>
      </c>
      <c r="E937" s="4" t="s">
        <v>1972</v>
      </c>
      <c r="F937" s="4">
        <v>416871</v>
      </c>
      <c r="G937" s="4" t="s">
        <v>190</v>
      </c>
      <c r="H937" s="4" t="s">
        <v>31</v>
      </c>
      <c r="I937" s="4" t="s">
        <v>21</v>
      </c>
      <c r="J937" s="4">
        <v>784957</v>
      </c>
      <c r="K937" s="4">
        <v>2011042</v>
      </c>
      <c r="L937" s="6">
        <f t="shared" si="14"/>
        <v>2.5619772802841427</v>
      </c>
    </row>
    <row r="938" spans="1:12">
      <c r="A938" s="4">
        <v>451379</v>
      </c>
      <c r="B938" s="4" t="s">
        <v>1973</v>
      </c>
      <c r="C938" s="5">
        <v>41160</v>
      </c>
      <c r="D938" s="4" t="s">
        <v>13</v>
      </c>
      <c r="E938" s="4" t="s">
        <v>1974</v>
      </c>
      <c r="F938" s="4">
        <v>376098</v>
      </c>
      <c r="G938" s="4" t="s">
        <v>1084</v>
      </c>
      <c r="H938" s="4" t="s">
        <v>31</v>
      </c>
      <c r="I938" s="4" t="s">
        <v>25</v>
      </c>
      <c r="J938" s="4">
        <v>531237</v>
      </c>
      <c r="K938" s="4">
        <v>727116</v>
      </c>
      <c r="L938" s="6">
        <f t="shared" si="14"/>
        <v>1.3687224346195765</v>
      </c>
    </row>
    <row r="939" spans="1:12">
      <c r="A939" s="4">
        <v>451383</v>
      </c>
      <c r="B939" s="4" t="s">
        <v>1975</v>
      </c>
      <c r="C939" s="5">
        <v>41153</v>
      </c>
      <c r="D939" s="4" t="s">
        <v>13</v>
      </c>
      <c r="E939" s="4" t="s">
        <v>1976</v>
      </c>
      <c r="F939" s="4">
        <v>381154</v>
      </c>
      <c r="G939" s="4" t="s">
        <v>324</v>
      </c>
      <c r="H939" s="4" t="s">
        <v>31</v>
      </c>
      <c r="I939" s="4" t="s">
        <v>70</v>
      </c>
      <c r="J939" s="4">
        <v>164715</v>
      </c>
      <c r="K939" s="4">
        <v>460757</v>
      </c>
      <c r="L939" s="6">
        <f t="shared" si="14"/>
        <v>2.7972983638405733</v>
      </c>
    </row>
    <row r="940" spans="1:12">
      <c r="A940" s="4">
        <v>451388</v>
      </c>
      <c r="B940" s="4" t="s">
        <v>1977</v>
      </c>
      <c r="C940" s="5">
        <v>41155</v>
      </c>
      <c r="D940" s="4" t="s">
        <v>13</v>
      </c>
      <c r="E940" s="4" t="s">
        <v>1978</v>
      </c>
      <c r="F940" s="4">
        <v>471701</v>
      </c>
      <c r="G940" s="4" t="s">
        <v>460</v>
      </c>
      <c r="H940" s="4" t="s">
        <v>31</v>
      </c>
      <c r="I940" s="4" t="s">
        <v>25</v>
      </c>
      <c r="J940" s="4">
        <v>613264</v>
      </c>
      <c r="K940" s="4">
        <v>275316</v>
      </c>
      <c r="L940" s="6">
        <f t="shared" si="14"/>
        <v>0.44893553184273005</v>
      </c>
    </row>
    <row r="941" spans="1:12">
      <c r="A941" s="4">
        <v>451400</v>
      </c>
      <c r="B941" s="4" t="s">
        <v>1979</v>
      </c>
      <c r="C941" s="5">
        <v>41160</v>
      </c>
      <c r="D941" s="4" t="s">
        <v>13</v>
      </c>
      <c r="E941" s="4" t="s">
        <v>1980</v>
      </c>
      <c r="F941" s="4">
        <v>425654</v>
      </c>
      <c r="G941" s="4" t="s">
        <v>542</v>
      </c>
      <c r="H941" s="4" t="s">
        <v>31</v>
      </c>
      <c r="I941" s="4" t="s">
        <v>25</v>
      </c>
      <c r="J941" s="4">
        <v>502199</v>
      </c>
      <c r="K941" s="4">
        <v>717153</v>
      </c>
      <c r="L941" s="6">
        <f t="shared" si="14"/>
        <v>1.4280255436589877</v>
      </c>
    </row>
    <row r="942" spans="1:12">
      <c r="A942" s="4">
        <v>451406</v>
      </c>
      <c r="B942" s="4" t="s">
        <v>1981</v>
      </c>
      <c r="C942" s="5">
        <v>41165</v>
      </c>
      <c r="D942" s="4" t="s">
        <v>13</v>
      </c>
      <c r="E942" s="4" t="s">
        <v>1982</v>
      </c>
      <c r="F942" s="4">
        <v>425654</v>
      </c>
      <c r="G942" s="4" t="s">
        <v>542</v>
      </c>
      <c r="H942" s="4" t="s">
        <v>31</v>
      </c>
      <c r="I942" s="4" t="s">
        <v>70</v>
      </c>
      <c r="J942" s="4">
        <v>218408</v>
      </c>
      <c r="K942" s="4">
        <v>159740</v>
      </c>
      <c r="L942" s="6">
        <f t="shared" si="14"/>
        <v>0.73138346580711333</v>
      </c>
    </row>
    <row r="943" spans="1:12">
      <c r="A943" s="4">
        <v>451413</v>
      </c>
      <c r="B943" s="4" t="s">
        <v>1983</v>
      </c>
      <c r="C943" s="5">
        <v>41153</v>
      </c>
      <c r="D943" s="4" t="s">
        <v>13</v>
      </c>
      <c r="E943" s="4" t="s">
        <v>1984</v>
      </c>
      <c r="F943" s="4">
        <v>381248</v>
      </c>
      <c r="G943" s="4" t="s">
        <v>517</v>
      </c>
      <c r="H943" s="4" t="s">
        <v>31</v>
      </c>
      <c r="I943" s="4" t="s">
        <v>70</v>
      </c>
      <c r="J943" s="4">
        <v>239825</v>
      </c>
      <c r="K943" s="4">
        <v>833736</v>
      </c>
      <c r="L943" s="6">
        <f t="shared" si="14"/>
        <v>3.4764349004482433</v>
      </c>
    </row>
    <row r="944" spans="1:12">
      <c r="A944" s="4">
        <v>451414</v>
      </c>
      <c r="B944" s="4" t="s">
        <v>1985</v>
      </c>
      <c r="C944" s="5">
        <v>41153</v>
      </c>
      <c r="D944" s="4" t="s">
        <v>13</v>
      </c>
      <c r="E944" s="4" t="s">
        <v>1986</v>
      </c>
      <c r="F944" s="4">
        <v>176466</v>
      </c>
      <c r="G944" s="4" t="s">
        <v>670</v>
      </c>
      <c r="H944" s="4" t="s">
        <v>31</v>
      </c>
      <c r="I944" s="4" t="s">
        <v>70</v>
      </c>
      <c r="J944" s="4">
        <v>228808</v>
      </c>
      <c r="K944" s="4">
        <v>578747</v>
      </c>
      <c r="L944" s="6">
        <f t="shared" si="14"/>
        <v>2.5294001957973498</v>
      </c>
    </row>
    <row r="945" spans="1:12">
      <c r="A945" s="4">
        <v>451417</v>
      </c>
      <c r="B945" s="4" t="s">
        <v>1987</v>
      </c>
      <c r="C945" s="5">
        <v>41155</v>
      </c>
      <c r="D945" s="4" t="s">
        <v>13</v>
      </c>
      <c r="E945" s="4" t="s">
        <v>1988</v>
      </c>
      <c r="F945" s="4">
        <v>381248</v>
      </c>
      <c r="G945" s="4" t="s">
        <v>517</v>
      </c>
      <c r="H945" s="4" t="s">
        <v>31</v>
      </c>
      <c r="I945" s="4" t="s">
        <v>70</v>
      </c>
      <c r="J945" s="4">
        <v>345979</v>
      </c>
      <c r="K945" s="4">
        <v>712020</v>
      </c>
      <c r="L945" s="6">
        <f t="shared" si="14"/>
        <v>2.0579861783518654</v>
      </c>
    </row>
    <row r="946" spans="1:12">
      <c r="A946" s="4">
        <v>451421</v>
      </c>
      <c r="B946" s="4" t="s">
        <v>1989</v>
      </c>
      <c r="C946" s="5">
        <v>41157</v>
      </c>
      <c r="D946" s="4" t="s">
        <v>13</v>
      </c>
      <c r="E946" s="4" t="s">
        <v>1990</v>
      </c>
      <c r="F946" s="4">
        <v>417062</v>
      </c>
      <c r="G946" s="4" t="s">
        <v>655</v>
      </c>
      <c r="H946" s="4" t="s">
        <v>31</v>
      </c>
      <c r="I946" s="4" t="s">
        <v>25</v>
      </c>
      <c r="J946" s="4">
        <v>551219</v>
      </c>
      <c r="K946" s="4">
        <v>542668</v>
      </c>
      <c r="L946" s="6">
        <f t="shared" si="14"/>
        <v>0.98448710947917251</v>
      </c>
    </row>
    <row r="947" spans="1:12">
      <c r="A947" s="4">
        <v>451750</v>
      </c>
      <c r="B947" s="4" t="s">
        <v>984</v>
      </c>
      <c r="C947" s="5">
        <v>41173</v>
      </c>
      <c r="D947" s="4" t="s">
        <v>13</v>
      </c>
      <c r="E947" s="4" t="s">
        <v>1991</v>
      </c>
      <c r="F947" s="4">
        <v>412412</v>
      </c>
      <c r="G947" s="4" t="s">
        <v>201</v>
      </c>
      <c r="H947" s="4" t="s">
        <v>31</v>
      </c>
      <c r="I947" s="4" t="s">
        <v>25</v>
      </c>
      <c r="J947" s="4">
        <v>538877</v>
      </c>
      <c r="K947" s="4">
        <v>274516</v>
      </c>
      <c r="L947" s="6">
        <f t="shared" si="14"/>
        <v>0.50942237282348291</v>
      </c>
    </row>
    <row r="948" spans="1:12">
      <c r="A948" s="4">
        <v>451755</v>
      </c>
      <c r="B948" s="4" t="s">
        <v>1992</v>
      </c>
      <c r="C948" s="5">
        <v>41164</v>
      </c>
      <c r="D948" s="4" t="s">
        <v>13</v>
      </c>
      <c r="E948" s="4" t="s">
        <v>1993</v>
      </c>
      <c r="F948" s="4">
        <v>399532</v>
      </c>
      <c r="G948" s="4" t="s">
        <v>15</v>
      </c>
      <c r="H948" s="4" t="s">
        <v>31</v>
      </c>
      <c r="I948" s="4" t="s">
        <v>70</v>
      </c>
      <c r="J948" s="4">
        <v>199063</v>
      </c>
      <c r="K948" s="4">
        <v>224413</v>
      </c>
      <c r="L948" s="6">
        <f t="shared" si="14"/>
        <v>1.1273466189095915</v>
      </c>
    </row>
    <row r="949" spans="1:12">
      <c r="A949" s="4">
        <v>451762</v>
      </c>
      <c r="B949" s="4" t="s">
        <v>1994</v>
      </c>
      <c r="C949" s="5">
        <v>41164</v>
      </c>
      <c r="D949" s="4" t="s">
        <v>13</v>
      </c>
      <c r="E949" s="4" t="s">
        <v>1995</v>
      </c>
      <c r="F949" s="4">
        <v>458160</v>
      </c>
      <c r="G949" s="4" t="s">
        <v>156</v>
      </c>
      <c r="H949" s="4" t="s">
        <v>31</v>
      </c>
      <c r="I949" s="4" t="s">
        <v>70</v>
      </c>
      <c r="J949" s="4">
        <v>398126</v>
      </c>
      <c r="K949" s="4">
        <v>1070832</v>
      </c>
      <c r="L949" s="6">
        <f t="shared" si="14"/>
        <v>2.6896811562168761</v>
      </c>
    </row>
    <row r="950" spans="1:12">
      <c r="A950" s="4">
        <v>451776</v>
      </c>
      <c r="B950" s="4" t="s">
        <v>1996</v>
      </c>
      <c r="C950" s="5">
        <v>41173</v>
      </c>
      <c r="D950" s="4" t="s">
        <v>13</v>
      </c>
      <c r="E950" s="4" t="s">
        <v>1997</v>
      </c>
      <c r="F950" s="4">
        <v>407302</v>
      </c>
      <c r="G950" s="4" t="s">
        <v>203</v>
      </c>
      <c r="H950" s="4" t="s">
        <v>31</v>
      </c>
      <c r="I950" s="4" t="s">
        <v>70</v>
      </c>
      <c r="J950" s="4">
        <v>246801</v>
      </c>
      <c r="K950" s="4">
        <v>546303</v>
      </c>
      <c r="L950" s="6">
        <f t="shared" si="14"/>
        <v>2.2135364119270182</v>
      </c>
    </row>
    <row r="951" spans="1:12">
      <c r="A951" s="4">
        <v>451781</v>
      </c>
      <c r="B951" s="4" t="s">
        <v>1998</v>
      </c>
      <c r="C951" s="5">
        <v>41148</v>
      </c>
      <c r="D951" s="4" t="s">
        <v>13</v>
      </c>
      <c r="E951" s="4" t="s">
        <v>1999</v>
      </c>
      <c r="F951" s="4">
        <v>176466</v>
      </c>
      <c r="G951" s="4" t="s">
        <v>670</v>
      </c>
      <c r="H951" s="4" t="s">
        <v>31</v>
      </c>
      <c r="I951" s="4" t="s">
        <v>17</v>
      </c>
      <c r="J951" s="4">
        <v>1258986</v>
      </c>
      <c r="K951" s="4">
        <v>1829504</v>
      </c>
      <c r="L951" s="6">
        <f t="shared" si="14"/>
        <v>1.4531567467787569</v>
      </c>
    </row>
    <row r="952" spans="1:12">
      <c r="A952" s="4">
        <v>451800</v>
      </c>
      <c r="B952" s="4" t="s">
        <v>2000</v>
      </c>
      <c r="C952" s="5">
        <v>41162</v>
      </c>
      <c r="D952" s="4" t="s">
        <v>13</v>
      </c>
      <c r="E952" s="4" t="s">
        <v>2001</v>
      </c>
      <c r="F952" s="4">
        <v>376098</v>
      </c>
      <c r="G952" s="4" t="s">
        <v>1084</v>
      </c>
      <c r="H952" s="4" t="s">
        <v>31</v>
      </c>
      <c r="I952" s="4" t="s">
        <v>25</v>
      </c>
      <c r="J952" s="4">
        <v>537421</v>
      </c>
      <c r="K952" s="4">
        <v>163843</v>
      </c>
      <c r="L952" s="6">
        <f t="shared" si="14"/>
        <v>0.30486899469875572</v>
      </c>
    </row>
    <row r="953" spans="1:12">
      <c r="A953" s="4">
        <v>451829</v>
      </c>
      <c r="B953" s="4" t="s">
        <v>2002</v>
      </c>
      <c r="C953" s="5">
        <v>41155</v>
      </c>
      <c r="D953" s="4" t="s">
        <v>13</v>
      </c>
      <c r="E953" s="4" t="s">
        <v>2003</v>
      </c>
      <c r="F953" s="4">
        <v>410449</v>
      </c>
      <c r="G953" s="4" t="s">
        <v>283</v>
      </c>
      <c r="H953" s="4" t="s">
        <v>31</v>
      </c>
      <c r="I953" s="4" t="s">
        <v>70</v>
      </c>
      <c r="J953" s="4">
        <v>220839</v>
      </c>
      <c r="K953" s="4">
        <v>1840557</v>
      </c>
      <c r="L953" s="6">
        <f t="shared" si="14"/>
        <v>8.3343838724138397</v>
      </c>
    </row>
    <row r="954" spans="1:12">
      <c r="A954" s="4">
        <v>452058</v>
      </c>
      <c r="B954" s="4" t="s">
        <v>2004</v>
      </c>
      <c r="C954" s="5">
        <v>41153</v>
      </c>
      <c r="D954" s="4" t="s">
        <v>13</v>
      </c>
      <c r="E954" s="4" t="s">
        <v>2005</v>
      </c>
      <c r="F954" s="4">
        <v>378503</v>
      </c>
      <c r="G954" s="4" t="s">
        <v>272</v>
      </c>
      <c r="H954" s="4" t="s">
        <v>31</v>
      </c>
      <c r="I954" s="4" t="s">
        <v>25</v>
      </c>
      <c r="J954" s="4">
        <v>469886</v>
      </c>
      <c r="K954" s="4">
        <v>744983</v>
      </c>
      <c r="L954" s="6">
        <f t="shared" si="14"/>
        <v>1.5854547698803541</v>
      </c>
    </row>
    <row r="955" spans="1:12">
      <c r="A955" s="4">
        <v>452066</v>
      </c>
      <c r="B955" s="4" t="s">
        <v>2006</v>
      </c>
      <c r="C955" s="5">
        <v>41162</v>
      </c>
      <c r="D955" s="4" t="s">
        <v>13</v>
      </c>
      <c r="E955" s="4" t="s">
        <v>2007</v>
      </c>
      <c r="F955" s="4">
        <v>473035</v>
      </c>
      <c r="G955" s="4" t="s">
        <v>145</v>
      </c>
      <c r="H955" s="4" t="s">
        <v>31</v>
      </c>
      <c r="I955" s="4" t="s">
        <v>70</v>
      </c>
      <c r="J955" s="4">
        <v>218408</v>
      </c>
      <c r="K955" s="4">
        <v>261031</v>
      </c>
      <c r="L955" s="6">
        <f t="shared" si="14"/>
        <v>1.1951531079447639</v>
      </c>
    </row>
    <row r="956" spans="1:12">
      <c r="A956" s="4">
        <v>452073</v>
      </c>
      <c r="B956" s="4" t="s">
        <v>2008</v>
      </c>
      <c r="C956" s="5">
        <v>41162</v>
      </c>
      <c r="D956" s="4" t="s">
        <v>13</v>
      </c>
      <c r="E956" s="4" t="s">
        <v>2009</v>
      </c>
      <c r="F956" s="4">
        <v>414224</v>
      </c>
      <c r="G956" s="4" t="s">
        <v>209</v>
      </c>
      <c r="H956" s="4" t="s">
        <v>31</v>
      </c>
      <c r="I956" s="4" t="s">
        <v>25</v>
      </c>
      <c r="J956" s="4">
        <v>437368</v>
      </c>
      <c r="K956" s="4">
        <v>791037</v>
      </c>
      <c r="L956" s="6">
        <f t="shared" si="14"/>
        <v>1.8086302610158951</v>
      </c>
    </row>
    <row r="957" spans="1:12">
      <c r="A957" s="4">
        <v>452081</v>
      </c>
      <c r="B957" s="4" t="s">
        <v>2010</v>
      </c>
      <c r="C957" s="5">
        <v>41162</v>
      </c>
      <c r="D957" s="4" t="s">
        <v>13</v>
      </c>
      <c r="E957" s="4" t="s">
        <v>2011</v>
      </c>
      <c r="F957" s="4">
        <v>377076</v>
      </c>
      <c r="G957" s="4" t="s">
        <v>28</v>
      </c>
      <c r="H957" s="4" t="s">
        <v>31</v>
      </c>
      <c r="I957" s="4" t="s">
        <v>70</v>
      </c>
      <c r="J957" s="4">
        <v>284193</v>
      </c>
      <c r="K957" s="4">
        <v>404660</v>
      </c>
      <c r="L957" s="6">
        <f t="shared" si="14"/>
        <v>1.4238915103468417</v>
      </c>
    </row>
    <row r="958" spans="1:12">
      <c r="A958" s="4">
        <v>452086</v>
      </c>
      <c r="B958" s="4" t="s">
        <v>2012</v>
      </c>
      <c r="C958" s="5">
        <v>41155</v>
      </c>
      <c r="D958" s="4" t="s">
        <v>13</v>
      </c>
      <c r="E958" s="4" t="s">
        <v>2013</v>
      </c>
      <c r="F958" s="4">
        <v>412833</v>
      </c>
      <c r="G958" s="4" t="s">
        <v>631</v>
      </c>
      <c r="H958" s="4" t="s">
        <v>31</v>
      </c>
      <c r="I958" s="4" t="s">
        <v>25</v>
      </c>
      <c r="J958" s="4">
        <v>481843</v>
      </c>
      <c r="K958" s="4">
        <v>239078</v>
      </c>
      <c r="L958" s="6">
        <f t="shared" si="14"/>
        <v>0.4961740649962747</v>
      </c>
    </row>
    <row r="959" spans="1:12">
      <c r="A959" s="4">
        <v>452090</v>
      </c>
      <c r="B959" s="4" t="s">
        <v>2014</v>
      </c>
      <c r="C959" s="5">
        <v>41148</v>
      </c>
      <c r="D959" s="4" t="s">
        <v>13</v>
      </c>
      <c r="E959" s="4" t="s">
        <v>2015</v>
      </c>
      <c r="F959" s="4">
        <v>450554</v>
      </c>
      <c r="G959" s="4" t="s">
        <v>184</v>
      </c>
      <c r="H959" s="4" t="s">
        <v>31</v>
      </c>
      <c r="I959" s="4" t="s">
        <v>17</v>
      </c>
      <c r="J959" s="4">
        <v>1127835</v>
      </c>
      <c r="K959" s="4">
        <v>1603453</v>
      </c>
      <c r="L959" s="6">
        <f t="shared" si="14"/>
        <v>1.421708849255432</v>
      </c>
    </row>
    <row r="960" spans="1:12">
      <c r="A960" s="4">
        <v>452306</v>
      </c>
      <c r="B960" s="4" t="s">
        <v>2016</v>
      </c>
      <c r="C960" s="5">
        <v>41155</v>
      </c>
      <c r="D960" s="4" t="s">
        <v>13</v>
      </c>
      <c r="E960" s="4" t="s">
        <v>2017</v>
      </c>
      <c r="F960" s="4">
        <v>379915</v>
      </c>
      <c r="G960" s="4" t="s">
        <v>319</v>
      </c>
      <c r="H960" s="4" t="s">
        <v>31</v>
      </c>
      <c r="I960" s="4" t="s">
        <v>70</v>
      </c>
      <c r="J960" s="4">
        <v>218408</v>
      </c>
      <c r="K960" s="4">
        <v>839326</v>
      </c>
      <c r="L960" s="6">
        <f t="shared" si="14"/>
        <v>3.8429269990110253</v>
      </c>
    </row>
    <row r="961" spans="1:12">
      <c r="A961" s="4">
        <v>452389</v>
      </c>
      <c r="B961" s="4" t="s">
        <v>2018</v>
      </c>
      <c r="C961" s="5">
        <v>41148</v>
      </c>
      <c r="D961" s="4" t="s">
        <v>13</v>
      </c>
      <c r="E961" s="4" t="s">
        <v>2019</v>
      </c>
      <c r="F961" s="4">
        <v>381248</v>
      </c>
      <c r="G961" s="4" t="s">
        <v>517</v>
      </c>
      <c r="H961" s="4" t="s">
        <v>31</v>
      </c>
      <c r="I961" s="4" t="s">
        <v>70</v>
      </c>
      <c r="J961" s="4">
        <v>283226</v>
      </c>
      <c r="K961" s="4">
        <v>319925</v>
      </c>
      <c r="L961" s="6">
        <f t="shared" si="14"/>
        <v>1.1295749683997938</v>
      </c>
    </row>
    <row r="962" spans="1:12">
      <c r="A962" s="4">
        <v>452391</v>
      </c>
      <c r="B962" s="4" t="s">
        <v>2020</v>
      </c>
      <c r="C962" s="5">
        <v>41153</v>
      </c>
      <c r="D962" s="4" t="s">
        <v>13</v>
      </c>
      <c r="E962" s="4" t="s">
        <v>2021</v>
      </c>
      <c r="F962" s="4">
        <v>460392</v>
      </c>
      <c r="G962" s="4" t="s">
        <v>531</v>
      </c>
      <c r="H962" s="4" t="s">
        <v>31</v>
      </c>
      <c r="I962" s="4" t="s">
        <v>17</v>
      </c>
      <c r="J962" s="4">
        <v>1137184</v>
      </c>
      <c r="K962" s="4">
        <v>973418</v>
      </c>
      <c r="L962" s="6">
        <f t="shared" si="14"/>
        <v>0.85598988378309926</v>
      </c>
    </row>
    <row r="963" spans="1:12">
      <c r="A963" s="4">
        <v>452395</v>
      </c>
      <c r="B963" s="4" t="s">
        <v>2022</v>
      </c>
      <c r="C963" s="5">
        <v>41155</v>
      </c>
      <c r="D963" s="4" t="s">
        <v>13</v>
      </c>
      <c r="E963" s="4" t="s">
        <v>2023</v>
      </c>
      <c r="F963" s="4">
        <v>381248</v>
      </c>
      <c r="G963" s="4" t="s">
        <v>517</v>
      </c>
      <c r="H963" s="4" t="s">
        <v>31</v>
      </c>
      <c r="I963" s="4" t="s">
        <v>70</v>
      </c>
      <c r="J963" s="4">
        <v>228808</v>
      </c>
      <c r="K963" s="4">
        <v>408682</v>
      </c>
      <c r="L963" s="6">
        <f t="shared" ref="L963:L1026" si="15">K963/J963</f>
        <v>1.7861351001713226</v>
      </c>
    </row>
    <row r="964" spans="1:12">
      <c r="A964" s="4">
        <v>452763</v>
      </c>
      <c r="B964" s="4" t="s">
        <v>2024</v>
      </c>
      <c r="C964" s="5">
        <v>41157</v>
      </c>
      <c r="D964" s="4" t="s">
        <v>13</v>
      </c>
      <c r="E964" s="4" t="s">
        <v>2025</v>
      </c>
      <c r="F964" s="4">
        <v>448791</v>
      </c>
      <c r="G964" s="4" t="s">
        <v>386</v>
      </c>
      <c r="H964" s="4" t="s">
        <v>31</v>
      </c>
      <c r="I964" s="4" t="s">
        <v>21</v>
      </c>
      <c r="J964" s="4">
        <v>758098</v>
      </c>
      <c r="K964" s="4">
        <v>1119363</v>
      </c>
      <c r="L964" s="6">
        <f t="shared" si="15"/>
        <v>1.4765412914952949</v>
      </c>
    </row>
    <row r="965" spans="1:12">
      <c r="A965" s="4">
        <v>452769</v>
      </c>
      <c r="B965" s="4" t="s">
        <v>2026</v>
      </c>
      <c r="C965" s="5">
        <v>41159</v>
      </c>
      <c r="D965" s="4" t="s">
        <v>13</v>
      </c>
      <c r="E965" s="4" t="s">
        <v>2027</v>
      </c>
      <c r="F965" s="4">
        <v>448791</v>
      </c>
      <c r="G965" s="4" t="s">
        <v>386</v>
      </c>
      <c r="H965" s="4" t="s">
        <v>31</v>
      </c>
      <c r="I965" s="4" t="s">
        <v>32</v>
      </c>
      <c r="J965" s="4">
        <v>1959822</v>
      </c>
      <c r="K965" s="4">
        <v>2060566</v>
      </c>
      <c r="L965" s="6">
        <f t="shared" si="15"/>
        <v>1.0514046683831491</v>
      </c>
    </row>
    <row r="966" spans="1:12">
      <c r="A966" s="4">
        <v>452786</v>
      </c>
      <c r="B966" s="4" t="s">
        <v>2028</v>
      </c>
      <c r="C966" s="5">
        <v>41157</v>
      </c>
      <c r="D966" s="4" t="s">
        <v>13</v>
      </c>
      <c r="E966" s="4" t="s">
        <v>2029</v>
      </c>
      <c r="F966" s="4">
        <v>406515</v>
      </c>
      <c r="G966" s="4" t="s">
        <v>286</v>
      </c>
      <c r="H966" s="4" t="s">
        <v>31</v>
      </c>
      <c r="I966" s="4" t="s">
        <v>25</v>
      </c>
      <c r="J966" s="4">
        <v>568044</v>
      </c>
      <c r="K966" s="4">
        <v>683427</v>
      </c>
      <c r="L966" s="6">
        <f t="shared" si="15"/>
        <v>1.2031233495996789</v>
      </c>
    </row>
    <row r="967" spans="1:12">
      <c r="A967" s="4">
        <v>452788</v>
      </c>
      <c r="B967" s="4" t="s">
        <v>2030</v>
      </c>
      <c r="C967" s="5">
        <v>41153</v>
      </c>
      <c r="D967" s="4" t="s">
        <v>13</v>
      </c>
      <c r="E967" s="4" t="s">
        <v>2031</v>
      </c>
      <c r="F967" s="4">
        <v>406515</v>
      </c>
      <c r="G967" s="4" t="s">
        <v>286</v>
      </c>
      <c r="H967" s="4" t="s">
        <v>31</v>
      </c>
      <c r="I967" s="4" t="s">
        <v>25</v>
      </c>
      <c r="J967" s="4">
        <v>569066</v>
      </c>
      <c r="K967" s="4">
        <v>505000</v>
      </c>
      <c r="L967" s="6">
        <f t="shared" si="15"/>
        <v>0.88741903399605671</v>
      </c>
    </row>
    <row r="968" spans="1:12">
      <c r="A968" s="4">
        <v>452790</v>
      </c>
      <c r="B968" s="4" t="s">
        <v>2032</v>
      </c>
      <c r="C968" s="5">
        <v>41155</v>
      </c>
      <c r="D968" s="4" t="s">
        <v>13</v>
      </c>
      <c r="E968" s="4" t="s">
        <v>2029</v>
      </c>
      <c r="F968" s="4">
        <v>378504</v>
      </c>
      <c r="G968" s="4" t="s">
        <v>275</v>
      </c>
      <c r="H968" s="4" t="s">
        <v>31</v>
      </c>
      <c r="I968" s="4" t="s">
        <v>25</v>
      </c>
      <c r="J968" s="4">
        <v>453829</v>
      </c>
      <c r="K968" s="4">
        <v>178715</v>
      </c>
      <c r="L968" s="6">
        <f t="shared" si="15"/>
        <v>0.39379369762619842</v>
      </c>
    </row>
    <row r="969" spans="1:12">
      <c r="A969" s="4">
        <v>452811</v>
      </c>
      <c r="B969" s="4" t="s">
        <v>1158</v>
      </c>
      <c r="C969" s="5">
        <v>41155</v>
      </c>
      <c r="D969" s="4" t="s">
        <v>13</v>
      </c>
      <c r="E969" s="4" t="s">
        <v>2033</v>
      </c>
      <c r="F969" s="4">
        <v>379658</v>
      </c>
      <c r="G969" s="4" t="s">
        <v>206</v>
      </c>
      <c r="H969" s="4" t="s">
        <v>31</v>
      </c>
      <c r="I969" s="4" t="s">
        <v>25</v>
      </c>
      <c r="J969" s="4">
        <v>445283</v>
      </c>
      <c r="K969" s="4">
        <v>655640</v>
      </c>
      <c r="L969" s="6">
        <f t="shared" si="15"/>
        <v>1.4724119267971156</v>
      </c>
    </row>
    <row r="970" spans="1:12">
      <c r="A970" s="4">
        <v>452813</v>
      </c>
      <c r="B970" s="4" t="s">
        <v>2034</v>
      </c>
      <c r="C970" s="5">
        <v>41155</v>
      </c>
      <c r="D970" s="4" t="s">
        <v>13</v>
      </c>
      <c r="E970" s="4" t="s">
        <v>2035</v>
      </c>
      <c r="F970" s="4">
        <v>379658</v>
      </c>
      <c r="G970" s="4" t="s">
        <v>206</v>
      </c>
      <c r="H970" s="4" t="s">
        <v>31</v>
      </c>
      <c r="I970" s="4" t="s">
        <v>25</v>
      </c>
      <c r="J970" s="4">
        <v>486933</v>
      </c>
      <c r="K970" s="4">
        <v>1204073</v>
      </c>
      <c r="L970" s="6">
        <f t="shared" si="15"/>
        <v>2.4727693543054179</v>
      </c>
    </row>
    <row r="971" spans="1:12">
      <c r="A971" s="4">
        <v>452908</v>
      </c>
      <c r="B971" s="4" t="s">
        <v>2036</v>
      </c>
      <c r="C971" s="5">
        <v>41155</v>
      </c>
      <c r="D971" s="4" t="s">
        <v>13</v>
      </c>
      <c r="E971" s="4" t="s">
        <v>2037</v>
      </c>
      <c r="F971" s="4">
        <v>378504</v>
      </c>
      <c r="G971" s="4" t="s">
        <v>275</v>
      </c>
      <c r="H971" s="4" t="s">
        <v>31</v>
      </c>
      <c r="I971" s="4" t="s">
        <v>70</v>
      </c>
      <c r="J971" s="4">
        <v>307045</v>
      </c>
      <c r="K971" s="4">
        <v>259530</v>
      </c>
      <c r="L971" s="6">
        <f t="shared" si="15"/>
        <v>0.84525069615202986</v>
      </c>
    </row>
    <row r="972" spans="1:12">
      <c r="A972" s="4">
        <v>452916</v>
      </c>
      <c r="B972" s="4" t="s">
        <v>2038</v>
      </c>
      <c r="C972" s="5">
        <v>41155</v>
      </c>
      <c r="D972" s="4" t="s">
        <v>13</v>
      </c>
      <c r="E972" s="4" t="s">
        <v>2039</v>
      </c>
      <c r="F972" s="4">
        <v>378504</v>
      </c>
      <c r="G972" s="4" t="s">
        <v>275</v>
      </c>
      <c r="H972" s="4" t="s">
        <v>31</v>
      </c>
      <c r="I972" s="4" t="s">
        <v>70</v>
      </c>
      <c r="J972" s="4">
        <v>244538</v>
      </c>
      <c r="K972" s="4">
        <v>1044951</v>
      </c>
      <c r="L972" s="6">
        <f t="shared" si="15"/>
        <v>4.2731640890168396</v>
      </c>
    </row>
    <row r="973" spans="1:12">
      <c r="A973" s="4">
        <v>452921</v>
      </c>
      <c r="B973" s="4" t="s">
        <v>2040</v>
      </c>
      <c r="C973" s="5">
        <v>41158</v>
      </c>
      <c r="D973" s="4" t="s">
        <v>13</v>
      </c>
      <c r="E973" s="4" t="s">
        <v>2041</v>
      </c>
      <c r="F973" s="4">
        <v>377332</v>
      </c>
      <c r="G973" s="4" t="s">
        <v>82</v>
      </c>
      <c r="H973" s="4" t="s">
        <v>31</v>
      </c>
      <c r="I973" s="4" t="s">
        <v>70</v>
      </c>
      <c r="J973" s="4">
        <v>296380</v>
      </c>
      <c r="K973" s="4">
        <v>250594</v>
      </c>
      <c r="L973" s="6">
        <f t="shared" si="15"/>
        <v>0.84551589176057762</v>
      </c>
    </row>
    <row r="974" spans="1:12">
      <c r="A974" s="4">
        <v>452922</v>
      </c>
      <c r="B974" s="4" t="s">
        <v>2042</v>
      </c>
      <c r="C974" s="5">
        <v>41094</v>
      </c>
      <c r="D974" s="4" t="s">
        <v>13</v>
      </c>
      <c r="E974" s="4" t="s">
        <v>2043</v>
      </c>
      <c r="F974" s="4">
        <v>462388</v>
      </c>
      <c r="G974" s="4" t="s">
        <v>768</v>
      </c>
      <c r="H974" s="4" t="s">
        <v>31</v>
      </c>
      <c r="I974" s="4" t="s">
        <v>21</v>
      </c>
      <c r="J974" s="4">
        <v>1032722</v>
      </c>
      <c r="K974" s="4">
        <v>1219387</v>
      </c>
      <c r="L974" s="6">
        <f t="shared" si="15"/>
        <v>1.1807504827049293</v>
      </c>
    </row>
    <row r="975" spans="1:12">
      <c r="A975" s="4">
        <v>452923</v>
      </c>
      <c r="B975" s="4" t="s">
        <v>2044</v>
      </c>
      <c r="C975" s="5">
        <v>41167</v>
      </c>
      <c r="D975" s="4" t="s">
        <v>13</v>
      </c>
      <c r="E975" s="4" t="s">
        <v>625</v>
      </c>
      <c r="F975" s="4">
        <v>451002</v>
      </c>
      <c r="G975" s="4" t="s">
        <v>85</v>
      </c>
      <c r="H975" s="4" t="s">
        <v>31</v>
      </c>
      <c r="I975" s="4" t="s">
        <v>32</v>
      </c>
      <c r="J975" s="4">
        <v>1899026</v>
      </c>
      <c r="K975" s="4">
        <v>514948</v>
      </c>
      <c r="L975" s="6">
        <f t="shared" si="15"/>
        <v>0.27116427052604863</v>
      </c>
    </row>
    <row r="976" spans="1:12">
      <c r="A976" s="4">
        <v>452925</v>
      </c>
      <c r="B976" s="4" t="s">
        <v>2045</v>
      </c>
      <c r="C976" s="5">
        <v>41155</v>
      </c>
      <c r="D976" s="4" t="s">
        <v>13</v>
      </c>
      <c r="E976" s="4" t="s">
        <v>2046</v>
      </c>
      <c r="F976" s="4">
        <v>398449</v>
      </c>
      <c r="G976" s="4" t="s">
        <v>116</v>
      </c>
      <c r="H976" s="4" t="s">
        <v>31</v>
      </c>
      <c r="I976" s="4" t="s">
        <v>70</v>
      </c>
      <c r="J976" s="4">
        <v>228808</v>
      </c>
      <c r="K976" s="4">
        <v>604712</v>
      </c>
      <c r="L976" s="6">
        <f t="shared" si="15"/>
        <v>2.6428796195937205</v>
      </c>
    </row>
    <row r="977" spans="1:12">
      <c r="A977" s="4">
        <v>452930</v>
      </c>
      <c r="B977" s="4" t="s">
        <v>2047</v>
      </c>
      <c r="C977" s="5">
        <v>41155</v>
      </c>
      <c r="D977" s="4" t="s">
        <v>13</v>
      </c>
      <c r="E977" s="4" t="s">
        <v>2048</v>
      </c>
      <c r="F977" s="4">
        <v>447935</v>
      </c>
      <c r="G977" s="4" t="s">
        <v>242</v>
      </c>
      <c r="H977" s="4" t="s">
        <v>31</v>
      </c>
      <c r="I977" s="4" t="s">
        <v>25</v>
      </c>
      <c r="J977" s="4">
        <v>562399</v>
      </c>
      <c r="K977" s="4">
        <v>540474</v>
      </c>
      <c r="L977" s="6">
        <f t="shared" si="15"/>
        <v>0.9610152222888021</v>
      </c>
    </row>
    <row r="978" spans="1:12">
      <c r="A978" s="4">
        <v>452940</v>
      </c>
      <c r="B978" s="4" t="s">
        <v>962</v>
      </c>
      <c r="C978" s="5">
        <v>41162</v>
      </c>
      <c r="D978" s="4" t="s">
        <v>13</v>
      </c>
      <c r="E978" s="4" t="s">
        <v>2049</v>
      </c>
      <c r="F978" s="4">
        <v>152562</v>
      </c>
      <c r="G978" s="4" t="s">
        <v>451</v>
      </c>
      <c r="H978" s="4" t="s">
        <v>31</v>
      </c>
      <c r="I978" s="4" t="s">
        <v>21</v>
      </c>
      <c r="J978" s="4">
        <v>762986</v>
      </c>
      <c r="K978" s="4">
        <v>1187867</v>
      </c>
      <c r="L978" s="6">
        <f t="shared" si="15"/>
        <v>1.5568660499668407</v>
      </c>
    </row>
    <row r="979" spans="1:12">
      <c r="A979" s="4">
        <v>452946</v>
      </c>
      <c r="B979" s="4" t="s">
        <v>2050</v>
      </c>
      <c r="C979" s="5">
        <v>41157</v>
      </c>
      <c r="D979" s="4" t="s">
        <v>13</v>
      </c>
      <c r="E979" s="4" t="s">
        <v>2051</v>
      </c>
      <c r="F979" s="4">
        <v>458160</v>
      </c>
      <c r="G979" s="4" t="s">
        <v>156</v>
      </c>
      <c r="H979" s="4" t="s">
        <v>31</v>
      </c>
      <c r="I979" s="4" t="s">
        <v>25</v>
      </c>
      <c r="J979" s="4">
        <v>522611</v>
      </c>
      <c r="K979" s="4">
        <v>662671</v>
      </c>
      <c r="L979" s="6">
        <f t="shared" si="15"/>
        <v>1.2680004821942132</v>
      </c>
    </row>
    <row r="980" spans="1:12">
      <c r="A980" s="4">
        <v>452948</v>
      </c>
      <c r="B980" s="4" t="s">
        <v>2052</v>
      </c>
      <c r="C980" s="5">
        <v>41166</v>
      </c>
      <c r="D980" s="4" t="s">
        <v>13</v>
      </c>
      <c r="E980" s="4" t="s">
        <v>2053</v>
      </c>
      <c r="F980" s="4">
        <v>408443</v>
      </c>
      <c r="G980" s="4" t="s">
        <v>406</v>
      </c>
      <c r="H980" s="4" t="s">
        <v>31</v>
      </c>
      <c r="I980" s="4" t="s">
        <v>70</v>
      </c>
      <c r="J980" s="4">
        <v>382845</v>
      </c>
      <c r="K980" s="4">
        <v>585401</v>
      </c>
      <c r="L980" s="6">
        <f t="shared" si="15"/>
        <v>1.5290809596573025</v>
      </c>
    </row>
    <row r="981" spans="1:12">
      <c r="A981" s="4">
        <v>452955</v>
      </c>
      <c r="B981" s="4" t="s">
        <v>2054</v>
      </c>
      <c r="C981" s="5">
        <v>41170</v>
      </c>
      <c r="D981" s="4" t="s">
        <v>13</v>
      </c>
      <c r="E981" s="4" t="s">
        <v>2055</v>
      </c>
      <c r="F981" s="4">
        <v>434171</v>
      </c>
      <c r="G981" s="4" t="s">
        <v>376</v>
      </c>
      <c r="H981" s="4" t="s">
        <v>31</v>
      </c>
      <c r="I981" s="4" t="s">
        <v>25</v>
      </c>
      <c r="J981" s="4">
        <v>608395</v>
      </c>
      <c r="K981" s="4">
        <v>1301571</v>
      </c>
      <c r="L981" s="6">
        <f t="shared" si="15"/>
        <v>2.1393519013141136</v>
      </c>
    </row>
    <row r="982" spans="1:12">
      <c r="A982" s="4">
        <v>452973</v>
      </c>
      <c r="B982" s="4" t="s">
        <v>2056</v>
      </c>
      <c r="C982" s="5">
        <v>41156</v>
      </c>
      <c r="D982" s="4" t="s">
        <v>13</v>
      </c>
      <c r="E982" s="4" t="s">
        <v>2057</v>
      </c>
      <c r="F982" s="4">
        <v>416871</v>
      </c>
      <c r="G982" s="4" t="s">
        <v>190</v>
      </c>
      <c r="H982" s="4" t="s">
        <v>31</v>
      </c>
      <c r="I982" s="4" t="s">
        <v>21</v>
      </c>
      <c r="J982" s="4">
        <v>725166</v>
      </c>
      <c r="K982" s="4">
        <v>539279</v>
      </c>
      <c r="L982" s="6">
        <f t="shared" si="15"/>
        <v>0.74366283030368219</v>
      </c>
    </row>
    <row r="983" spans="1:12">
      <c r="A983" s="4">
        <v>452975</v>
      </c>
      <c r="B983" s="4" t="s">
        <v>2058</v>
      </c>
      <c r="C983" s="5">
        <v>41164</v>
      </c>
      <c r="D983" s="4" t="s">
        <v>13</v>
      </c>
      <c r="E983" s="4" t="s">
        <v>2059</v>
      </c>
      <c r="F983" s="4">
        <v>419863</v>
      </c>
      <c r="G983" s="4" t="s">
        <v>20</v>
      </c>
      <c r="H983" s="4" t="s">
        <v>31</v>
      </c>
      <c r="I983" s="4" t="s">
        <v>25</v>
      </c>
      <c r="J983" s="4">
        <v>629598</v>
      </c>
      <c r="K983" s="4">
        <v>1118143</v>
      </c>
      <c r="L983" s="6">
        <f t="shared" si="15"/>
        <v>1.7759633925139533</v>
      </c>
    </row>
    <row r="984" spans="1:12">
      <c r="A984" s="4">
        <v>452977</v>
      </c>
      <c r="B984" s="4" t="s">
        <v>2060</v>
      </c>
      <c r="C984" s="5">
        <v>41164</v>
      </c>
      <c r="D984" s="4" t="s">
        <v>13</v>
      </c>
      <c r="E984" s="4" t="s">
        <v>2061</v>
      </c>
      <c r="F984" s="4">
        <v>419863</v>
      </c>
      <c r="G984" s="4" t="s">
        <v>20</v>
      </c>
      <c r="H984" s="4" t="s">
        <v>31</v>
      </c>
      <c r="I984" s="4" t="s">
        <v>21</v>
      </c>
      <c r="J984" s="4">
        <v>1026912</v>
      </c>
      <c r="K984" s="4">
        <v>488326</v>
      </c>
      <c r="L984" s="6">
        <f t="shared" si="15"/>
        <v>0.47552857498987255</v>
      </c>
    </row>
    <row r="985" spans="1:12">
      <c r="A985" s="4">
        <v>452979</v>
      </c>
      <c r="B985" s="4" t="s">
        <v>2062</v>
      </c>
      <c r="C985" s="5">
        <v>41158</v>
      </c>
      <c r="D985" s="4" t="s">
        <v>13</v>
      </c>
      <c r="E985" s="4" t="s">
        <v>2063</v>
      </c>
      <c r="F985" s="4">
        <v>381123</v>
      </c>
      <c r="G985" s="4" t="s">
        <v>503</v>
      </c>
      <c r="H985" s="4" t="s">
        <v>31</v>
      </c>
      <c r="I985" s="4" t="s">
        <v>251</v>
      </c>
      <c r="J985" s="4">
        <v>2651186</v>
      </c>
      <c r="K985" s="4">
        <v>3903640</v>
      </c>
      <c r="L985" s="6">
        <f t="shared" si="15"/>
        <v>1.4724127239658025</v>
      </c>
    </row>
    <row r="986" spans="1:12">
      <c r="A986" s="4">
        <v>452981</v>
      </c>
      <c r="B986" s="4" t="s">
        <v>2064</v>
      </c>
      <c r="C986" s="5">
        <v>41158</v>
      </c>
      <c r="D986" s="4" t="s">
        <v>13</v>
      </c>
      <c r="E986" s="4" t="s">
        <v>2065</v>
      </c>
      <c r="F986" s="4">
        <v>381123</v>
      </c>
      <c r="G986" s="4" t="s">
        <v>503</v>
      </c>
      <c r="H986" s="4" t="s">
        <v>31</v>
      </c>
      <c r="I986" s="4" t="s">
        <v>70</v>
      </c>
      <c r="J986" s="4">
        <v>318056</v>
      </c>
      <c r="K986" s="4">
        <v>346941</v>
      </c>
      <c r="L986" s="6">
        <f t="shared" si="15"/>
        <v>1.0908173403425812</v>
      </c>
    </row>
    <row r="987" spans="1:12">
      <c r="A987" s="4">
        <v>452983</v>
      </c>
      <c r="B987" s="4" t="s">
        <v>2066</v>
      </c>
      <c r="C987" s="5">
        <v>41166</v>
      </c>
      <c r="D987" s="4" t="s">
        <v>13</v>
      </c>
      <c r="E987" s="4" t="s">
        <v>2067</v>
      </c>
      <c r="F987" s="4">
        <v>411975</v>
      </c>
      <c r="G987" s="4" t="s">
        <v>179</v>
      </c>
      <c r="H987" s="4" t="s">
        <v>31</v>
      </c>
      <c r="I987" s="4" t="s">
        <v>25</v>
      </c>
      <c r="J987" s="4">
        <v>425618</v>
      </c>
      <c r="K987" s="4">
        <v>172782</v>
      </c>
      <c r="L987" s="6">
        <f t="shared" si="15"/>
        <v>0.40595557518713965</v>
      </c>
    </row>
    <row r="988" spans="1:12">
      <c r="A988" s="4">
        <v>453011</v>
      </c>
      <c r="B988" s="4" t="s">
        <v>2068</v>
      </c>
      <c r="C988" s="5">
        <v>41155</v>
      </c>
      <c r="D988" s="4" t="s">
        <v>13</v>
      </c>
      <c r="E988" s="4" t="s">
        <v>2069</v>
      </c>
      <c r="F988" s="4">
        <v>410452</v>
      </c>
      <c r="G988" s="4" t="s">
        <v>398</v>
      </c>
      <c r="H988" s="4" t="s">
        <v>31</v>
      </c>
      <c r="I988" s="4" t="s">
        <v>25</v>
      </c>
      <c r="J988" s="4">
        <v>685144</v>
      </c>
      <c r="K988" s="4">
        <v>991680</v>
      </c>
      <c r="L988" s="6">
        <f t="shared" si="15"/>
        <v>1.4474037574582861</v>
      </c>
    </row>
    <row r="989" spans="1:12">
      <c r="A989" s="4">
        <v>453015</v>
      </c>
      <c r="B989" s="4" t="s">
        <v>2070</v>
      </c>
      <c r="C989" s="5">
        <v>41155</v>
      </c>
      <c r="D989" s="4" t="s">
        <v>13</v>
      </c>
      <c r="E989" s="4" t="s">
        <v>2071</v>
      </c>
      <c r="F989" s="4">
        <v>410452</v>
      </c>
      <c r="G989" s="4" t="s">
        <v>398</v>
      </c>
      <c r="H989" s="4" t="s">
        <v>31</v>
      </c>
      <c r="I989" s="4" t="s">
        <v>70</v>
      </c>
      <c r="J989" s="4">
        <v>258553</v>
      </c>
      <c r="K989" s="4">
        <v>1124054</v>
      </c>
      <c r="L989" s="6">
        <f t="shared" si="15"/>
        <v>4.3474800137689371</v>
      </c>
    </row>
    <row r="990" spans="1:12">
      <c r="A990" s="4">
        <v>453019</v>
      </c>
      <c r="B990" s="4" t="s">
        <v>2072</v>
      </c>
      <c r="C990" s="5">
        <v>41155</v>
      </c>
      <c r="D990" s="4" t="s">
        <v>13</v>
      </c>
      <c r="E990" s="4" t="s">
        <v>2073</v>
      </c>
      <c r="F990" s="4">
        <v>410452</v>
      </c>
      <c r="G990" s="4" t="s">
        <v>398</v>
      </c>
      <c r="H990" s="4" t="s">
        <v>31</v>
      </c>
      <c r="I990" s="4" t="s">
        <v>70</v>
      </c>
      <c r="J990" s="4">
        <v>337872</v>
      </c>
      <c r="K990" s="4">
        <v>1157963</v>
      </c>
      <c r="L990" s="6">
        <f t="shared" si="15"/>
        <v>3.4272239191172988</v>
      </c>
    </row>
    <row r="991" spans="1:12">
      <c r="A991" s="4">
        <v>453022</v>
      </c>
      <c r="B991" s="4" t="s">
        <v>2074</v>
      </c>
      <c r="C991" s="5">
        <v>41153</v>
      </c>
      <c r="D991" s="4" t="s">
        <v>13</v>
      </c>
      <c r="E991" s="4" t="s">
        <v>1112</v>
      </c>
      <c r="F991" s="4">
        <v>379146</v>
      </c>
      <c r="G991" s="4" t="s">
        <v>297</v>
      </c>
      <c r="H991" s="4" t="s">
        <v>31</v>
      </c>
      <c r="I991" s="4" t="s">
        <v>25</v>
      </c>
      <c r="J991" s="4">
        <v>508961</v>
      </c>
      <c r="K991" s="4">
        <v>1103172</v>
      </c>
      <c r="L991" s="6">
        <f t="shared" si="15"/>
        <v>2.1674980990684944</v>
      </c>
    </row>
    <row r="992" spans="1:12">
      <c r="A992" s="4">
        <v>453038</v>
      </c>
      <c r="B992" s="4" t="s">
        <v>2075</v>
      </c>
      <c r="C992" s="5">
        <v>41163</v>
      </c>
      <c r="D992" s="4" t="s">
        <v>13</v>
      </c>
      <c r="E992" s="4" t="s">
        <v>2076</v>
      </c>
      <c r="F992" s="4">
        <v>434171</v>
      </c>
      <c r="G992" s="4" t="s">
        <v>376</v>
      </c>
      <c r="H992" s="4" t="s">
        <v>31</v>
      </c>
      <c r="I992" s="4" t="s">
        <v>70</v>
      </c>
      <c r="J992" s="4">
        <v>272260</v>
      </c>
      <c r="K992" s="4">
        <v>547309</v>
      </c>
      <c r="L992" s="6">
        <f t="shared" si="15"/>
        <v>2.010243884522148</v>
      </c>
    </row>
    <row r="993" spans="1:12">
      <c r="A993" s="4">
        <v>453056</v>
      </c>
      <c r="B993" s="4" t="s">
        <v>2077</v>
      </c>
      <c r="C993" s="5">
        <v>41162</v>
      </c>
      <c r="D993" s="4" t="s">
        <v>13</v>
      </c>
      <c r="E993" s="4" t="s">
        <v>2078</v>
      </c>
      <c r="F993" s="4">
        <v>416871</v>
      </c>
      <c r="G993" s="4" t="s">
        <v>190</v>
      </c>
      <c r="H993" s="4" t="s">
        <v>31</v>
      </c>
      <c r="I993" s="4" t="s">
        <v>21</v>
      </c>
      <c r="J993" s="4">
        <v>710380</v>
      </c>
      <c r="K993" s="4">
        <v>857383</v>
      </c>
      <c r="L993" s="6">
        <f t="shared" si="15"/>
        <v>1.2069357245417944</v>
      </c>
    </row>
    <row r="994" spans="1:12">
      <c r="A994" s="4">
        <v>453057</v>
      </c>
      <c r="B994" s="4" t="s">
        <v>2079</v>
      </c>
      <c r="C994" s="5">
        <v>41164</v>
      </c>
      <c r="D994" s="4" t="s">
        <v>13</v>
      </c>
      <c r="E994" s="4" t="s">
        <v>2080</v>
      </c>
      <c r="F994" s="4">
        <v>399534</v>
      </c>
      <c r="G994" s="4" t="s">
        <v>24</v>
      </c>
      <c r="H994" s="4" t="s">
        <v>31</v>
      </c>
      <c r="I994" s="4" t="s">
        <v>70</v>
      </c>
      <c r="J994" s="4">
        <v>190015</v>
      </c>
      <c r="K994" s="4">
        <v>391030</v>
      </c>
      <c r="L994" s="6">
        <f t="shared" si="15"/>
        <v>2.0578901665657976</v>
      </c>
    </row>
    <row r="995" spans="1:12">
      <c r="A995" s="4">
        <v>453060</v>
      </c>
      <c r="B995" s="4" t="s">
        <v>2081</v>
      </c>
      <c r="C995" s="5">
        <v>41099</v>
      </c>
      <c r="D995" s="4" t="s">
        <v>13</v>
      </c>
      <c r="E995" s="4" t="s">
        <v>2082</v>
      </c>
      <c r="F995" s="4">
        <v>417062</v>
      </c>
      <c r="G995" s="4" t="s">
        <v>655</v>
      </c>
      <c r="H995" s="4" t="s">
        <v>31</v>
      </c>
      <c r="I995" s="4" t="s">
        <v>25</v>
      </c>
      <c r="J995" s="4">
        <v>623191</v>
      </c>
      <c r="K995" s="4">
        <v>925428</v>
      </c>
      <c r="L995" s="6">
        <f t="shared" si="15"/>
        <v>1.4849829346059233</v>
      </c>
    </row>
    <row r="996" spans="1:12">
      <c r="A996" s="4">
        <v>453095</v>
      </c>
      <c r="B996" s="4" t="s">
        <v>2083</v>
      </c>
      <c r="C996" s="5">
        <v>41155</v>
      </c>
      <c r="D996" s="4" t="s">
        <v>13</v>
      </c>
      <c r="E996" s="4" t="s">
        <v>2084</v>
      </c>
      <c r="F996" s="4">
        <v>460392</v>
      </c>
      <c r="G996" s="4" t="s">
        <v>531</v>
      </c>
      <c r="H996" s="4" t="s">
        <v>31</v>
      </c>
      <c r="I996" s="4" t="s">
        <v>25</v>
      </c>
      <c r="J996" s="4">
        <v>566643</v>
      </c>
      <c r="K996" s="4">
        <v>35000</v>
      </c>
      <c r="L996" s="6">
        <f t="shared" si="15"/>
        <v>6.1767285574868123E-2</v>
      </c>
    </row>
    <row r="997" spans="1:12">
      <c r="A997" s="4">
        <v>453103</v>
      </c>
      <c r="B997" s="4" t="s">
        <v>2085</v>
      </c>
      <c r="C997" s="5">
        <v>41178</v>
      </c>
      <c r="D997" s="4" t="s">
        <v>13</v>
      </c>
      <c r="E997" s="4" t="s">
        <v>2086</v>
      </c>
      <c r="F997" s="4">
        <v>417062</v>
      </c>
      <c r="G997" s="4" t="s">
        <v>655</v>
      </c>
      <c r="H997" s="4" t="s">
        <v>31</v>
      </c>
      <c r="I997" s="4" t="s">
        <v>21</v>
      </c>
      <c r="J997" s="4">
        <v>720190</v>
      </c>
      <c r="K997" s="4">
        <v>243182</v>
      </c>
      <c r="L997" s="6">
        <f t="shared" si="15"/>
        <v>0.3376636720865327</v>
      </c>
    </row>
    <row r="998" spans="1:12">
      <c r="A998" s="4">
        <v>453104</v>
      </c>
      <c r="B998" s="4" t="s">
        <v>2087</v>
      </c>
      <c r="C998" s="5">
        <v>41155</v>
      </c>
      <c r="D998" s="4" t="s">
        <v>13</v>
      </c>
      <c r="E998" s="4" t="s">
        <v>2088</v>
      </c>
      <c r="F998" s="4">
        <v>452815</v>
      </c>
      <c r="G998" s="4" t="s">
        <v>448</v>
      </c>
      <c r="H998" s="4" t="s">
        <v>31</v>
      </c>
      <c r="I998" s="4" t="s">
        <v>70</v>
      </c>
      <c r="J998" s="4">
        <v>261328</v>
      </c>
      <c r="K998" s="4">
        <v>638065</v>
      </c>
      <c r="L998" s="6">
        <f t="shared" si="15"/>
        <v>2.4416250841853917</v>
      </c>
    </row>
    <row r="999" spans="1:12">
      <c r="A999" s="4">
        <v>453107</v>
      </c>
      <c r="B999" s="4" t="s">
        <v>2089</v>
      </c>
      <c r="C999" s="5">
        <v>41162</v>
      </c>
      <c r="D999" s="4" t="s">
        <v>13</v>
      </c>
      <c r="E999" s="4" t="s">
        <v>2090</v>
      </c>
      <c r="F999" s="4">
        <v>452815</v>
      </c>
      <c r="G999" s="4" t="s">
        <v>448</v>
      </c>
      <c r="H999" s="4" t="s">
        <v>31</v>
      </c>
      <c r="I999" s="4" t="s">
        <v>21</v>
      </c>
      <c r="J999" s="4">
        <v>769980</v>
      </c>
      <c r="K999" s="4">
        <v>562112</v>
      </c>
      <c r="L999" s="6">
        <f t="shared" si="15"/>
        <v>0.73003454635185328</v>
      </c>
    </row>
    <row r="1000" spans="1:12">
      <c r="A1000" s="4">
        <v>453111</v>
      </c>
      <c r="B1000" s="4" t="s">
        <v>2091</v>
      </c>
      <c r="C1000" s="5">
        <v>41156</v>
      </c>
      <c r="D1000" s="4" t="s">
        <v>13</v>
      </c>
      <c r="E1000" s="4" t="s">
        <v>2092</v>
      </c>
      <c r="F1000" s="4">
        <v>377329</v>
      </c>
      <c r="G1000" s="4" t="s">
        <v>55</v>
      </c>
      <c r="H1000" s="4" t="s">
        <v>31</v>
      </c>
      <c r="I1000" s="4" t="s">
        <v>21</v>
      </c>
      <c r="J1000" s="4">
        <v>785592</v>
      </c>
      <c r="K1000" s="4">
        <v>1715801</v>
      </c>
      <c r="L1000" s="6">
        <f t="shared" si="15"/>
        <v>2.1840866505768899</v>
      </c>
    </row>
    <row r="1001" spans="1:12">
      <c r="A1001" s="4">
        <v>453128</v>
      </c>
      <c r="B1001" s="4" t="s">
        <v>2093</v>
      </c>
      <c r="C1001" s="5">
        <v>41159</v>
      </c>
      <c r="D1001" s="4" t="s">
        <v>13</v>
      </c>
      <c r="E1001" s="4" t="s">
        <v>2094</v>
      </c>
      <c r="F1001" s="4">
        <v>434171</v>
      </c>
      <c r="G1001" s="4" t="s">
        <v>376</v>
      </c>
      <c r="H1001" s="4" t="s">
        <v>31</v>
      </c>
      <c r="I1001" s="4" t="s">
        <v>70</v>
      </c>
      <c r="J1001" s="4">
        <v>246801</v>
      </c>
      <c r="K1001" s="4">
        <v>677544</v>
      </c>
      <c r="L1001" s="6">
        <f t="shared" si="15"/>
        <v>2.745304921779085</v>
      </c>
    </row>
    <row r="1002" spans="1:12">
      <c r="A1002" s="4">
        <v>453131</v>
      </c>
      <c r="B1002" s="4" t="s">
        <v>2095</v>
      </c>
      <c r="C1002" s="5">
        <v>41162</v>
      </c>
      <c r="D1002" s="4" t="s">
        <v>13</v>
      </c>
      <c r="E1002" s="4" t="s">
        <v>2096</v>
      </c>
      <c r="F1002" s="4">
        <v>434171</v>
      </c>
      <c r="G1002" s="4" t="s">
        <v>376</v>
      </c>
      <c r="H1002" s="4" t="s">
        <v>31</v>
      </c>
      <c r="I1002" s="4" t="s">
        <v>25</v>
      </c>
      <c r="J1002" s="4">
        <v>480302</v>
      </c>
      <c r="K1002" s="4">
        <v>849058</v>
      </c>
      <c r="L1002" s="6">
        <f t="shared" si="15"/>
        <v>1.7677586185358378</v>
      </c>
    </row>
    <row r="1003" spans="1:12">
      <c r="A1003" s="4">
        <v>453135</v>
      </c>
      <c r="B1003" s="4" t="s">
        <v>2097</v>
      </c>
      <c r="C1003" s="5">
        <v>41170</v>
      </c>
      <c r="D1003" s="4" t="s">
        <v>13</v>
      </c>
      <c r="E1003" s="4" t="s">
        <v>2098</v>
      </c>
      <c r="F1003" s="4">
        <v>434171</v>
      </c>
      <c r="G1003" s="4" t="s">
        <v>376</v>
      </c>
      <c r="H1003" s="4" t="s">
        <v>31</v>
      </c>
      <c r="I1003" s="4" t="s">
        <v>21</v>
      </c>
      <c r="J1003" s="4">
        <v>1007081</v>
      </c>
      <c r="K1003" s="4">
        <v>763208</v>
      </c>
      <c r="L1003" s="6">
        <f t="shared" si="15"/>
        <v>0.75784172276112849</v>
      </c>
    </row>
    <row r="1004" spans="1:12">
      <c r="A1004" s="4">
        <v>453142</v>
      </c>
      <c r="B1004" s="4" t="s">
        <v>2099</v>
      </c>
      <c r="C1004" s="5">
        <v>41162</v>
      </c>
      <c r="D1004" s="4" t="s">
        <v>13</v>
      </c>
      <c r="E1004" s="4" t="s">
        <v>2100</v>
      </c>
      <c r="F1004" s="4">
        <v>378015</v>
      </c>
      <c r="G1004" s="4" t="s">
        <v>477</v>
      </c>
      <c r="H1004" s="4" t="s">
        <v>31</v>
      </c>
      <c r="I1004" s="4" t="s">
        <v>21</v>
      </c>
      <c r="J1004" s="4">
        <v>738426</v>
      </c>
      <c r="K1004" s="4">
        <v>608623</v>
      </c>
      <c r="L1004" s="6">
        <f t="shared" si="15"/>
        <v>0.82421664459268773</v>
      </c>
    </row>
    <row r="1005" spans="1:12">
      <c r="A1005" s="4">
        <v>453144</v>
      </c>
      <c r="B1005" s="4" t="s">
        <v>2101</v>
      </c>
      <c r="C1005" s="5">
        <v>41162</v>
      </c>
      <c r="D1005" s="4" t="s">
        <v>13</v>
      </c>
      <c r="E1005" s="4" t="s">
        <v>2102</v>
      </c>
      <c r="F1005" s="4">
        <v>378015</v>
      </c>
      <c r="G1005" s="4" t="s">
        <v>477</v>
      </c>
      <c r="H1005" s="4" t="s">
        <v>31</v>
      </c>
      <c r="I1005" s="4" t="s">
        <v>25</v>
      </c>
      <c r="J1005" s="4">
        <v>665623</v>
      </c>
      <c r="K1005" s="4">
        <v>596103</v>
      </c>
      <c r="L1005" s="6">
        <f t="shared" si="15"/>
        <v>0.89555649369087309</v>
      </c>
    </row>
    <row r="1006" spans="1:12">
      <c r="A1006" s="4">
        <v>453145</v>
      </c>
      <c r="B1006" s="4" t="s">
        <v>2103</v>
      </c>
      <c r="C1006" s="5">
        <v>41156</v>
      </c>
      <c r="D1006" s="4" t="s">
        <v>13</v>
      </c>
      <c r="E1006" s="4" t="s">
        <v>2104</v>
      </c>
      <c r="F1006" s="4">
        <v>377076</v>
      </c>
      <c r="G1006" s="4" t="s">
        <v>28</v>
      </c>
      <c r="H1006" s="4" t="s">
        <v>31</v>
      </c>
      <c r="I1006" s="4" t="s">
        <v>70</v>
      </c>
      <c r="J1006" s="4">
        <v>312587</v>
      </c>
      <c r="K1006" s="4">
        <v>473719</v>
      </c>
      <c r="L1006" s="6">
        <f t="shared" si="15"/>
        <v>1.5154788906768355</v>
      </c>
    </row>
    <row r="1007" spans="1:12">
      <c r="A1007" s="4">
        <v>453164</v>
      </c>
      <c r="B1007" s="4" t="s">
        <v>2105</v>
      </c>
      <c r="C1007" s="5">
        <v>41190</v>
      </c>
      <c r="D1007" s="4" t="s">
        <v>13</v>
      </c>
      <c r="E1007" s="4" t="s">
        <v>2106</v>
      </c>
      <c r="F1007" s="4">
        <v>419863</v>
      </c>
      <c r="G1007" s="4" t="s">
        <v>20</v>
      </c>
      <c r="H1007" s="4" t="s">
        <v>31</v>
      </c>
      <c r="I1007" s="4" t="s">
        <v>70</v>
      </c>
      <c r="J1007" s="4">
        <v>349286</v>
      </c>
      <c r="K1007" s="4">
        <v>331320</v>
      </c>
      <c r="L1007" s="6">
        <f t="shared" si="15"/>
        <v>0.9485636412567352</v>
      </c>
    </row>
    <row r="1008" spans="1:12">
      <c r="A1008" s="4">
        <v>453166</v>
      </c>
      <c r="B1008" s="4" t="s">
        <v>2107</v>
      </c>
      <c r="C1008" s="5">
        <v>41165</v>
      </c>
      <c r="D1008" s="4" t="s">
        <v>13</v>
      </c>
      <c r="E1008" s="4" t="s">
        <v>2108</v>
      </c>
      <c r="F1008" s="4">
        <v>379975</v>
      </c>
      <c r="G1008" s="4" t="s">
        <v>94</v>
      </c>
      <c r="H1008" s="4" t="s">
        <v>31</v>
      </c>
      <c r="I1008" s="4" t="s">
        <v>21</v>
      </c>
      <c r="J1008" s="4">
        <v>956262</v>
      </c>
      <c r="K1008" s="4">
        <v>1069928</v>
      </c>
      <c r="L1008" s="6">
        <f t="shared" si="15"/>
        <v>1.1188649135906268</v>
      </c>
    </row>
    <row r="1009" spans="1:12">
      <c r="A1009" s="4">
        <v>453168</v>
      </c>
      <c r="B1009" s="4" t="s">
        <v>2109</v>
      </c>
      <c r="C1009" s="5">
        <v>41167</v>
      </c>
      <c r="D1009" s="4" t="s">
        <v>13</v>
      </c>
      <c r="E1009" s="4" t="s">
        <v>2110</v>
      </c>
      <c r="F1009" s="4">
        <v>399534</v>
      </c>
      <c r="G1009" s="4" t="s">
        <v>24</v>
      </c>
      <c r="H1009" s="4" t="s">
        <v>31</v>
      </c>
      <c r="I1009" s="4" t="s">
        <v>70</v>
      </c>
      <c r="J1009" s="4">
        <v>203063</v>
      </c>
      <c r="K1009" s="4">
        <v>800932</v>
      </c>
      <c r="L1009" s="6">
        <f t="shared" si="15"/>
        <v>3.944253753761148</v>
      </c>
    </row>
    <row r="1010" spans="1:12">
      <c r="A1010" s="4">
        <v>453170</v>
      </c>
      <c r="B1010" s="4" t="s">
        <v>2111</v>
      </c>
      <c r="C1010" s="5">
        <v>41166</v>
      </c>
      <c r="D1010" s="4" t="s">
        <v>13</v>
      </c>
      <c r="E1010" s="4" t="s">
        <v>2112</v>
      </c>
      <c r="F1010" s="4">
        <v>448841</v>
      </c>
      <c r="G1010" s="4" t="s">
        <v>467</v>
      </c>
      <c r="H1010" s="4" t="s">
        <v>31</v>
      </c>
      <c r="I1010" s="4" t="s">
        <v>21</v>
      </c>
      <c r="J1010" s="4">
        <v>712761</v>
      </c>
      <c r="K1010" s="4">
        <v>1115981</v>
      </c>
      <c r="L1010" s="6">
        <f t="shared" si="15"/>
        <v>1.5657155764695319</v>
      </c>
    </row>
    <row r="1011" spans="1:12">
      <c r="A1011" s="4">
        <v>453183</v>
      </c>
      <c r="B1011" s="4" t="s">
        <v>2113</v>
      </c>
      <c r="C1011" s="5">
        <v>41186</v>
      </c>
      <c r="D1011" s="4" t="s">
        <v>13</v>
      </c>
      <c r="E1011" s="4" t="s">
        <v>2114</v>
      </c>
      <c r="F1011" s="4">
        <v>399532</v>
      </c>
      <c r="G1011" s="4" t="s">
        <v>15</v>
      </c>
      <c r="H1011" s="4" t="s">
        <v>31</v>
      </c>
      <c r="I1011" s="4" t="s">
        <v>70</v>
      </c>
      <c r="J1011" s="4">
        <v>380029</v>
      </c>
      <c r="K1011" s="4">
        <v>559536</v>
      </c>
      <c r="L1011" s="6">
        <f t="shared" si="15"/>
        <v>1.4723507942814891</v>
      </c>
    </row>
    <row r="1012" spans="1:12">
      <c r="A1012" s="4">
        <v>453195</v>
      </c>
      <c r="B1012" s="4" t="s">
        <v>2115</v>
      </c>
      <c r="C1012" s="5">
        <v>41183</v>
      </c>
      <c r="D1012" s="4" t="s">
        <v>13</v>
      </c>
      <c r="E1012" s="4" t="s">
        <v>2116</v>
      </c>
      <c r="F1012" s="4">
        <v>436955</v>
      </c>
      <c r="G1012" s="4" t="s">
        <v>823</v>
      </c>
      <c r="H1012" s="4" t="s">
        <v>31</v>
      </c>
      <c r="I1012" s="4" t="s">
        <v>70</v>
      </c>
      <c r="J1012" s="4">
        <v>393057</v>
      </c>
      <c r="K1012" s="4">
        <v>733475</v>
      </c>
      <c r="L1012" s="6">
        <f t="shared" si="15"/>
        <v>1.8660779479820992</v>
      </c>
    </row>
    <row r="1013" spans="1:12">
      <c r="A1013" s="4">
        <v>453197</v>
      </c>
      <c r="B1013" s="4" t="s">
        <v>2117</v>
      </c>
      <c r="C1013" s="5">
        <v>41191</v>
      </c>
      <c r="D1013" s="4" t="s">
        <v>13</v>
      </c>
      <c r="E1013" s="4" t="s">
        <v>1794</v>
      </c>
      <c r="F1013" s="4">
        <v>381325</v>
      </c>
      <c r="G1013" s="4" t="s">
        <v>278</v>
      </c>
      <c r="H1013" s="4" t="s">
        <v>31</v>
      </c>
      <c r="I1013" s="4" t="s">
        <v>70</v>
      </c>
      <c r="J1013" s="4">
        <v>53169</v>
      </c>
      <c r="K1013" s="4">
        <v>138965</v>
      </c>
      <c r="L1013" s="6">
        <f t="shared" si="15"/>
        <v>2.6136470499727285</v>
      </c>
    </row>
    <row r="1014" spans="1:12">
      <c r="A1014" s="4">
        <v>453199</v>
      </c>
      <c r="B1014" s="4" t="s">
        <v>2118</v>
      </c>
      <c r="C1014" s="5">
        <v>41180</v>
      </c>
      <c r="D1014" s="4" t="s">
        <v>13</v>
      </c>
      <c r="E1014" s="4" t="s">
        <v>2119</v>
      </c>
      <c r="F1014" s="4">
        <v>408446</v>
      </c>
      <c r="G1014" s="4" t="s">
        <v>443</v>
      </c>
      <c r="H1014" s="4" t="s">
        <v>31</v>
      </c>
      <c r="I1014" s="4" t="s">
        <v>70</v>
      </c>
      <c r="J1014" s="4">
        <v>375669</v>
      </c>
      <c r="K1014" s="4">
        <v>304313</v>
      </c>
      <c r="L1014" s="6">
        <f t="shared" si="15"/>
        <v>0.81005619308486998</v>
      </c>
    </row>
    <row r="1015" spans="1:12">
      <c r="A1015" s="4">
        <v>453203</v>
      </c>
      <c r="B1015" s="4" t="s">
        <v>2120</v>
      </c>
      <c r="C1015" s="5">
        <v>41183</v>
      </c>
      <c r="D1015" s="4" t="s">
        <v>13</v>
      </c>
      <c r="E1015" s="4" t="s">
        <v>2121</v>
      </c>
      <c r="F1015" s="4">
        <v>419863</v>
      </c>
      <c r="G1015" s="4" t="s">
        <v>20</v>
      </c>
      <c r="H1015" s="4" t="s">
        <v>31</v>
      </c>
      <c r="I1015" s="4" t="s">
        <v>25</v>
      </c>
      <c r="J1015" s="4">
        <v>562755</v>
      </c>
      <c r="K1015" s="4">
        <v>793382</v>
      </c>
      <c r="L1015" s="6">
        <f t="shared" si="15"/>
        <v>1.4098177714991427</v>
      </c>
    </row>
    <row r="1016" spans="1:12">
      <c r="A1016" s="4">
        <v>453205</v>
      </c>
      <c r="B1016" s="4" t="s">
        <v>2122</v>
      </c>
      <c r="C1016" s="5">
        <v>41155</v>
      </c>
      <c r="D1016" s="4" t="s">
        <v>13</v>
      </c>
      <c r="E1016" s="4" t="s">
        <v>1827</v>
      </c>
      <c r="F1016" s="4">
        <v>448126</v>
      </c>
      <c r="G1016" s="4" t="s">
        <v>316</v>
      </c>
      <c r="H1016" s="4" t="s">
        <v>31</v>
      </c>
      <c r="I1016" s="4" t="s">
        <v>25</v>
      </c>
      <c r="J1016" s="4">
        <v>665368</v>
      </c>
      <c r="K1016" s="4">
        <v>890263</v>
      </c>
      <c r="L1016" s="6">
        <f t="shared" si="15"/>
        <v>1.3380009258034651</v>
      </c>
    </row>
    <row r="1017" spans="1:12">
      <c r="A1017" s="4">
        <v>453206</v>
      </c>
      <c r="B1017" s="4" t="s">
        <v>2123</v>
      </c>
      <c r="C1017" s="5">
        <v>41183</v>
      </c>
      <c r="D1017" s="4" t="s">
        <v>13</v>
      </c>
      <c r="E1017" s="4" t="s">
        <v>2124</v>
      </c>
      <c r="F1017" s="4">
        <v>425654</v>
      </c>
      <c r="G1017" s="4" t="s">
        <v>542</v>
      </c>
      <c r="H1017" s="4" t="s">
        <v>31</v>
      </c>
      <c r="I1017" s="4" t="s">
        <v>17</v>
      </c>
      <c r="J1017" s="4">
        <v>1334018</v>
      </c>
      <c r="K1017" s="4">
        <v>312919</v>
      </c>
      <c r="L1017" s="6">
        <f t="shared" si="15"/>
        <v>0.23456879892175367</v>
      </c>
    </row>
    <row r="1018" spans="1:12">
      <c r="A1018" s="4">
        <v>453208</v>
      </c>
      <c r="B1018" s="4" t="s">
        <v>2125</v>
      </c>
      <c r="C1018" s="5">
        <v>41162</v>
      </c>
      <c r="D1018" s="4" t="s">
        <v>13</v>
      </c>
      <c r="E1018" s="4" t="s">
        <v>2126</v>
      </c>
      <c r="F1018" s="4">
        <v>377963</v>
      </c>
      <c r="G1018" s="4" t="s">
        <v>52</v>
      </c>
      <c r="H1018" s="4" t="s">
        <v>31</v>
      </c>
      <c r="I1018" s="4" t="s">
        <v>70</v>
      </c>
      <c r="J1018" s="4">
        <v>284845</v>
      </c>
      <c r="K1018" s="4">
        <v>332257</v>
      </c>
      <c r="L1018" s="6">
        <f t="shared" si="15"/>
        <v>1.1664484193157683</v>
      </c>
    </row>
    <row r="1019" spans="1:12">
      <c r="A1019" s="4">
        <v>453209</v>
      </c>
      <c r="B1019" s="4" t="s">
        <v>2127</v>
      </c>
      <c r="C1019" s="5">
        <v>41159</v>
      </c>
      <c r="D1019" s="4" t="s">
        <v>13</v>
      </c>
      <c r="E1019" s="4" t="s">
        <v>2128</v>
      </c>
      <c r="F1019" s="4">
        <v>387266</v>
      </c>
      <c r="G1019" s="4" t="s">
        <v>35</v>
      </c>
      <c r="H1019" s="4" t="s">
        <v>31</v>
      </c>
      <c r="I1019" s="4" t="s">
        <v>70</v>
      </c>
      <c r="J1019" s="4">
        <v>326632</v>
      </c>
      <c r="K1019" s="4">
        <v>275188</v>
      </c>
      <c r="L1019" s="6">
        <f t="shared" si="15"/>
        <v>0.84250165323667003</v>
      </c>
    </row>
    <row r="1020" spans="1:12">
      <c r="A1020" s="4">
        <v>453213</v>
      </c>
      <c r="B1020" s="4" t="s">
        <v>2129</v>
      </c>
      <c r="C1020" s="5">
        <v>41164</v>
      </c>
      <c r="D1020" s="4" t="s">
        <v>13</v>
      </c>
      <c r="E1020" s="4" t="s">
        <v>2130</v>
      </c>
      <c r="F1020" s="4">
        <v>420801</v>
      </c>
      <c r="G1020" s="4" t="s">
        <v>628</v>
      </c>
      <c r="H1020" s="4" t="s">
        <v>31</v>
      </c>
      <c r="I1020" s="4" t="s">
        <v>70</v>
      </c>
      <c r="J1020" s="4">
        <v>314768</v>
      </c>
      <c r="K1020" s="4">
        <v>201752</v>
      </c>
      <c r="L1020" s="6">
        <f t="shared" si="15"/>
        <v>0.64095460783815383</v>
      </c>
    </row>
    <row r="1021" spans="1:12">
      <c r="A1021" s="4">
        <v>453214</v>
      </c>
      <c r="B1021" s="4" t="s">
        <v>2131</v>
      </c>
      <c r="C1021" s="5">
        <v>41178</v>
      </c>
      <c r="D1021" s="4" t="s">
        <v>13</v>
      </c>
      <c r="E1021" s="4" t="s">
        <v>2132</v>
      </c>
      <c r="F1021" s="4">
        <v>387266</v>
      </c>
      <c r="G1021" s="4" t="s">
        <v>35</v>
      </c>
      <c r="H1021" s="4" t="s">
        <v>31</v>
      </c>
      <c r="I1021" s="4" t="s">
        <v>25</v>
      </c>
      <c r="J1021" s="4">
        <v>512046</v>
      </c>
      <c r="K1021" s="4">
        <v>946422</v>
      </c>
      <c r="L1021" s="6">
        <f t="shared" si="15"/>
        <v>1.8483144092522938</v>
      </c>
    </row>
    <row r="1022" spans="1:12">
      <c r="A1022" s="4">
        <v>453215</v>
      </c>
      <c r="B1022" s="4" t="s">
        <v>2133</v>
      </c>
      <c r="C1022" s="5">
        <v>41178</v>
      </c>
      <c r="D1022" s="4" t="s">
        <v>13</v>
      </c>
      <c r="E1022" s="4" t="s">
        <v>2134</v>
      </c>
      <c r="F1022" s="4">
        <v>387266</v>
      </c>
      <c r="G1022" s="4" t="s">
        <v>35</v>
      </c>
      <c r="H1022" s="4" t="s">
        <v>31</v>
      </c>
      <c r="I1022" s="4" t="s">
        <v>25</v>
      </c>
      <c r="J1022" s="4">
        <v>412612</v>
      </c>
      <c r="K1022" s="4">
        <v>268226</v>
      </c>
      <c r="L1022" s="6">
        <f t="shared" si="15"/>
        <v>0.65006834507963895</v>
      </c>
    </row>
    <row r="1023" spans="1:12">
      <c r="A1023" s="4">
        <v>453216</v>
      </c>
      <c r="B1023" s="4" t="s">
        <v>2135</v>
      </c>
      <c r="C1023" s="5">
        <v>41162</v>
      </c>
      <c r="D1023" s="4" t="s">
        <v>13</v>
      </c>
      <c r="E1023" s="4" t="s">
        <v>2136</v>
      </c>
      <c r="F1023" s="4">
        <v>420801</v>
      </c>
      <c r="G1023" s="4" t="s">
        <v>628</v>
      </c>
      <c r="H1023" s="4" t="s">
        <v>31</v>
      </c>
      <c r="I1023" s="4" t="s">
        <v>25</v>
      </c>
      <c r="J1023" s="4">
        <v>663371</v>
      </c>
      <c r="K1023" s="4">
        <v>544553</v>
      </c>
      <c r="L1023" s="6">
        <f t="shared" si="15"/>
        <v>0.82088755764119925</v>
      </c>
    </row>
    <row r="1024" spans="1:12">
      <c r="A1024" s="4">
        <v>453224</v>
      </c>
      <c r="B1024" s="4" t="s">
        <v>2137</v>
      </c>
      <c r="C1024" s="5">
        <v>41158</v>
      </c>
      <c r="D1024" s="4" t="s">
        <v>13</v>
      </c>
      <c r="E1024" s="4" t="s">
        <v>2130</v>
      </c>
      <c r="F1024" s="4">
        <v>451002</v>
      </c>
      <c r="G1024" s="4" t="s">
        <v>85</v>
      </c>
      <c r="H1024" s="4" t="s">
        <v>31</v>
      </c>
      <c r="I1024" s="4" t="s">
        <v>70</v>
      </c>
      <c r="J1024" s="4">
        <v>199098</v>
      </c>
      <c r="K1024" s="4">
        <v>44231</v>
      </c>
      <c r="L1024" s="6">
        <f t="shared" si="15"/>
        <v>0.22215692774412601</v>
      </c>
    </row>
    <row r="1025" spans="1:12">
      <c r="A1025" s="4">
        <v>453228</v>
      </c>
      <c r="B1025" s="4" t="s">
        <v>2138</v>
      </c>
      <c r="C1025" s="5">
        <v>41165</v>
      </c>
      <c r="D1025" s="4" t="s">
        <v>13</v>
      </c>
      <c r="E1025" s="4" t="s">
        <v>2139</v>
      </c>
      <c r="F1025" s="4">
        <v>423329</v>
      </c>
      <c r="G1025" s="4" t="s">
        <v>187</v>
      </c>
      <c r="H1025" s="4" t="s">
        <v>31</v>
      </c>
      <c r="I1025" s="4" t="s">
        <v>25</v>
      </c>
      <c r="J1025" s="4">
        <v>461313</v>
      </c>
      <c r="K1025" s="4">
        <v>635248</v>
      </c>
      <c r="L1025" s="6">
        <f t="shared" si="15"/>
        <v>1.3770433523442869</v>
      </c>
    </row>
    <row r="1026" spans="1:12">
      <c r="A1026" s="4">
        <v>453230</v>
      </c>
      <c r="B1026" s="4" t="s">
        <v>2140</v>
      </c>
      <c r="C1026" s="5">
        <v>41166</v>
      </c>
      <c r="D1026" s="4" t="s">
        <v>13</v>
      </c>
      <c r="E1026" s="4" t="s">
        <v>1833</v>
      </c>
      <c r="F1026" s="4">
        <v>423329</v>
      </c>
      <c r="G1026" s="4" t="s">
        <v>187</v>
      </c>
      <c r="H1026" s="4" t="s">
        <v>31</v>
      </c>
      <c r="I1026" s="4" t="s">
        <v>25</v>
      </c>
      <c r="J1026" s="4">
        <v>676101</v>
      </c>
      <c r="K1026" s="4">
        <v>221970</v>
      </c>
      <c r="L1026" s="6">
        <f t="shared" si="15"/>
        <v>0.3283089360909095</v>
      </c>
    </row>
    <row r="1027" spans="1:12">
      <c r="A1027" s="4">
        <v>453232</v>
      </c>
      <c r="B1027" s="4" t="s">
        <v>2141</v>
      </c>
      <c r="C1027" s="5">
        <v>41165</v>
      </c>
      <c r="D1027" s="4" t="s">
        <v>13</v>
      </c>
      <c r="E1027" s="4" t="s">
        <v>2142</v>
      </c>
      <c r="F1027" s="4">
        <v>447935</v>
      </c>
      <c r="G1027" s="4" t="s">
        <v>242</v>
      </c>
      <c r="H1027" s="4" t="s">
        <v>31</v>
      </c>
      <c r="I1027" s="4" t="s">
        <v>70</v>
      </c>
      <c r="J1027" s="4">
        <v>324595</v>
      </c>
      <c r="K1027" s="4">
        <v>1575470</v>
      </c>
      <c r="L1027" s="6">
        <f t="shared" ref="L1027:L1090" si="16">K1027/J1027</f>
        <v>4.8536483926123326</v>
      </c>
    </row>
    <row r="1028" spans="1:12">
      <c r="A1028" s="4">
        <v>453233</v>
      </c>
      <c r="B1028" s="4" t="s">
        <v>1549</v>
      </c>
      <c r="C1028" s="5">
        <v>41155</v>
      </c>
      <c r="D1028" s="4" t="s">
        <v>13</v>
      </c>
      <c r="E1028" s="4" t="s">
        <v>2143</v>
      </c>
      <c r="F1028" s="4">
        <v>447935</v>
      </c>
      <c r="G1028" s="4" t="s">
        <v>242</v>
      </c>
      <c r="H1028" s="4" t="s">
        <v>31</v>
      </c>
      <c r="I1028" s="4" t="s">
        <v>21</v>
      </c>
      <c r="J1028" s="4">
        <v>725991</v>
      </c>
      <c r="K1028" s="4">
        <v>773405</v>
      </c>
      <c r="L1028" s="6">
        <f t="shared" si="16"/>
        <v>1.0653093495649395</v>
      </c>
    </row>
    <row r="1029" spans="1:12">
      <c r="A1029" s="4">
        <v>453235</v>
      </c>
      <c r="B1029" s="4" t="s">
        <v>2144</v>
      </c>
      <c r="C1029" s="5">
        <v>41185</v>
      </c>
      <c r="D1029" s="4" t="s">
        <v>13</v>
      </c>
      <c r="E1029" s="4" t="s">
        <v>2145</v>
      </c>
      <c r="F1029" s="4">
        <v>416178</v>
      </c>
      <c r="G1029" s="4" t="s">
        <v>159</v>
      </c>
      <c r="H1029" s="4" t="s">
        <v>31</v>
      </c>
      <c r="I1029" s="4" t="s">
        <v>25</v>
      </c>
      <c r="J1029" s="4">
        <v>656508</v>
      </c>
      <c r="K1029" s="4">
        <v>452184</v>
      </c>
      <c r="L1029" s="6">
        <f t="shared" si="16"/>
        <v>0.68877150011881039</v>
      </c>
    </row>
    <row r="1030" spans="1:12">
      <c r="A1030" s="4">
        <v>453236</v>
      </c>
      <c r="B1030" s="4" t="s">
        <v>2146</v>
      </c>
      <c r="C1030" s="5">
        <v>41139</v>
      </c>
      <c r="D1030" s="4" t="s">
        <v>13</v>
      </c>
      <c r="E1030" s="4" t="s">
        <v>2147</v>
      </c>
      <c r="F1030" s="4">
        <v>416178</v>
      </c>
      <c r="G1030" s="4" t="s">
        <v>159</v>
      </c>
      <c r="H1030" s="4" t="s">
        <v>31</v>
      </c>
      <c r="I1030" s="4" t="s">
        <v>70</v>
      </c>
      <c r="J1030" s="4">
        <v>324420</v>
      </c>
      <c r="K1030" s="4">
        <v>25000</v>
      </c>
      <c r="L1030" s="6">
        <f t="shared" si="16"/>
        <v>7.7060600456198752E-2</v>
      </c>
    </row>
    <row r="1031" spans="1:12">
      <c r="A1031" s="4">
        <v>453238</v>
      </c>
      <c r="B1031" s="4" t="s">
        <v>2148</v>
      </c>
      <c r="C1031" s="5">
        <v>41162</v>
      </c>
      <c r="D1031" s="4" t="s">
        <v>13</v>
      </c>
      <c r="E1031" s="4" t="s">
        <v>2149</v>
      </c>
      <c r="F1031" s="4">
        <v>416178</v>
      </c>
      <c r="G1031" s="4" t="s">
        <v>159</v>
      </c>
      <c r="H1031" s="4" t="s">
        <v>31</v>
      </c>
      <c r="I1031" s="4" t="s">
        <v>25</v>
      </c>
      <c r="J1031" s="4">
        <v>655934</v>
      </c>
      <c r="K1031" s="4">
        <v>579969</v>
      </c>
      <c r="L1031" s="6">
        <f t="shared" si="16"/>
        <v>0.88418804330923539</v>
      </c>
    </row>
    <row r="1032" spans="1:12">
      <c r="A1032" s="4">
        <v>453239</v>
      </c>
      <c r="B1032" s="4" t="s">
        <v>2150</v>
      </c>
      <c r="C1032" s="5">
        <v>41172</v>
      </c>
      <c r="D1032" s="4" t="s">
        <v>13</v>
      </c>
      <c r="E1032" s="4" t="s">
        <v>2151</v>
      </c>
      <c r="F1032" s="4">
        <v>471969</v>
      </c>
      <c r="G1032" s="4" t="s">
        <v>601</v>
      </c>
      <c r="H1032" s="4" t="s">
        <v>31</v>
      </c>
      <c r="I1032" s="4" t="s">
        <v>21</v>
      </c>
      <c r="J1032" s="4">
        <v>903584</v>
      </c>
      <c r="K1032" s="4">
        <v>1237000</v>
      </c>
      <c r="L1032" s="6">
        <f t="shared" si="16"/>
        <v>1.368992810851011</v>
      </c>
    </row>
    <row r="1033" spans="1:12">
      <c r="A1033" s="4">
        <v>453240</v>
      </c>
      <c r="B1033" s="4" t="s">
        <v>2152</v>
      </c>
      <c r="C1033" s="5">
        <v>41155</v>
      </c>
      <c r="D1033" s="4" t="s">
        <v>13</v>
      </c>
      <c r="E1033" s="4" t="s">
        <v>2153</v>
      </c>
      <c r="F1033" s="4">
        <v>385698</v>
      </c>
      <c r="G1033" s="4" t="s">
        <v>695</v>
      </c>
      <c r="H1033" s="4" t="s">
        <v>31</v>
      </c>
      <c r="I1033" s="4" t="s">
        <v>25</v>
      </c>
      <c r="J1033" s="4">
        <v>401521</v>
      </c>
      <c r="K1033" s="4">
        <v>491866</v>
      </c>
      <c r="L1033" s="6">
        <f t="shared" si="16"/>
        <v>1.2250069112200856</v>
      </c>
    </row>
    <row r="1034" spans="1:12">
      <c r="A1034" s="4">
        <v>453241</v>
      </c>
      <c r="B1034" s="4" t="s">
        <v>2154</v>
      </c>
      <c r="C1034" s="5">
        <v>41151</v>
      </c>
      <c r="D1034" s="4" t="s">
        <v>13</v>
      </c>
      <c r="E1034" s="4" t="s">
        <v>1253</v>
      </c>
      <c r="F1034" s="4">
        <v>420498</v>
      </c>
      <c r="G1034" s="4" t="s">
        <v>763</v>
      </c>
      <c r="H1034" s="4" t="s">
        <v>31</v>
      </c>
      <c r="I1034" s="4" t="s">
        <v>70</v>
      </c>
      <c r="J1034" s="4">
        <v>205227</v>
      </c>
      <c r="K1034" s="4">
        <v>60000</v>
      </c>
      <c r="L1034" s="6">
        <f t="shared" si="16"/>
        <v>0.29235919250391029</v>
      </c>
    </row>
    <row r="1035" spans="1:12">
      <c r="A1035" s="4">
        <v>453242</v>
      </c>
      <c r="B1035" s="4" t="s">
        <v>2155</v>
      </c>
      <c r="C1035" s="5">
        <v>41165</v>
      </c>
      <c r="D1035" s="4" t="s">
        <v>13</v>
      </c>
      <c r="E1035" s="4" t="s">
        <v>2156</v>
      </c>
      <c r="F1035" s="4">
        <v>414224</v>
      </c>
      <c r="G1035" s="4" t="s">
        <v>209</v>
      </c>
      <c r="H1035" s="4" t="s">
        <v>31</v>
      </c>
      <c r="I1035" s="4" t="s">
        <v>17</v>
      </c>
      <c r="J1035" s="4">
        <v>1122818</v>
      </c>
      <c r="K1035" s="4">
        <v>628690</v>
      </c>
      <c r="L1035" s="6">
        <f t="shared" si="16"/>
        <v>0.55992155451729486</v>
      </c>
    </row>
    <row r="1036" spans="1:12">
      <c r="A1036" s="4">
        <v>453243</v>
      </c>
      <c r="B1036" s="4" t="s">
        <v>2157</v>
      </c>
      <c r="C1036" s="5">
        <v>41185</v>
      </c>
      <c r="D1036" s="4" t="s">
        <v>13</v>
      </c>
      <c r="E1036" s="4" t="s">
        <v>2158</v>
      </c>
      <c r="F1036" s="4">
        <v>377143</v>
      </c>
      <c r="G1036" s="4" t="s">
        <v>176</v>
      </c>
      <c r="H1036" s="4" t="s">
        <v>31</v>
      </c>
      <c r="I1036" s="4" t="s">
        <v>21</v>
      </c>
      <c r="J1036" s="4">
        <v>806346</v>
      </c>
      <c r="K1036" s="4">
        <v>840007</v>
      </c>
      <c r="L1036" s="6">
        <f t="shared" si="16"/>
        <v>1.0417451069392047</v>
      </c>
    </row>
    <row r="1037" spans="1:12">
      <c r="A1037" s="4">
        <v>453244</v>
      </c>
      <c r="B1037" s="4" t="s">
        <v>2159</v>
      </c>
      <c r="C1037" s="5">
        <v>41155</v>
      </c>
      <c r="D1037" s="4" t="s">
        <v>13</v>
      </c>
      <c r="E1037" s="4" t="s">
        <v>1552</v>
      </c>
      <c r="F1037" s="4">
        <v>424950</v>
      </c>
      <c r="G1037" s="4" t="s">
        <v>49</v>
      </c>
      <c r="H1037" s="4" t="s">
        <v>31</v>
      </c>
      <c r="I1037" s="4" t="s">
        <v>70</v>
      </c>
      <c r="J1037" s="4">
        <v>309650</v>
      </c>
      <c r="K1037" s="4">
        <v>751391</v>
      </c>
      <c r="L1037" s="6">
        <f t="shared" si="16"/>
        <v>2.4265816244146619</v>
      </c>
    </row>
    <row r="1038" spans="1:12">
      <c r="A1038" s="4">
        <v>453245</v>
      </c>
      <c r="B1038" s="4" t="s">
        <v>2160</v>
      </c>
      <c r="C1038" s="5">
        <v>41162</v>
      </c>
      <c r="D1038" s="4" t="s">
        <v>13</v>
      </c>
      <c r="E1038" s="4" t="s">
        <v>2161</v>
      </c>
      <c r="F1038" s="4">
        <v>424950</v>
      </c>
      <c r="G1038" s="4" t="s">
        <v>49</v>
      </c>
      <c r="H1038" s="4" t="s">
        <v>31</v>
      </c>
      <c r="I1038" s="4" t="s">
        <v>25</v>
      </c>
      <c r="J1038" s="4">
        <v>573425</v>
      </c>
      <c r="K1038" s="4">
        <v>933384</v>
      </c>
      <c r="L1038" s="6">
        <f t="shared" si="16"/>
        <v>1.6277351004926537</v>
      </c>
    </row>
    <row r="1039" spans="1:12">
      <c r="A1039" s="4">
        <v>453246</v>
      </c>
      <c r="B1039" s="4" t="s">
        <v>2162</v>
      </c>
      <c r="C1039" s="5">
        <v>41163</v>
      </c>
      <c r="D1039" s="4" t="s">
        <v>13</v>
      </c>
      <c r="E1039" s="4" t="s">
        <v>2163</v>
      </c>
      <c r="F1039" s="4">
        <v>471701</v>
      </c>
      <c r="G1039" s="4" t="s">
        <v>460</v>
      </c>
      <c r="H1039" s="4" t="s">
        <v>31</v>
      </c>
      <c r="I1039" s="4" t="s">
        <v>70</v>
      </c>
      <c r="J1039" s="4">
        <v>349922</v>
      </c>
      <c r="K1039" s="4">
        <v>484530</v>
      </c>
      <c r="L1039" s="6">
        <f t="shared" si="16"/>
        <v>1.3846800144032099</v>
      </c>
    </row>
    <row r="1040" spans="1:12">
      <c r="A1040" s="4">
        <v>453247</v>
      </c>
      <c r="B1040" s="4" t="s">
        <v>2164</v>
      </c>
      <c r="C1040" s="5">
        <v>41165</v>
      </c>
      <c r="D1040" s="4" t="s">
        <v>13</v>
      </c>
      <c r="E1040" s="4" t="s">
        <v>2165</v>
      </c>
      <c r="F1040" s="4">
        <v>414224</v>
      </c>
      <c r="G1040" s="4" t="s">
        <v>209</v>
      </c>
      <c r="H1040" s="4" t="s">
        <v>31</v>
      </c>
      <c r="I1040" s="4" t="s">
        <v>17</v>
      </c>
      <c r="J1040" s="4">
        <v>1116004</v>
      </c>
      <c r="K1040" s="4">
        <v>1157704</v>
      </c>
      <c r="L1040" s="6">
        <f t="shared" si="16"/>
        <v>1.0373654574714786</v>
      </c>
    </row>
    <row r="1041" spans="1:12">
      <c r="A1041" s="4">
        <v>453348</v>
      </c>
      <c r="B1041" s="4" t="s">
        <v>38</v>
      </c>
      <c r="C1041" s="5">
        <v>41162</v>
      </c>
      <c r="D1041" s="4" t="s">
        <v>13</v>
      </c>
      <c r="E1041" s="4" t="s">
        <v>2166</v>
      </c>
      <c r="F1041" s="4">
        <v>377143</v>
      </c>
      <c r="G1041" s="4" t="s">
        <v>176</v>
      </c>
      <c r="H1041" s="4" t="s">
        <v>31</v>
      </c>
      <c r="I1041" s="4" t="s">
        <v>25</v>
      </c>
      <c r="J1041" s="4">
        <v>672537</v>
      </c>
      <c r="K1041" s="4">
        <v>341294</v>
      </c>
      <c r="L1041" s="6">
        <f t="shared" si="16"/>
        <v>0.50747245132981533</v>
      </c>
    </row>
    <row r="1042" spans="1:12">
      <c r="A1042" s="4">
        <v>453361</v>
      </c>
      <c r="B1042" s="4" t="s">
        <v>2167</v>
      </c>
      <c r="C1042" s="5">
        <v>41180</v>
      </c>
      <c r="D1042" s="4" t="s">
        <v>13</v>
      </c>
      <c r="E1042" s="4" t="s">
        <v>2168</v>
      </c>
      <c r="F1042" s="4">
        <v>419863</v>
      </c>
      <c r="G1042" s="4" t="s">
        <v>20</v>
      </c>
      <c r="H1042" s="4" t="s">
        <v>31</v>
      </c>
      <c r="I1042" s="4" t="s">
        <v>25</v>
      </c>
      <c r="J1042" s="4">
        <v>480229</v>
      </c>
      <c r="K1042" s="4">
        <v>731602</v>
      </c>
      <c r="L1042" s="6">
        <f t="shared" si="16"/>
        <v>1.5234440235804168</v>
      </c>
    </row>
    <row r="1043" spans="1:12">
      <c r="A1043" s="4">
        <v>453422</v>
      </c>
      <c r="B1043" s="4" t="s">
        <v>2169</v>
      </c>
      <c r="C1043" s="5">
        <v>41150</v>
      </c>
      <c r="D1043" s="4" t="s">
        <v>13</v>
      </c>
      <c r="E1043" s="4" t="s">
        <v>2170</v>
      </c>
      <c r="F1043" s="4">
        <v>380836</v>
      </c>
      <c r="G1043" s="4" t="s">
        <v>510</v>
      </c>
      <c r="H1043" s="4" t="s">
        <v>31</v>
      </c>
      <c r="I1043" s="4" t="s">
        <v>25</v>
      </c>
      <c r="J1043" s="4">
        <v>469886</v>
      </c>
      <c r="K1043" s="4">
        <v>316203</v>
      </c>
      <c r="L1043" s="6">
        <f t="shared" si="16"/>
        <v>0.67293556309402702</v>
      </c>
    </row>
    <row r="1044" spans="1:12">
      <c r="A1044" s="4">
        <v>453423</v>
      </c>
      <c r="B1044" s="4" t="s">
        <v>2171</v>
      </c>
      <c r="C1044" s="5">
        <v>41179</v>
      </c>
      <c r="D1044" s="4" t="s">
        <v>13</v>
      </c>
      <c r="E1044" s="4" t="s">
        <v>2172</v>
      </c>
      <c r="F1044" s="4">
        <v>385698</v>
      </c>
      <c r="G1044" s="4" t="s">
        <v>695</v>
      </c>
      <c r="H1044" s="4" t="s">
        <v>31</v>
      </c>
      <c r="I1044" s="4" t="s">
        <v>25</v>
      </c>
      <c r="J1044" s="4">
        <v>405815</v>
      </c>
      <c r="K1044" s="4">
        <v>423780</v>
      </c>
      <c r="L1044" s="6">
        <f t="shared" si="16"/>
        <v>1.0442689402806697</v>
      </c>
    </row>
    <row r="1045" spans="1:12">
      <c r="A1045" s="4">
        <v>453425</v>
      </c>
      <c r="B1045" s="4" t="s">
        <v>2173</v>
      </c>
      <c r="C1045" s="5">
        <v>41155</v>
      </c>
      <c r="D1045" s="4" t="s">
        <v>13</v>
      </c>
      <c r="E1045" s="4" t="s">
        <v>2174</v>
      </c>
      <c r="F1045" s="4">
        <v>385791</v>
      </c>
      <c r="G1045" s="4" t="s">
        <v>781</v>
      </c>
      <c r="H1045" s="4" t="s">
        <v>31</v>
      </c>
      <c r="I1045" s="4" t="s">
        <v>70</v>
      </c>
      <c r="J1045" s="4">
        <v>362561</v>
      </c>
      <c r="K1045" s="4">
        <v>1581111</v>
      </c>
      <c r="L1045" s="6">
        <f t="shared" si="16"/>
        <v>4.3609516743389385</v>
      </c>
    </row>
    <row r="1046" spans="1:12">
      <c r="A1046" s="4">
        <v>453426</v>
      </c>
      <c r="B1046" s="4" t="s">
        <v>2175</v>
      </c>
      <c r="C1046" s="5">
        <v>41159</v>
      </c>
      <c r="D1046" s="4" t="s">
        <v>13</v>
      </c>
      <c r="E1046" s="4" t="s">
        <v>2176</v>
      </c>
      <c r="F1046" s="4">
        <v>387266</v>
      </c>
      <c r="G1046" s="4" t="s">
        <v>35</v>
      </c>
      <c r="H1046" s="4" t="s">
        <v>31</v>
      </c>
      <c r="I1046" s="4" t="s">
        <v>21</v>
      </c>
      <c r="J1046" s="4">
        <v>1057926</v>
      </c>
      <c r="K1046" s="4">
        <v>1800670</v>
      </c>
      <c r="L1046" s="6">
        <f t="shared" si="16"/>
        <v>1.7020755705030408</v>
      </c>
    </row>
    <row r="1047" spans="1:12">
      <c r="A1047" s="4">
        <v>453431</v>
      </c>
      <c r="B1047" s="4" t="s">
        <v>2177</v>
      </c>
      <c r="C1047" s="5">
        <v>41190</v>
      </c>
      <c r="D1047" s="4" t="s">
        <v>13</v>
      </c>
      <c r="E1047" s="4" t="s">
        <v>2178</v>
      </c>
      <c r="F1047" s="4">
        <v>380836</v>
      </c>
      <c r="G1047" s="4" t="s">
        <v>510</v>
      </c>
      <c r="H1047" s="4" t="s">
        <v>31</v>
      </c>
      <c r="I1047" s="4" t="s">
        <v>70</v>
      </c>
      <c r="J1047" s="4">
        <v>369117</v>
      </c>
      <c r="K1047" s="4">
        <v>508877</v>
      </c>
      <c r="L1047" s="6">
        <f t="shared" si="16"/>
        <v>1.3786333330624165</v>
      </c>
    </row>
    <row r="1048" spans="1:12">
      <c r="A1048" s="4">
        <v>453481</v>
      </c>
      <c r="B1048" s="4" t="s">
        <v>2179</v>
      </c>
      <c r="C1048" s="5">
        <v>41155</v>
      </c>
      <c r="D1048" s="4" t="s">
        <v>13</v>
      </c>
      <c r="E1048" s="4" t="s">
        <v>2180</v>
      </c>
      <c r="F1048" s="4">
        <v>398778</v>
      </c>
      <c r="G1048" s="4" t="s">
        <v>367</v>
      </c>
      <c r="H1048" s="4" t="s">
        <v>31</v>
      </c>
      <c r="I1048" s="4" t="s">
        <v>70</v>
      </c>
      <c r="J1048" s="4">
        <v>390249</v>
      </c>
      <c r="K1048" s="4">
        <v>542716</v>
      </c>
      <c r="L1048" s="6">
        <f t="shared" si="16"/>
        <v>1.3906915840911829</v>
      </c>
    </row>
    <row r="1049" spans="1:12">
      <c r="A1049" s="4">
        <v>453483</v>
      </c>
      <c r="B1049" s="4" t="s">
        <v>2181</v>
      </c>
      <c r="C1049" s="5">
        <v>41191</v>
      </c>
      <c r="D1049" s="4" t="s">
        <v>13</v>
      </c>
      <c r="E1049" s="4" t="s">
        <v>2182</v>
      </c>
      <c r="F1049" s="4">
        <v>377364</v>
      </c>
      <c r="G1049" s="4" t="s">
        <v>726</v>
      </c>
      <c r="H1049" s="4" t="s">
        <v>31</v>
      </c>
      <c r="I1049" s="4" t="s">
        <v>17</v>
      </c>
      <c r="J1049" s="4">
        <v>1203686</v>
      </c>
      <c r="K1049" s="4">
        <v>593312</v>
      </c>
      <c r="L1049" s="6">
        <f t="shared" si="16"/>
        <v>0.49291260345306004</v>
      </c>
    </row>
    <row r="1050" spans="1:12">
      <c r="A1050" s="4">
        <v>453488</v>
      </c>
      <c r="B1050" s="4" t="s">
        <v>2183</v>
      </c>
      <c r="C1050" s="5">
        <v>41164</v>
      </c>
      <c r="D1050" s="4" t="s">
        <v>13</v>
      </c>
      <c r="E1050" s="4" t="s">
        <v>2184</v>
      </c>
      <c r="F1050" s="4">
        <v>454526</v>
      </c>
      <c r="G1050" s="4" t="s">
        <v>470</v>
      </c>
      <c r="H1050" s="4" t="s">
        <v>31</v>
      </c>
      <c r="I1050" s="4" t="s">
        <v>70</v>
      </c>
      <c r="J1050" s="4">
        <v>326754</v>
      </c>
      <c r="K1050" s="4">
        <v>828061</v>
      </c>
      <c r="L1050" s="6">
        <f t="shared" si="16"/>
        <v>2.5342031008036625</v>
      </c>
    </row>
    <row r="1051" spans="1:12">
      <c r="A1051" s="4">
        <v>453489</v>
      </c>
      <c r="B1051" s="4" t="s">
        <v>2185</v>
      </c>
      <c r="C1051" s="5">
        <v>41192</v>
      </c>
      <c r="D1051" s="4" t="s">
        <v>13</v>
      </c>
      <c r="E1051" s="4" t="s">
        <v>2186</v>
      </c>
      <c r="F1051" s="4">
        <v>407302</v>
      </c>
      <c r="G1051" s="4" t="s">
        <v>203</v>
      </c>
      <c r="H1051" s="4" t="s">
        <v>31</v>
      </c>
      <c r="I1051" s="4" t="s">
        <v>21</v>
      </c>
      <c r="J1051" s="4">
        <v>1023709</v>
      </c>
      <c r="K1051" s="4">
        <v>1041240</v>
      </c>
      <c r="L1051" s="6">
        <f t="shared" si="16"/>
        <v>1.0171249837600334</v>
      </c>
    </row>
    <row r="1052" spans="1:12">
      <c r="A1052" s="4">
        <v>453529</v>
      </c>
      <c r="B1052" s="4" t="s">
        <v>2187</v>
      </c>
      <c r="C1052" s="5">
        <v>41164</v>
      </c>
      <c r="D1052" s="4" t="s">
        <v>13</v>
      </c>
      <c r="E1052" s="4" t="s">
        <v>2188</v>
      </c>
      <c r="F1052" s="4">
        <v>380150</v>
      </c>
      <c r="G1052" s="4" t="s">
        <v>77</v>
      </c>
      <c r="H1052" s="4" t="s">
        <v>31</v>
      </c>
      <c r="I1052" s="4" t="s">
        <v>25</v>
      </c>
      <c r="J1052" s="4">
        <v>570889</v>
      </c>
      <c r="K1052" s="4">
        <v>359944</v>
      </c>
      <c r="L1052" s="6">
        <f t="shared" si="16"/>
        <v>0.63049734712001804</v>
      </c>
    </row>
    <row r="1053" spans="1:12">
      <c r="A1053" s="4">
        <v>453540</v>
      </c>
      <c r="B1053" s="4" t="s">
        <v>2189</v>
      </c>
      <c r="C1053" s="5">
        <v>41179</v>
      </c>
      <c r="D1053" s="4" t="s">
        <v>13</v>
      </c>
      <c r="E1053" s="4" t="s">
        <v>2190</v>
      </c>
      <c r="F1053" s="4">
        <v>419555</v>
      </c>
      <c r="G1053" s="4" t="s">
        <v>744</v>
      </c>
      <c r="H1053" s="4" t="s">
        <v>31</v>
      </c>
      <c r="I1053" s="4" t="s">
        <v>70</v>
      </c>
      <c r="J1053" s="4">
        <v>339444</v>
      </c>
      <c r="K1053" s="4">
        <v>756631</v>
      </c>
      <c r="L1053" s="6">
        <f t="shared" si="16"/>
        <v>2.2290304144424411</v>
      </c>
    </row>
    <row r="1054" spans="1:12">
      <c r="A1054" s="4">
        <v>453542</v>
      </c>
      <c r="B1054" s="4" t="s">
        <v>2191</v>
      </c>
      <c r="C1054" s="5">
        <v>41166</v>
      </c>
      <c r="D1054" s="4" t="s">
        <v>13</v>
      </c>
      <c r="E1054" s="4" t="s">
        <v>2192</v>
      </c>
      <c r="F1054" s="4">
        <v>423329</v>
      </c>
      <c r="G1054" s="4" t="s">
        <v>187</v>
      </c>
      <c r="H1054" s="4" t="s">
        <v>31</v>
      </c>
      <c r="I1054" s="4" t="s">
        <v>70</v>
      </c>
      <c r="J1054" s="4">
        <v>135205</v>
      </c>
      <c r="K1054" s="4">
        <v>179372</v>
      </c>
      <c r="L1054" s="6">
        <f t="shared" si="16"/>
        <v>1.3266669132058726</v>
      </c>
    </row>
    <row r="1055" spans="1:12">
      <c r="A1055" s="4">
        <v>453567</v>
      </c>
      <c r="B1055" s="4" t="s">
        <v>2193</v>
      </c>
      <c r="C1055" s="5">
        <v>41197</v>
      </c>
      <c r="D1055" s="4" t="s">
        <v>13</v>
      </c>
      <c r="E1055" s="4" t="s">
        <v>2194</v>
      </c>
      <c r="F1055" s="4">
        <v>381248</v>
      </c>
      <c r="G1055" s="4" t="s">
        <v>517</v>
      </c>
      <c r="H1055" s="4" t="s">
        <v>31</v>
      </c>
      <c r="I1055" s="4" t="s">
        <v>70</v>
      </c>
      <c r="J1055" s="4">
        <v>252446</v>
      </c>
      <c r="K1055" s="4">
        <v>711437</v>
      </c>
      <c r="L1055" s="6">
        <f t="shared" si="16"/>
        <v>2.8181749760344785</v>
      </c>
    </row>
    <row r="1056" spans="1:12">
      <c r="A1056" s="4">
        <v>453594</v>
      </c>
      <c r="B1056" s="4" t="s">
        <v>2195</v>
      </c>
      <c r="C1056" s="5">
        <v>41176</v>
      </c>
      <c r="D1056" s="4" t="s">
        <v>13</v>
      </c>
      <c r="E1056" s="4" t="s">
        <v>2196</v>
      </c>
      <c r="F1056" s="4">
        <v>462852</v>
      </c>
      <c r="G1056" s="4" t="s">
        <v>1147</v>
      </c>
      <c r="H1056" s="4" t="s">
        <v>31</v>
      </c>
      <c r="I1056" s="4" t="s">
        <v>17</v>
      </c>
      <c r="J1056" s="4">
        <v>1174275</v>
      </c>
      <c r="K1056" s="4">
        <v>1722760</v>
      </c>
      <c r="L1056" s="6">
        <f t="shared" si="16"/>
        <v>1.4670839454131273</v>
      </c>
    </row>
    <row r="1057" spans="1:12">
      <c r="A1057" s="4">
        <v>453684</v>
      </c>
      <c r="B1057" s="4" t="s">
        <v>2197</v>
      </c>
      <c r="C1057" s="5">
        <v>41192</v>
      </c>
      <c r="D1057" s="4" t="s">
        <v>13</v>
      </c>
      <c r="E1057" s="4" t="s">
        <v>2198</v>
      </c>
      <c r="F1057" s="4">
        <v>472010</v>
      </c>
      <c r="G1057" s="4" t="s">
        <v>172</v>
      </c>
      <c r="H1057" s="4" t="s">
        <v>31</v>
      </c>
      <c r="I1057" s="4" t="s">
        <v>25</v>
      </c>
      <c r="J1057" s="4">
        <v>499217</v>
      </c>
      <c r="K1057" s="4">
        <v>470034</v>
      </c>
      <c r="L1057" s="6">
        <f t="shared" si="16"/>
        <v>0.94154245548528992</v>
      </c>
    </row>
    <row r="1058" spans="1:12">
      <c r="A1058" s="4">
        <v>453687</v>
      </c>
      <c r="B1058" s="4" t="s">
        <v>2199</v>
      </c>
      <c r="C1058" s="5">
        <v>41162</v>
      </c>
      <c r="D1058" s="4" t="s">
        <v>13</v>
      </c>
      <c r="E1058" s="4" t="s">
        <v>2200</v>
      </c>
      <c r="F1058" s="4">
        <v>377143</v>
      </c>
      <c r="G1058" s="4" t="s">
        <v>176</v>
      </c>
      <c r="H1058" s="4" t="s">
        <v>31</v>
      </c>
      <c r="I1058" s="4" t="s">
        <v>25</v>
      </c>
      <c r="J1058" s="4">
        <v>505622</v>
      </c>
      <c r="K1058" s="4">
        <v>404325</v>
      </c>
      <c r="L1058" s="6">
        <f t="shared" si="16"/>
        <v>0.7996586382712777</v>
      </c>
    </row>
    <row r="1059" spans="1:12">
      <c r="A1059" s="4">
        <v>453756</v>
      </c>
      <c r="B1059" s="4" t="s">
        <v>2201</v>
      </c>
      <c r="C1059" s="5">
        <v>41165</v>
      </c>
      <c r="D1059" s="4" t="s">
        <v>13</v>
      </c>
      <c r="E1059" s="4" t="s">
        <v>2202</v>
      </c>
      <c r="F1059" s="4">
        <v>414224</v>
      </c>
      <c r="G1059" s="4" t="s">
        <v>209</v>
      </c>
      <c r="H1059" s="4" t="s">
        <v>31</v>
      </c>
      <c r="I1059" s="4" t="s">
        <v>25</v>
      </c>
      <c r="J1059" s="4">
        <v>417648</v>
      </c>
      <c r="K1059" s="4">
        <v>653500</v>
      </c>
      <c r="L1059" s="6">
        <f t="shared" si="16"/>
        <v>1.5647147837413324</v>
      </c>
    </row>
    <row r="1060" spans="1:12">
      <c r="A1060" s="4">
        <v>453757</v>
      </c>
      <c r="B1060" s="4" t="s">
        <v>2203</v>
      </c>
      <c r="C1060" s="5">
        <v>41200</v>
      </c>
      <c r="D1060" s="4" t="s">
        <v>13</v>
      </c>
      <c r="E1060" s="4" t="s">
        <v>2204</v>
      </c>
      <c r="F1060" s="4">
        <v>376834</v>
      </c>
      <c r="G1060" s="4" t="s">
        <v>393</v>
      </c>
      <c r="H1060" s="4" t="s">
        <v>31</v>
      </c>
      <c r="I1060" s="4" t="s">
        <v>21</v>
      </c>
      <c r="J1060" s="4">
        <v>822393</v>
      </c>
      <c r="K1060" s="4">
        <v>1351469</v>
      </c>
      <c r="L1060" s="6">
        <f t="shared" si="16"/>
        <v>1.6433371879381269</v>
      </c>
    </row>
    <row r="1061" spans="1:12">
      <c r="A1061" s="4">
        <v>453758</v>
      </c>
      <c r="B1061" s="4" t="s">
        <v>2205</v>
      </c>
      <c r="C1061" s="5">
        <v>41173</v>
      </c>
      <c r="D1061" s="4" t="s">
        <v>13</v>
      </c>
      <c r="E1061" s="4" t="s">
        <v>2206</v>
      </c>
      <c r="F1061" s="4">
        <v>448841</v>
      </c>
      <c r="G1061" s="4" t="s">
        <v>467</v>
      </c>
      <c r="H1061" s="4" t="s">
        <v>31</v>
      </c>
      <c r="I1061" s="4" t="s">
        <v>70</v>
      </c>
      <c r="J1061" s="4">
        <v>232585</v>
      </c>
      <c r="K1061" s="4">
        <v>824453</v>
      </c>
      <c r="L1061" s="6">
        <f t="shared" si="16"/>
        <v>3.5447384827052475</v>
      </c>
    </row>
    <row r="1062" spans="1:12">
      <c r="A1062" s="4">
        <v>453759</v>
      </c>
      <c r="B1062" s="4" t="s">
        <v>2207</v>
      </c>
      <c r="C1062" s="5">
        <v>41165</v>
      </c>
      <c r="D1062" s="4" t="s">
        <v>13</v>
      </c>
      <c r="E1062" s="4" t="s">
        <v>2208</v>
      </c>
      <c r="F1062" s="4">
        <v>152562</v>
      </c>
      <c r="G1062" s="4" t="s">
        <v>451</v>
      </c>
      <c r="H1062" s="4" t="s">
        <v>31</v>
      </c>
      <c r="I1062" s="4" t="s">
        <v>25</v>
      </c>
      <c r="J1062" s="4">
        <v>546019</v>
      </c>
      <c r="K1062" s="4">
        <v>1225000</v>
      </c>
      <c r="L1062" s="6">
        <f t="shared" si="16"/>
        <v>2.2435116726707314</v>
      </c>
    </row>
    <row r="1063" spans="1:12">
      <c r="A1063" s="4">
        <v>453842</v>
      </c>
      <c r="B1063" s="4" t="s">
        <v>2209</v>
      </c>
      <c r="C1063" s="5">
        <v>41198</v>
      </c>
      <c r="D1063" s="4" t="s">
        <v>13</v>
      </c>
      <c r="E1063" s="4" t="s">
        <v>2210</v>
      </c>
      <c r="F1063" s="4">
        <v>382950</v>
      </c>
      <c r="G1063" s="4" t="s">
        <v>604</v>
      </c>
      <c r="H1063" s="4" t="s">
        <v>31</v>
      </c>
      <c r="I1063" s="4" t="s">
        <v>70</v>
      </c>
      <c r="J1063" s="4">
        <v>394769</v>
      </c>
      <c r="K1063" s="4">
        <v>845915</v>
      </c>
      <c r="L1063" s="6">
        <f t="shared" si="16"/>
        <v>2.1428100990705956</v>
      </c>
    </row>
    <row r="1064" spans="1:12">
      <c r="A1064" s="4">
        <v>453888</v>
      </c>
      <c r="B1064" s="4" t="s">
        <v>2211</v>
      </c>
      <c r="C1064" s="5">
        <v>41162</v>
      </c>
      <c r="D1064" s="4" t="s">
        <v>13</v>
      </c>
      <c r="E1064" s="4" t="s">
        <v>2212</v>
      </c>
      <c r="F1064" s="4">
        <v>474340</v>
      </c>
      <c r="G1064" s="4" t="s">
        <v>113</v>
      </c>
      <c r="H1064" s="4" t="s">
        <v>31</v>
      </c>
      <c r="I1064" s="4" t="s">
        <v>21</v>
      </c>
      <c r="J1064" s="4">
        <v>759113</v>
      </c>
      <c r="K1064" s="4">
        <v>723490</v>
      </c>
      <c r="L1064" s="6">
        <f t="shared" si="16"/>
        <v>0.95307286266998459</v>
      </c>
    </row>
    <row r="1065" spans="1:12">
      <c r="A1065" s="4">
        <v>453891</v>
      </c>
      <c r="B1065" s="4" t="s">
        <v>2213</v>
      </c>
      <c r="C1065" s="5">
        <v>41162</v>
      </c>
      <c r="D1065" s="4" t="s">
        <v>13</v>
      </c>
      <c r="E1065" s="4" t="s">
        <v>2214</v>
      </c>
      <c r="F1065" s="4">
        <v>474340</v>
      </c>
      <c r="G1065" s="4" t="s">
        <v>113</v>
      </c>
      <c r="H1065" s="4" t="s">
        <v>31</v>
      </c>
      <c r="I1065" s="4" t="s">
        <v>25</v>
      </c>
      <c r="J1065" s="4">
        <v>540819</v>
      </c>
      <c r="K1065" s="4">
        <v>306376</v>
      </c>
      <c r="L1065" s="6">
        <f t="shared" si="16"/>
        <v>0.5665037655851588</v>
      </c>
    </row>
    <row r="1066" spans="1:12">
      <c r="A1066" s="4">
        <v>453983</v>
      </c>
      <c r="B1066" s="4" t="s">
        <v>2215</v>
      </c>
      <c r="C1066" s="5">
        <v>41160</v>
      </c>
      <c r="D1066" s="4" t="s">
        <v>13</v>
      </c>
      <c r="E1066" s="4" t="s">
        <v>2216</v>
      </c>
      <c r="F1066" s="4">
        <v>459093</v>
      </c>
      <c r="G1066" s="4" t="s">
        <v>349</v>
      </c>
      <c r="H1066" s="4" t="s">
        <v>31</v>
      </c>
      <c r="I1066" s="4" t="s">
        <v>17</v>
      </c>
      <c r="J1066" s="4">
        <v>1231688</v>
      </c>
      <c r="K1066" s="4">
        <v>1424410</v>
      </c>
      <c r="L1066" s="6">
        <f t="shared" si="16"/>
        <v>1.1564698202791617</v>
      </c>
    </row>
    <row r="1067" spans="1:12">
      <c r="A1067" s="4">
        <v>454452</v>
      </c>
      <c r="B1067" s="4" t="s">
        <v>2217</v>
      </c>
      <c r="C1067" s="5">
        <v>41194</v>
      </c>
      <c r="D1067" s="4" t="s">
        <v>13</v>
      </c>
      <c r="E1067" s="4" t="s">
        <v>2218</v>
      </c>
      <c r="F1067" s="4">
        <v>160376</v>
      </c>
      <c r="G1067" s="4" t="s">
        <v>153</v>
      </c>
      <c r="H1067" s="4" t="s">
        <v>31</v>
      </c>
      <c r="I1067" s="4" t="s">
        <v>25</v>
      </c>
      <c r="J1067" s="4">
        <v>697901</v>
      </c>
      <c r="K1067" s="4">
        <v>1176747</v>
      </c>
      <c r="L1067" s="6">
        <f t="shared" si="16"/>
        <v>1.6861231034201125</v>
      </c>
    </row>
    <row r="1068" spans="1:12">
      <c r="A1068" s="4">
        <v>454464</v>
      </c>
      <c r="B1068" s="4" t="s">
        <v>2219</v>
      </c>
      <c r="C1068" s="5">
        <v>41198</v>
      </c>
      <c r="D1068" s="4" t="s">
        <v>13</v>
      </c>
      <c r="E1068" s="4" t="s">
        <v>2220</v>
      </c>
      <c r="F1068" s="4">
        <v>412289</v>
      </c>
      <c r="G1068" s="4" t="s">
        <v>142</v>
      </c>
      <c r="H1068" s="4" t="s">
        <v>31</v>
      </c>
      <c r="I1068" s="4" t="s">
        <v>21</v>
      </c>
      <c r="J1068" s="4">
        <v>886730</v>
      </c>
      <c r="K1068" s="4">
        <v>1072697</v>
      </c>
      <c r="L1068" s="6">
        <f t="shared" si="16"/>
        <v>1.2097222378852639</v>
      </c>
    </row>
    <row r="1069" spans="1:12">
      <c r="A1069" s="4">
        <v>454466</v>
      </c>
      <c r="B1069" s="4" t="s">
        <v>2221</v>
      </c>
      <c r="C1069" s="5">
        <v>41193</v>
      </c>
      <c r="D1069" s="4" t="s">
        <v>13</v>
      </c>
      <c r="E1069" s="4" t="s">
        <v>552</v>
      </c>
      <c r="F1069" s="4">
        <v>410827</v>
      </c>
      <c r="G1069" s="4" t="s">
        <v>259</v>
      </c>
      <c r="H1069" s="4" t="s">
        <v>31</v>
      </c>
      <c r="I1069" s="4" t="s">
        <v>25</v>
      </c>
      <c r="J1069" s="4">
        <v>427485</v>
      </c>
      <c r="K1069" s="4">
        <v>439890</v>
      </c>
      <c r="L1069" s="6">
        <f t="shared" si="16"/>
        <v>1.0290185620548089</v>
      </c>
    </row>
    <row r="1070" spans="1:12">
      <c r="A1070" s="4">
        <v>454470</v>
      </c>
      <c r="B1070" s="4" t="s">
        <v>2222</v>
      </c>
      <c r="C1070" s="5">
        <v>41201</v>
      </c>
      <c r="D1070" s="4" t="s">
        <v>13</v>
      </c>
      <c r="E1070" s="4" t="s">
        <v>2223</v>
      </c>
      <c r="F1070" s="4">
        <v>410827</v>
      </c>
      <c r="G1070" s="4" t="s">
        <v>259</v>
      </c>
      <c r="H1070" s="4" t="s">
        <v>31</v>
      </c>
      <c r="I1070" s="4" t="s">
        <v>25</v>
      </c>
      <c r="J1070" s="4">
        <v>567713</v>
      </c>
      <c r="K1070" s="4">
        <v>673029</v>
      </c>
      <c r="L1070" s="6">
        <f t="shared" si="16"/>
        <v>1.1855092273736907</v>
      </c>
    </row>
    <row r="1071" spans="1:12">
      <c r="A1071" s="4">
        <v>454854</v>
      </c>
      <c r="B1071" s="4" t="s">
        <v>2224</v>
      </c>
      <c r="C1071" s="5">
        <v>41201</v>
      </c>
      <c r="D1071" s="4" t="s">
        <v>13</v>
      </c>
      <c r="E1071" s="4" t="s">
        <v>741</v>
      </c>
      <c r="F1071" s="4">
        <v>381248</v>
      </c>
      <c r="G1071" s="4" t="s">
        <v>517</v>
      </c>
      <c r="H1071" s="4" t="s">
        <v>31</v>
      </c>
      <c r="I1071" s="4" t="s">
        <v>70</v>
      </c>
      <c r="J1071" s="4">
        <v>292707</v>
      </c>
      <c r="K1071" s="4">
        <v>834662</v>
      </c>
      <c r="L1071" s="6">
        <f t="shared" si="16"/>
        <v>2.8515272952133022</v>
      </c>
    </row>
    <row r="1072" spans="1:12">
      <c r="A1072" s="4">
        <v>454856</v>
      </c>
      <c r="B1072" s="4" t="s">
        <v>2225</v>
      </c>
      <c r="C1072" s="5">
        <v>41206</v>
      </c>
      <c r="D1072" s="4" t="s">
        <v>13</v>
      </c>
      <c r="E1072" s="4" t="s">
        <v>2226</v>
      </c>
      <c r="F1072" s="4">
        <v>436955</v>
      </c>
      <c r="G1072" s="4" t="s">
        <v>823</v>
      </c>
      <c r="H1072" s="4" t="s">
        <v>31</v>
      </c>
      <c r="I1072" s="4" t="s">
        <v>25</v>
      </c>
      <c r="J1072" s="4">
        <v>480497</v>
      </c>
      <c r="K1072" s="4">
        <v>1298504</v>
      </c>
      <c r="L1072" s="6">
        <f t="shared" si="16"/>
        <v>2.7024185374726586</v>
      </c>
    </row>
    <row r="1073" spans="1:12">
      <c r="A1073" s="4">
        <v>454858</v>
      </c>
      <c r="B1073" s="4" t="s">
        <v>2227</v>
      </c>
      <c r="C1073" s="5">
        <v>41198</v>
      </c>
      <c r="D1073" s="4" t="s">
        <v>13</v>
      </c>
      <c r="E1073" s="4" t="s">
        <v>2228</v>
      </c>
      <c r="F1073" s="4">
        <v>473035</v>
      </c>
      <c r="G1073" s="4" t="s">
        <v>145</v>
      </c>
      <c r="H1073" s="4" t="s">
        <v>31</v>
      </c>
      <c r="I1073" s="4" t="s">
        <v>21</v>
      </c>
      <c r="J1073" s="4">
        <v>734327</v>
      </c>
      <c r="K1073" s="4">
        <v>1461166</v>
      </c>
      <c r="L1073" s="6">
        <f t="shared" si="16"/>
        <v>1.9898029079687931</v>
      </c>
    </row>
    <row r="1074" spans="1:12">
      <c r="A1074" s="4">
        <v>454870</v>
      </c>
      <c r="B1074" s="4" t="s">
        <v>2229</v>
      </c>
      <c r="C1074" s="5">
        <v>41188</v>
      </c>
      <c r="D1074" s="4" t="s">
        <v>13</v>
      </c>
      <c r="E1074" s="4" t="s">
        <v>2230</v>
      </c>
      <c r="F1074" s="4">
        <v>460392</v>
      </c>
      <c r="G1074" s="4" t="s">
        <v>531</v>
      </c>
      <c r="H1074" s="4" t="s">
        <v>31</v>
      </c>
      <c r="I1074" s="4" t="s">
        <v>25</v>
      </c>
      <c r="J1074" s="4">
        <v>482901</v>
      </c>
      <c r="K1074" s="4">
        <v>407046</v>
      </c>
      <c r="L1074" s="6">
        <f t="shared" si="16"/>
        <v>0.84291811365062408</v>
      </c>
    </row>
    <row r="1075" spans="1:12">
      <c r="A1075" s="4">
        <v>454941</v>
      </c>
      <c r="B1075" s="4" t="s">
        <v>2231</v>
      </c>
      <c r="C1075" s="5">
        <v>41208</v>
      </c>
      <c r="D1075" s="4" t="s">
        <v>13</v>
      </c>
      <c r="E1075" s="4" t="s">
        <v>2232</v>
      </c>
      <c r="F1075" s="4">
        <v>376834</v>
      </c>
      <c r="G1075" s="4" t="s">
        <v>393</v>
      </c>
      <c r="H1075" s="4" t="s">
        <v>31</v>
      </c>
      <c r="I1075" s="4" t="s">
        <v>70</v>
      </c>
      <c r="J1075" s="4">
        <v>294882</v>
      </c>
      <c r="K1075" s="4">
        <v>464405</v>
      </c>
      <c r="L1075" s="6">
        <f t="shared" si="16"/>
        <v>1.5748841909645215</v>
      </c>
    </row>
    <row r="1076" spans="1:12">
      <c r="A1076" s="4">
        <v>454946</v>
      </c>
      <c r="B1076" s="4" t="s">
        <v>2233</v>
      </c>
      <c r="C1076" s="5">
        <v>41204</v>
      </c>
      <c r="D1076" s="4" t="s">
        <v>13</v>
      </c>
      <c r="E1076" s="4" t="s">
        <v>2234</v>
      </c>
      <c r="F1076" s="4">
        <v>376834</v>
      </c>
      <c r="G1076" s="4" t="s">
        <v>393</v>
      </c>
      <c r="H1076" s="4" t="s">
        <v>31</v>
      </c>
      <c r="I1076" s="4" t="s">
        <v>21</v>
      </c>
      <c r="J1076" s="4">
        <v>876741</v>
      </c>
      <c r="K1076" s="4">
        <v>1172204</v>
      </c>
      <c r="L1076" s="6">
        <f t="shared" si="16"/>
        <v>1.3370014633740182</v>
      </c>
    </row>
    <row r="1077" spans="1:12">
      <c r="A1077" s="4">
        <v>454947</v>
      </c>
      <c r="B1077" s="4" t="s">
        <v>2235</v>
      </c>
      <c r="C1077" s="5">
        <v>41194</v>
      </c>
      <c r="D1077" s="4" t="s">
        <v>13</v>
      </c>
      <c r="E1077" s="4" t="s">
        <v>2236</v>
      </c>
      <c r="F1077" s="4">
        <v>414224</v>
      </c>
      <c r="G1077" s="4" t="s">
        <v>209</v>
      </c>
      <c r="H1077" s="4" t="s">
        <v>31</v>
      </c>
      <c r="I1077" s="4" t="s">
        <v>21</v>
      </c>
      <c r="J1077" s="4">
        <v>869179</v>
      </c>
      <c r="K1077" s="4">
        <v>726246</v>
      </c>
      <c r="L1077" s="6">
        <f t="shared" si="16"/>
        <v>0.83555401131412521</v>
      </c>
    </row>
    <row r="1078" spans="1:12">
      <c r="A1078" s="4">
        <v>454950</v>
      </c>
      <c r="B1078" s="4" t="s">
        <v>2237</v>
      </c>
      <c r="C1078" s="5">
        <v>41194</v>
      </c>
      <c r="D1078" s="4" t="s">
        <v>13</v>
      </c>
      <c r="E1078" s="4" t="s">
        <v>2238</v>
      </c>
      <c r="F1078" s="4">
        <v>414224</v>
      </c>
      <c r="G1078" s="4" t="s">
        <v>209</v>
      </c>
      <c r="H1078" s="4" t="s">
        <v>31</v>
      </c>
      <c r="I1078" s="4" t="s">
        <v>25</v>
      </c>
      <c r="J1078" s="4">
        <v>447421</v>
      </c>
      <c r="K1078" s="4">
        <v>265116</v>
      </c>
      <c r="L1078" s="6">
        <f t="shared" si="16"/>
        <v>0.59254259411158616</v>
      </c>
    </row>
    <row r="1079" spans="1:12">
      <c r="A1079" s="4">
        <v>454951</v>
      </c>
      <c r="B1079" s="4" t="s">
        <v>2239</v>
      </c>
      <c r="C1079" s="5">
        <v>41183</v>
      </c>
      <c r="D1079" s="4" t="s">
        <v>13</v>
      </c>
      <c r="E1079" s="4" t="s">
        <v>2240</v>
      </c>
      <c r="F1079" s="4">
        <v>380836</v>
      </c>
      <c r="G1079" s="4" t="s">
        <v>510</v>
      </c>
      <c r="H1079" s="4" t="s">
        <v>31</v>
      </c>
      <c r="I1079" s="4" t="s">
        <v>70</v>
      </c>
      <c r="J1079" s="4">
        <v>235256</v>
      </c>
      <c r="K1079" s="4">
        <v>56259</v>
      </c>
      <c r="L1079" s="6">
        <f t="shared" si="16"/>
        <v>0.2391394905974768</v>
      </c>
    </row>
    <row r="1080" spans="1:12">
      <c r="A1080" s="4">
        <v>454952</v>
      </c>
      <c r="B1080" s="4" t="s">
        <v>2241</v>
      </c>
      <c r="C1080" s="5">
        <v>41193</v>
      </c>
      <c r="D1080" s="4" t="s">
        <v>13</v>
      </c>
      <c r="E1080" s="4" t="s">
        <v>99</v>
      </c>
      <c r="F1080" s="4">
        <v>376339</v>
      </c>
      <c r="G1080" s="4" t="s">
        <v>91</v>
      </c>
      <c r="H1080" s="4" t="s">
        <v>31</v>
      </c>
      <c r="I1080" s="4" t="s">
        <v>32</v>
      </c>
      <c r="J1080" s="4">
        <v>1618512</v>
      </c>
      <c r="K1080" s="4">
        <v>2995741</v>
      </c>
      <c r="L1080" s="6">
        <f t="shared" si="16"/>
        <v>1.8509229465088921</v>
      </c>
    </row>
    <row r="1081" spans="1:12">
      <c r="A1081" s="4">
        <v>454953</v>
      </c>
      <c r="B1081" s="4" t="s">
        <v>2242</v>
      </c>
      <c r="C1081" s="5">
        <v>41204</v>
      </c>
      <c r="D1081" s="4" t="s">
        <v>13</v>
      </c>
      <c r="E1081" s="4" t="s">
        <v>2243</v>
      </c>
      <c r="F1081" s="4">
        <v>399532</v>
      </c>
      <c r="G1081" s="4" t="s">
        <v>15</v>
      </c>
      <c r="H1081" s="4" t="s">
        <v>31</v>
      </c>
      <c r="I1081" s="4" t="s">
        <v>70</v>
      </c>
      <c r="J1081" s="4">
        <v>368382</v>
      </c>
      <c r="K1081" s="4">
        <v>463443</v>
      </c>
      <c r="L1081" s="6">
        <f t="shared" si="16"/>
        <v>1.2580500675928792</v>
      </c>
    </row>
    <row r="1082" spans="1:12">
      <c r="A1082" s="4">
        <v>454995</v>
      </c>
      <c r="B1082" s="4" t="s">
        <v>2244</v>
      </c>
      <c r="C1082" s="5">
        <v>41160</v>
      </c>
      <c r="D1082" s="4" t="s">
        <v>13</v>
      </c>
      <c r="E1082" s="4" t="s">
        <v>2245</v>
      </c>
      <c r="F1082" s="4">
        <v>386578</v>
      </c>
      <c r="G1082" s="4" t="s">
        <v>354</v>
      </c>
      <c r="H1082" s="4" t="s">
        <v>31</v>
      </c>
      <c r="I1082" s="4" t="s">
        <v>21</v>
      </c>
      <c r="J1082" s="4">
        <v>826527</v>
      </c>
      <c r="K1082" s="4">
        <v>679378</v>
      </c>
      <c r="L1082" s="6">
        <f t="shared" si="16"/>
        <v>0.82196709847349214</v>
      </c>
    </row>
    <row r="1083" spans="1:12">
      <c r="A1083" s="4">
        <v>455048</v>
      </c>
      <c r="B1083" s="4" t="s">
        <v>2246</v>
      </c>
      <c r="C1083" s="5">
        <v>41204</v>
      </c>
      <c r="D1083" s="4" t="s">
        <v>13</v>
      </c>
      <c r="E1083" s="4" t="s">
        <v>2247</v>
      </c>
      <c r="F1083" s="4">
        <v>473035</v>
      </c>
      <c r="G1083" s="4" t="s">
        <v>145</v>
      </c>
      <c r="H1083" s="4" t="s">
        <v>31</v>
      </c>
      <c r="I1083" s="4" t="s">
        <v>25</v>
      </c>
      <c r="J1083" s="4">
        <v>663572</v>
      </c>
      <c r="K1083" s="4">
        <v>768299</v>
      </c>
      <c r="L1083" s="6">
        <f t="shared" si="16"/>
        <v>1.1578231148993627</v>
      </c>
    </row>
    <row r="1084" spans="1:12">
      <c r="A1084" s="4">
        <v>455110</v>
      </c>
      <c r="B1084" s="4" t="s">
        <v>2248</v>
      </c>
      <c r="C1084" s="5">
        <v>41214</v>
      </c>
      <c r="D1084" s="4" t="s">
        <v>13</v>
      </c>
      <c r="E1084" s="4" t="s">
        <v>2249</v>
      </c>
      <c r="F1084" s="4">
        <v>424426</v>
      </c>
      <c r="G1084" s="4" t="s">
        <v>939</v>
      </c>
      <c r="H1084" s="4" t="s">
        <v>31</v>
      </c>
      <c r="I1084" s="4" t="s">
        <v>25</v>
      </c>
      <c r="J1084" s="4">
        <v>632243</v>
      </c>
      <c r="K1084" s="4">
        <v>640036</v>
      </c>
      <c r="L1084" s="6">
        <f t="shared" si="16"/>
        <v>1.0123259569500966</v>
      </c>
    </row>
    <row r="1085" spans="1:12">
      <c r="A1085" s="4">
        <v>455112</v>
      </c>
      <c r="B1085" s="4" t="s">
        <v>984</v>
      </c>
      <c r="C1085" s="5">
        <v>41199</v>
      </c>
      <c r="D1085" s="4" t="s">
        <v>13</v>
      </c>
      <c r="E1085" s="4" t="s">
        <v>2250</v>
      </c>
      <c r="F1085" s="4">
        <v>472696</v>
      </c>
      <c r="G1085" s="4" t="s">
        <v>196</v>
      </c>
      <c r="H1085" s="4" t="s">
        <v>31</v>
      </c>
      <c r="I1085" s="4" t="s">
        <v>25</v>
      </c>
      <c r="J1085" s="4">
        <v>522573</v>
      </c>
      <c r="K1085" s="4">
        <v>500449</v>
      </c>
      <c r="L1085" s="6">
        <f t="shared" si="16"/>
        <v>0.95766333124750036</v>
      </c>
    </row>
    <row r="1086" spans="1:12">
      <c r="A1086" s="4">
        <v>455290</v>
      </c>
      <c r="B1086" s="4" t="s">
        <v>2251</v>
      </c>
      <c r="C1086" s="5">
        <v>41218</v>
      </c>
      <c r="D1086" s="4" t="s">
        <v>13</v>
      </c>
      <c r="E1086" s="4" t="s">
        <v>2252</v>
      </c>
      <c r="F1086" s="4">
        <v>474340</v>
      </c>
      <c r="G1086" s="4" t="s">
        <v>113</v>
      </c>
      <c r="H1086" s="4" t="s">
        <v>31</v>
      </c>
      <c r="I1086" s="4" t="s">
        <v>21</v>
      </c>
      <c r="J1086" s="4">
        <v>803347</v>
      </c>
      <c r="K1086" s="4">
        <v>1196003</v>
      </c>
      <c r="L1086" s="6">
        <f t="shared" si="16"/>
        <v>1.4887750872288066</v>
      </c>
    </row>
    <row r="1087" spans="1:12">
      <c r="A1087" s="4">
        <v>455292</v>
      </c>
      <c r="B1087" s="4" t="s">
        <v>2253</v>
      </c>
      <c r="C1087" s="5">
        <v>41211</v>
      </c>
      <c r="D1087" s="4" t="s">
        <v>13</v>
      </c>
      <c r="E1087" s="4" t="s">
        <v>2254</v>
      </c>
      <c r="F1087" s="4">
        <v>449173</v>
      </c>
      <c r="G1087" s="4" t="s">
        <v>127</v>
      </c>
      <c r="H1087" s="4" t="s">
        <v>31</v>
      </c>
      <c r="I1087" s="4" t="s">
        <v>21</v>
      </c>
      <c r="J1087" s="4">
        <v>1087530</v>
      </c>
      <c r="K1087" s="4">
        <v>1125058</v>
      </c>
      <c r="L1087" s="6">
        <f t="shared" si="16"/>
        <v>1.0345075538146074</v>
      </c>
    </row>
    <row r="1088" spans="1:12">
      <c r="A1088" s="4">
        <v>455295</v>
      </c>
      <c r="B1088" s="4" t="s">
        <v>2255</v>
      </c>
      <c r="C1088" s="5">
        <v>41214</v>
      </c>
      <c r="D1088" s="4" t="s">
        <v>13</v>
      </c>
      <c r="E1088" s="4" t="s">
        <v>2256</v>
      </c>
      <c r="F1088" s="4">
        <v>380836</v>
      </c>
      <c r="G1088" s="4" t="s">
        <v>510</v>
      </c>
      <c r="H1088" s="4" t="s">
        <v>31</v>
      </c>
      <c r="I1088" s="4" t="s">
        <v>21</v>
      </c>
      <c r="J1088" s="4">
        <v>784925</v>
      </c>
      <c r="K1088" s="4">
        <v>834346</v>
      </c>
      <c r="L1088" s="6">
        <f t="shared" si="16"/>
        <v>1.062962703443004</v>
      </c>
    </row>
    <row r="1089" spans="1:12">
      <c r="A1089" s="4">
        <v>455341</v>
      </c>
      <c r="B1089" s="4" t="s">
        <v>2257</v>
      </c>
      <c r="C1089" s="5">
        <v>41205</v>
      </c>
      <c r="D1089" s="4" t="s">
        <v>13</v>
      </c>
      <c r="E1089" s="4" t="s">
        <v>2258</v>
      </c>
      <c r="F1089" s="4">
        <v>378015</v>
      </c>
      <c r="G1089" s="4" t="s">
        <v>477</v>
      </c>
      <c r="H1089" s="4" t="s">
        <v>31</v>
      </c>
      <c r="I1089" s="4" t="s">
        <v>21</v>
      </c>
      <c r="J1089" s="4">
        <v>810160</v>
      </c>
      <c r="K1089" s="4">
        <v>1293915</v>
      </c>
      <c r="L1089" s="6">
        <f t="shared" si="16"/>
        <v>1.5971104473190481</v>
      </c>
    </row>
    <row r="1090" spans="1:12">
      <c r="A1090" s="4">
        <v>455455</v>
      </c>
      <c r="B1090" s="4" t="s">
        <v>2259</v>
      </c>
      <c r="C1090" s="5">
        <v>41212</v>
      </c>
      <c r="D1090" s="4" t="s">
        <v>13</v>
      </c>
      <c r="E1090" s="4" t="s">
        <v>2260</v>
      </c>
      <c r="F1090" s="4">
        <v>411975</v>
      </c>
      <c r="G1090" s="4" t="s">
        <v>179</v>
      </c>
      <c r="H1090" s="4" t="s">
        <v>31</v>
      </c>
      <c r="I1090" s="4" t="s">
        <v>25</v>
      </c>
      <c r="J1090" s="4">
        <v>540981</v>
      </c>
      <c r="K1090" s="4">
        <v>1685916</v>
      </c>
      <c r="L1090" s="6">
        <f t="shared" si="16"/>
        <v>3.1164051972250411</v>
      </c>
    </row>
    <row r="1091" spans="1:12">
      <c r="A1091" s="4">
        <v>455552</v>
      </c>
      <c r="B1091" s="4" t="s">
        <v>2261</v>
      </c>
      <c r="C1091" s="5">
        <v>41225</v>
      </c>
      <c r="D1091" s="4" t="s">
        <v>13</v>
      </c>
      <c r="E1091" s="4" t="s">
        <v>2262</v>
      </c>
      <c r="F1091" s="4">
        <v>448126</v>
      </c>
      <c r="G1091" s="4" t="s">
        <v>316</v>
      </c>
      <c r="H1091" s="4" t="s">
        <v>31</v>
      </c>
      <c r="I1091" s="4" t="s">
        <v>32</v>
      </c>
      <c r="J1091" s="4">
        <v>1693027</v>
      </c>
      <c r="K1091" s="4">
        <v>2303057</v>
      </c>
      <c r="L1091" s="6">
        <f t="shared" ref="L1091:L1154" si="17">K1091/J1091</f>
        <v>1.3603191207228236</v>
      </c>
    </row>
    <row r="1092" spans="1:12">
      <c r="A1092" s="4">
        <v>455556</v>
      </c>
      <c r="B1092" s="4" t="s">
        <v>2263</v>
      </c>
      <c r="C1092" s="5">
        <v>41220</v>
      </c>
      <c r="D1092" s="4" t="s">
        <v>13</v>
      </c>
      <c r="E1092" s="4" t="s">
        <v>2264</v>
      </c>
      <c r="F1092" s="4">
        <v>460862</v>
      </c>
      <c r="G1092" s="4" t="s">
        <v>231</v>
      </c>
      <c r="H1092" s="4" t="s">
        <v>31</v>
      </c>
      <c r="I1092" s="4" t="s">
        <v>17</v>
      </c>
      <c r="J1092" s="4">
        <v>1338459</v>
      </c>
      <c r="K1092" s="4">
        <v>1211344</v>
      </c>
      <c r="L1092" s="6">
        <f t="shared" si="17"/>
        <v>0.90502884287079399</v>
      </c>
    </row>
    <row r="1093" spans="1:12">
      <c r="A1093" s="4">
        <v>455692</v>
      </c>
      <c r="B1093" s="4" t="s">
        <v>2265</v>
      </c>
      <c r="C1093" s="5">
        <v>41212</v>
      </c>
      <c r="D1093" s="4" t="s">
        <v>13</v>
      </c>
      <c r="E1093" s="4" t="s">
        <v>2266</v>
      </c>
      <c r="F1093" s="4">
        <v>408446</v>
      </c>
      <c r="G1093" s="4" t="s">
        <v>443</v>
      </c>
      <c r="H1093" s="4" t="s">
        <v>31</v>
      </c>
      <c r="I1093" s="4" t="s">
        <v>17</v>
      </c>
      <c r="J1093" s="4">
        <v>1181832</v>
      </c>
      <c r="K1093" s="4">
        <v>847127</v>
      </c>
      <c r="L1093" s="6">
        <f t="shared" si="17"/>
        <v>0.7167913882853062</v>
      </c>
    </row>
    <row r="1094" spans="1:12">
      <c r="A1094" s="4">
        <v>455797</v>
      </c>
      <c r="B1094" s="4" t="s">
        <v>2267</v>
      </c>
      <c r="C1094" s="5">
        <v>41213</v>
      </c>
      <c r="D1094" s="4" t="s">
        <v>13</v>
      </c>
      <c r="E1094" s="4" t="s">
        <v>2268</v>
      </c>
      <c r="F1094" s="4">
        <v>376834</v>
      </c>
      <c r="G1094" s="4" t="s">
        <v>393</v>
      </c>
      <c r="H1094" s="4" t="s">
        <v>31</v>
      </c>
      <c r="I1094" s="4" t="s">
        <v>25</v>
      </c>
      <c r="J1094" s="4">
        <v>627050</v>
      </c>
      <c r="K1094" s="4">
        <v>940764</v>
      </c>
      <c r="L1094" s="6">
        <f t="shared" si="17"/>
        <v>1.5003014113707041</v>
      </c>
    </row>
    <row r="1095" spans="1:12">
      <c r="A1095" s="4">
        <v>455800</v>
      </c>
      <c r="B1095" s="4" t="s">
        <v>2269</v>
      </c>
      <c r="C1095" s="5">
        <v>41216</v>
      </c>
      <c r="D1095" s="4" t="s">
        <v>13</v>
      </c>
      <c r="E1095" s="4" t="s">
        <v>2270</v>
      </c>
      <c r="F1095" s="4">
        <v>376834</v>
      </c>
      <c r="G1095" s="4" t="s">
        <v>393</v>
      </c>
      <c r="H1095" s="4" t="s">
        <v>31</v>
      </c>
      <c r="I1095" s="4" t="s">
        <v>17</v>
      </c>
      <c r="J1095" s="4">
        <v>1432619</v>
      </c>
      <c r="K1095" s="4">
        <v>3341599</v>
      </c>
      <c r="L1095" s="6">
        <f t="shared" si="17"/>
        <v>2.3325105977234699</v>
      </c>
    </row>
    <row r="1096" spans="1:12">
      <c r="A1096" s="4">
        <v>455945</v>
      </c>
      <c r="B1096" s="4" t="s">
        <v>2271</v>
      </c>
      <c r="C1096" s="5">
        <v>41221</v>
      </c>
      <c r="D1096" s="4" t="s">
        <v>13</v>
      </c>
      <c r="E1096" s="4" t="s">
        <v>1005</v>
      </c>
      <c r="F1096" s="4">
        <v>373036</v>
      </c>
      <c r="G1096" s="4" t="s">
        <v>193</v>
      </c>
      <c r="H1096" s="4" t="s">
        <v>31</v>
      </c>
      <c r="I1096" s="4" t="s">
        <v>25</v>
      </c>
      <c r="J1096" s="4">
        <v>528061</v>
      </c>
      <c r="K1096" s="4">
        <v>760148</v>
      </c>
      <c r="L1096" s="6">
        <f t="shared" si="17"/>
        <v>1.4395079356362239</v>
      </c>
    </row>
    <row r="1097" spans="1:12">
      <c r="A1097" s="4">
        <v>456182</v>
      </c>
      <c r="B1097" s="4" t="s">
        <v>2272</v>
      </c>
      <c r="C1097" s="5">
        <v>41236</v>
      </c>
      <c r="D1097" s="4" t="s">
        <v>13</v>
      </c>
      <c r="E1097" s="4" t="s">
        <v>2273</v>
      </c>
      <c r="F1097" s="4">
        <v>391321</v>
      </c>
      <c r="G1097" s="4" t="s">
        <v>41</v>
      </c>
      <c r="H1097" s="4" t="s">
        <v>31</v>
      </c>
      <c r="I1097" s="4" t="s">
        <v>25</v>
      </c>
      <c r="J1097" s="4">
        <v>570231</v>
      </c>
      <c r="K1097" s="4">
        <v>804571</v>
      </c>
      <c r="L1097" s="6">
        <f t="shared" si="17"/>
        <v>1.4109562615852171</v>
      </c>
    </row>
    <row r="1098" spans="1:12">
      <c r="A1098" s="4">
        <v>456186</v>
      </c>
      <c r="B1098" s="4" t="s">
        <v>2274</v>
      </c>
      <c r="C1098" s="5">
        <v>41199</v>
      </c>
      <c r="D1098" s="4" t="s">
        <v>13</v>
      </c>
      <c r="E1098" s="4" t="s">
        <v>2275</v>
      </c>
      <c r="F1098" s="4">
        <v>398449</v>
      </c>
      <c r="G1098" s="4" t="s">
        <v>116</v>
      </c>
      <c r="H1098" s="4" t="s">
        <v>31</v>
      </c>
      <c r="I1098" s="4" t="s">
        <v>25</v>
      </c>
      <c r="J1098" s="4">
        <v>572020</v>
      </c>
      <c r="K1098" s="4">
        <v>300185</v>
      </c>
      <c r="L1098" s="6">
        <f t="shared" si="17"/>
        <v>0.52478060207685051</v>
      </c>
    </row>
    <row r="1099" spans="1:12">
      <c r="A1099" s="4">
        <v>456342</v>
      </c>
      <c r="B1099" s="4" t="s">
        <v>2276</v>
      </c>
      <c r="C1099" s="5">
        <v>41214</v>
      </c>
      <c r="D1099" s="4" t="s">
        <v>13</v>
      </c>
      <c r="E1099" s="4" t="s">
        <v>2277</v>
      </c>
      <c r="F1099" s="4">
        <v>462852</v>
      </c>
      <c r="G1099" s="4" t="s">
        <v>1147</v>
      </c>
      <c r="H1099" s="4" t="s">
        <v>31</v>
      </c>
      <c r="I1099" s="4" t="s">
        <v>32</v>
      </c>
      <c r="J1099" s="4">
        <v>1710566</v>
      </c>
      <c r="K1099" s="4">
        <v>1247410</v>
      </c>
      <c r="L1099" s="6">
        <f t="shared" si="17"/>
        <v>0.7292381585977975</v>
      </c>
    </row>
    <row r="1100" spans="1:12">
      <c r="A1100" s="4">
        <v>456697</v>
      </c>
      <c r="B1100" s="4" t="s">
        <v>2278</v>
      </c>
      <c r="C1100" s="5">
        <v>41228</v>
      </c>
      <c r="D1100" s="4" t="s">
        <v>13</v>
      </c>
      <c r="E1100" s="4" t="s">
        <v>2279</v>
      </c>
      <c r="F1100" s="4">
        <v>377364</v>
      </c>
      <c r="G1100" s="4" t="s">
        <v>726</v>
      </c>
      <c r="H1100" s="4" t="s">
        <v>31</v>
      </c>
      <c r="I1100" s="4" t="s">
        <v>21</v>
      </c>
      <c r="J1100" s="4">
        <v>870791</v>
      </c>
      <c r="K1100" s="4">
        <v>742822</v>
      </c>
      <c r="L1100" s="6">
        <f t="shared" si="17"/>
        <v>0.85304280820541323</v>
      </c>
    </row>
    <row r="1101" spans="1:12">
      <c r="A1101" s="4">
        <v>456924</v>
      </c>
      <c r="B1101" s="4" t="s">
        <v>2280</v>
      </c>
      <c r="C1101" s="5">
        <v>41233</v>
      </c>
      <c r="D1101" s="4" t="s">
        <v>13</v>
      </c>
      <c r="E1101" s="4" t="s">
        <v>2281</v>
      </c>
      <c r="F1101" s="4">
        <v>382987</v>
      </c>
      <c r="G1101" s="4" t="s">
        <v>67</v>
      </c>
      <c r="H1101" s="4" t="s">
        <v>31</v>
      </c>
      <c r="I1101" s="4" t="s">
        <v>21</v>
      </c>
      <c r="J1101" s="4">
        <v>873780</v>
      </c>
      <c r="K1101" s="4">
        <v>875444</v>
      </c>
      <c r="L1101" s="6">
        <f t="shared" si="17"/>
        <v>1.001904369520932</v>
      </c>
    </row>
    <row r="1102" spans="1:12">
      <c r="A1102" s="4">
        <v>457175</v>
      </c>
      <c r="B1102" s="4" t="s">
        <v>2282</v>
      </c>
      <c r="C1102" s="5">
        <v>41220</v>
      </c>
      <c r="D1102" s="4" t="s">
        <v>13</v>
      </c>
      <c r="E1102" s="4" t="s">
        <v>2283</v>
      </c>
      <c r="F1102" s="4">
        <v>421959</v>
      </c>
      <c r="G1102" s="4" t="s">
        <v>342</v>
      </c>
      <c r="H1102" s="4" t="s">
        <v>31</v>
      </c>
      <c r="I1102" s="4" t="s">
        <v>25</v>
      </c>
      <c r="J1102" s="4">
        <v>660316</v>
      </c>
      <c r="K1102" s="4">
        <v>197623</v>
      </c>
      <c r="L1102" s="6">
        <f t="shared" si="17"/>
        <v>0.29928549361214934</v>
      </c>
    </row>
    <row r="1103" spans="1:12">
      <c r="A1103" s="4">
        <v>457236</v>
      </c>
      <c r="B1103" s="4" t="s">
        <v>2284</v>
      </c>
      <c r="C1103" s="5">
        <v>41241</v>
      </c>
      <c r="D1103" s="4" t="s">
        <v>13</v>
      </c>
      <c r="E1103" s="4" t="s">
        <v>2285</v>
      </c>
      <c r="F1103" s="4">
        <v>176466</v>
      </c>
      <c r="G1103" s="4" t="s">
        <v>670</v>
      </c>
      <c r="H1103" s="4" t="s">
        <v>31</v>
      </c>
      <c r="I1103" s="4" t="s">
        <v>70</v>
      </c>
      <c r="J1103" s="4">
        <v>247227</v>
      </c>
      <c r="K1103" s="4">
        <v>261988</v>
      </c>
      <c r="L1103" s="6">
        <f t="shared" si="17"/>
        <v>1.0597062618565125</v>
      </c>
    </row>
    <row r="1104" spans="1:12">
      <c r="A1104" s="4">
        <v>457238</v>
      </c>
      <c r="B1104" s="4" t="s">
        <v>2286</v>
      </c>
      <c r="C1104" s="5">
        <v>41241</v>
      </c>
      <c r="D1104" s="4" t="s">
        <v>13</v>
      </c>
      <c r="E1104" s="4" t="s">
        <v>2287</v>
      </c>
      <c r="F1104" s="4">
        <v>381248</v>
      </c>
      <c r="G1104" s="4" t="s">
        <v>517</v>
      </c>
      <c r="H1104" s="4" t="s">
        <v>31</v>
      </c>
      <c r="I1104" s="4" t="s">
        <v>25</v>
      </c>
      <c r="J1104" s="4">
        <v>489820</v>
      </c>
      <c r="K1104" s="4">
        <v>640381</v>
      </c>
      <c r="L1104" s="6">
        <f t="shared" si="17"/>
        <v>1.3073802621371116</v>
      </c>
    </row>
    <row r="1105" spans="1:12">
      <c r="A1105" s="4">
        <v>457246</v>
      </c>
      <c r="B1105" s="4" t="s">
        <v>2288</v>
      </c>
      <c r="C1105" s="5">
        <v>41244</v>
      </c>
      <c r="D1105" s="4" t="s">
        <v>13</v>
      </c>
      <c r="E1105" s="4" t="s">
        <v>2289</v>
      </c>
      <c r="F1105" s="4">
        <v>391321</v>
      </c>
      <c r="G1105" s="4" t="s">
        <v>41</v>
      </c>
      <c r="H1105" s="4" t="s">
        <v>31</v>
      </c>
      <c r="I1105" s="4" t="s">
        <v>32</v>
      </c>
      <c r="J1105" s="4">
        <v>1606166</v>
      </c>
      <c r="K1105" s="4">
        <v>2950639</v>
      </c>
      <c r="L1105" s="6">
        <f t="shared" si="17"/>
        <v>1.8370697673839442</v>
      </c>
    </row>
    <row r="1106" spans="1:12">
      <c r="A1106" s="4">
        <v>457247</v>
      </c>
      <c r="B1106" s="4" t="s">
        <v>2290</v>
      </c>
      <c r="C1106" s="5">
        <v>41244</v>
      </c>
      <c r="D1106" s="4" t="s">
        <v>13</v>
      </c>
      <c r="E1106" s="4" t="s">
        <v>2291</v>
      </c>
      <c r="F1106" s="4">
        <v>382987</v>
      </c>
      <c r="G1106" s="4" t="s">
        <v>67</v>
      </c>
      <c r="H1106" s="4" t="s">
        <v>31</v>
      </c>
      <c r="I1106" s="4" t="s">
        <v>17</v>
      </c>
      <c r="J1106" s="4">
        <v>1102075</v>
      </c>
      <c r="K1106" s="4">
        <v>783994</v>
      </c>
      <c r="L1106" s="6">
        <f t="shared" si="17"/>
        <v>0.71137989701245374</v>
      </c>
    </row>
    <row r="1107" spans="1:12">
      <c r="A1107" s="4">
        <v>457248</v>
      </c>
      <c r="B1107" s="4" t="s">
        <v>2292</v>
      </c>
      <c r="C1107" s="5">
        <v>41242</v>
      </c>
      <c r="D1107" s="4" t="s">
        <v>13</v>
      </c>
      <c r="E1107" s="4" t="s">
        <v>2293</v>
      </c>
      <c r="F1107" s="4">
        <v>460909</v>
      </c>
      <c r="G1107" s="4" t="s">
        <v>44</v>
      </c>
      <c r="H1107" s="4" t="s">
        <v>31</v>
      </c>
      <c r="I1107" s="4" t="s">
        <v>32</v>
      </c>
      <c r="J1107" s="4">
        <v>1623688</v>
      </c>
      <c r="K1107" s="4">
        <v>1476951</v>
      </c>
      <c r="L1107" s="6">
        <f t="shared" si="17"/>
        <v>0.90962734219874752</v>
      </c>
    </row>
    <row r="1108" spans="1:12">
      <c r="A1108" s="4">
        <v>457249</v>
      </c>
      <c r="B1108" s="4" t="s">
        <v>2294</v>
      </c>
      <c r="C1108" s="5">
        <v>41246</v>
      </c>
      <c r="D1108" s="4" t="s">
        <v>13</v>
      </c>
      <c r="E1108" s="4" t="s">
        <v>2295</v>
      </c>
      <c r="F1108" s="4">
        <v>410449</v>
      </c>
      <c r="G1108" s="4" t="s">
        <v>283</v>
      </c>
      <c r="H1108" s="4" t="s">
        <v>31</v>
      </c>
      <c r="I1108" s="4" t="s">
        <v>21</v>
      </c>
      <c r="J1108" s="4">
        <v>1031661</v>
      </c>
      <c r="K1108" s="4">
        <v>1019607</v>
      </c>
      <c r="L1108" s="6">
        <f t="shared" si="17"/>
        <v>0.98831592936051671</v>
      </c>
    </row>
    <row r="1109" spans="1:12">
      <c r="A1109" s="4">
        <v>457312</v>
      </c>
      <c r="B1109" s="4" t="s">
        <v>2296</v>
      </c>
      <c r="C1109" s="5">
        <v>41244</v>
      </c>
      <c r="D1109" s="4" t="s">
        <v>13</v>
      </c>
      <c r="E1109" s="4" t="s">
        <v>2297</v>
      </c>
      <c r="F1109" s="4">
        <v>474340</v>
      </c>
      <c r="G1109" s="4" t="s">
        <v>113</v>
      </c>
      <c r="H1109" s="4" t="s">
        <v>31</v>
      </c>
      <c r="I1109" s="4" t="s">
        <v>21</v>
      </c>
      <c r="J1109" s="4">
        <v>898315</v>
      </c>
      <c r="K1109" s="4">
        <v>98317</v>
      </c>
      <c r="L1109" s="6">
        <f t="shared" si="17"/>
        <v>0.10944601837885375</v>
      </c>
    </row>
    <row r="1110" spans="1:12">
      <c r="A1110" s="4">
        <v>457314</v>
      </c>
      <c r="B1110" s="4" t="s">
        <v>2298</v>
      </c>
      <c r="C1110" s="5">
        <v>41244</v>
      </c>
      <c r="D1110" s="4" t="s">
        <v>13</v>
      </c>
      <c r="E1110" s="4" t="s">
        <v>636</v>
      </c>
      <c r="F1110" s="4">
        <v>407302</v>
      </c>
      <c r="G1110" s="4" t="s">
        <v>203</v>
      </c>
      <c r="H1110" s="4" t="s">
        <v>31</v>
      </c>
      <c r="I1110" s="4" t="s">
        <v>21</v>
      </c>
      <c r="J1110" s="4">
        <v>875487</v>
      </c>
      <c r="K1110" s="4">
        <v>899166</v>
      </c>
      <c r="L1110" s="6">
        <f t="shared" si="17"/>
        <v>1.0270466608870263</v>
      </c>
    </row>
    <row r="1111" spans="1:12">
      <c r="A1111" s="4">
        <v>457792</v>
      </c>
      <c r="B1111" s="4" t="s">
        <v>2299</v>
      </c>
      <c r="C1111" s="5">
        <v>41251</v>
      </c>
      <c r="D1111" s="4" t="s">
        <v>13</v>
      </c>
      <c r="E1111" s="4" t="s">
        <v>2300</v>
      </c>
      <c r="F1111" s="4">
        <v>381721</v>
      </c>
      <c r="G1111" s="4" t="s">
        <v>269</v>
      </c>
      <c r="H1111" s="4" t="s">
        <v>31</v>
      </c>
      <c r="I1111" s="4" t="s">
        <v>70</v>
      </c>
      <c r="J1111" s="4">
        <v>337087</v>
      </c>
      <c r="K1111" s="4">
        <v>823588</v>
      </c>
      <c r="L1111" s="6">
        <f t="shared" si="17"/>
        <v>2.4432505554945756</v>
      </c>
    </row>
    <row r="1112" spans="1:12">
      <c r="A1112" s="4">
        <v>457861</v>
      </c>
      <c r="B1112" s="4" t="s">
        <v>2301</v>
      </c>
      <c r="C1112" s="5">
        <v>41246</v>
      </c>
      <c r="D1112" s="4" t="s">
        <v>13</v>
      </c>
      <c r="E1112" s="4" t="s">
        <v>2302</v>
      </c>
      <c r="F1112" s="4">
        <v>379975</v>
      </c>
      <c r="G1112" s="4" t="s">
        <v>94</v>
      </c>
      <c r="H1112" s="4" t="s">
        <v>31</v>
      </c>
      <c r="I1112" s="4" t="s">
        <v>32</v>
      </c>
      <c r="J1112" s="4">
        <v>1677248</v>
      </c>
      <c r="K1112" s="4">
        <v>1714490</v>
      </c>
      <c r="L1112" s="6">
        <f t="shared" si="17"/>
        <v>1.0222042297859351</v>
      </c>
    </row>
    <row r="1113" spans="1:12">
      <c r="A1113" s="4">
        <v>457869</v>
      </c>
      <c r="B1113" s="4" t="s">
        <v>2303</v>
      </c>
      <c r="C1113" s="5">
        <v>41259</v>
      </c>
      <c r="D1113" s="4" t="s">
        <v>13</v>
      </c>
      <c r="E1113" s="4" t="s">
        <v>2304</v>
      </c>
      <c r="F1113" s="4">
        <v>359519</v>
      </c>
      <c r="G1113" s="4" t="s">
        <v>294</v>
      </c>
      <c r="H1113" s="4" t="s">
        <v>31</v>
      </c>
      <c r="I1113" s="4" t="s">
        <v>381</v>
      </c>
      <c r="J1113" s="4">
        <v>3497419</v>
      </c>
      <c r="K1113" s="4">
        <v>216125</v>
      </c>
      <c r="L1113" s="6">
        <f t="shared" si="17"/>
        <v>6.1795569818772073E-2</v>
      </c>
    </row>
    <row r="1114" spans="1:12">
      <c r="A1114" s="4">
        <v>457944</v>
      </c>
      <c r="B1114" s="4" t="s">
        <v>2305</v>
      </c>
      <c r="C1114" s="5">
        <v>41248</v>
      </c>
      <c r="D1114" s="4" t="s">
        <v>13</v>
      </c>
      <c r="E1114" s="4" t="s">
        <v>2306</v>
      </c>
      <c r="F1114" s="4">
        <v>452815</v>
      </c>
      <c r="G1114" s="4" t="s">
        <v>448</v>
      </c>
      <c r="H1114" s="4" t="s">
        <v>31</v>
      </c>
      <c r="I1114" s="4" t="s">
        <v>25</v>
      </c>
      <c r="J1114" s="4">
        <v>400262</v>
      </c>
      <c r="K1114" s="4">
        <v>520242</v>
      </c>
      <c r="L1114" s="6">
        <f t="shared" si="17"/>
        <v>1.2997536613518146</v>
      </c>
    </row>
    <row r="1115" spans="1:12">
      <c r="A1115" s="4">
        <v>458144</v>
      </c>
      <c r="B1115" s="4" t="s">
        <v>2307</v>
      </c>
      <c r="C1115" s="5">
        <v>41200</v>
      </c>
      <c r="D1115" s="4" t="s">
        <v>13</v>
      </c>
      <c r="E1115" s="4" t="s">
        <v>1007</v>
      </c>
      <c r="F1115" s="4">
        <v>416871</v>
      </c>
      <c r="G1115" s="4" t="s">
        <v>190</v>
      </c>
      <c r="H1115" s="4" t="s">
        <v>31</v>
      </c>
      <c r="I1115" s="4" t="s">
        <v>70</v>
      </c>
      <c r="J1115" s="4">
        <v>246558</v>
      </c>
      <c r="K1115" s="4">
        <v>281880</v>
      </c>
      <c r="L1115" s="6">
        <f t="shared" si="17"/>
        <v>1.1432604093154553</v>
      </c>
    </row>
    <row r="1116" spans="1:12">
      <c r="A1116" s="4">
        <v>458632</v>
      </c>
      <c r="B1116" s="4" t="s">
        <v>2308</v>
      </c>
      <c r="C1116" s="5">
        <v>41237</v>
      </c>
      <c r="D1116" s="4" t="s">
        <v>13</v>
      </c>
      <c r="E1116" s="4" t="s">
        <v>2309</v>
      </c>
      <c r="F1116" s="4">
        <v>454526</v>
      </c>
      <c r="G1116" s="4" t="s">
        <v>470</v>
      </c>
      <c r="H1116" s="4" t="s">
        <v>31</v>
      </c>
      <c r="I1116" s="4" t="s">
        <v>21</v>
      </c>
      <c r="J1116" s="4">
        <v>786376</v>
      </c>
      <c r="K1116" s="4">
        <v>867124</v>
      </c>
      <c r="L1116" s="6">
        <f t="shared" si="17"/>
        <v>1.1026837034700958</v>
      </c>
    </row>
    <row r="1117" spans="1:12">
      <c r="A1117" s="4">
        <v>459058</v>
      </c>
      <c r="B1117" s="4" t="s">
        <v>2310</v>
      </c>
      <c r="C1117" s="5">
        <v>41260</v>
      </c>
      <c r="D1117" s="4" t="s">
        <v>13</v>
      </c>
      <c r="E1117" s="4" t="s">
        <v>2311</v>
      </c>
      <c r="F1117" s="4">
        <v>460862</v>
      </c>
      <c r="G1117" s="4" t="s">
        <v>231</v>
      </c>
      <c r="H1117" s="4" t="s">
        <v>31</v>
      </c>
      <c r="I1117" s="4" t="s">
        <v>21</v>
      </c>
      <c r="J1117" s="4">
        <v>1020346</v>
      </c>
      <c r="K1117" s="4">
        <v>1382509</v>
      </c>
      <c r="L1117" s="6">
        <f t="shared" si="17"/>
        <v>1.3549413630278357</v>
      </c>
    </row>
    <row r="1118" spans="1:12">
      <c r="A1118" s="4">
        <v>460214</v>
      </c>
      <c r="B1118" s="4" t="s">
        <v>2312</v>
      </c>
      <c r="C1118" s="5">
        <v>41265</v>
      </c>
      <c r="D1118" s="4" t="s">
        <v>13</v>
      </c>
      <c r="E1118" s="4" t="s">
        <v>2313</v>
      </c>
      <c r="F1118" s="4">
        <v>472010</v>
      </c>
      <c r="G1118" s="4" t="s">
        <v>172</v>
      </c>
      <c r="H1118" s="4" t="s">
        <v>31</v>
      </c>
      <c r="I1118" s="4" t="s">
        <v>25</v>
      </c>
      <c r="J1118" s="4">
        <v>667952</v>
      </c>
      <c r="K1118" s="4">
        <v>854719</v>
      </c>
      <c r="L1118" s="6">
        <f t="shared" si="17"/>
        <v>1.2796114092030566</v>
      </c>
    </row>
    <row r="1119" spans="1:12">
      <c r="A1119" s="4">
        <v>460215</v>
      </c>
      <c r="B1119" s="4" t="s">
        <v>2314</v>
      </c>
      <c r="C1119" s="5">
        <v>41248</v>
      </c>
      <c r="D1119" s="4" t="s">
        <v>13</v>
      </c>
      <c r="E1119" s="4" t="s">
        <v>2315</v>
      </c>
      <c r="F1119" s="4">
        <v>417062</v>
      </c>
      <c r="G1119" s="4" t="s">
        <v>655</v>
      </c>
      <c r="H1119" s="4" t="s">
        <v>31</v>
      </c>
      <c r="I1119" s="4" t="s">
        <v>25</v>
      </c>
      <c r="J1119" s="4">
        <v>607991</v>
      </c>
      <c r="K1119" s="4">
        <v>892612</v>
      </c>
      <c r="L1119" s="6">
        <f t="shared" si="17"/>
        <v>1.4681335743456729</v>
      </c>
    </row>
    <row r="1120" spans="1:12">
      <c r="A1120" s="4">
        <v>460293</v>
      </c>
      <c r="B1120" s="4" t="s">
        <v>2316</v>
      </c>
      <c r="C1120" s="5">
        <v>40868</v>
      </c>
      <c r="D1120" s="4" t="s">
        <v>13</v>
      </c>
      <c r="E1120" s="4" t="s">
        <v>2317</v>
      </c>
      <c r="F1120" s="4">
        <v>458160</v>
      </c>
      <c r="G1120" s="4" t="s">
        <v>156</v>
      </c>
      <c r="H1120" s="4" t="s">
        <v>16</v>
      </c>
      <c r="I1120" s="4" t="s">
        <v>21</v>
      </c>
      <c r="J1120" s="4">
        <v>733275</v>
      </c>
      <c r="K1120" s="4">
        <v>586609</v>
      </c>
      <c r="L1120" s="6">
        <f t="shared" si="17"/>
        <v>0.79998499880672325</v>
      </c>
    </row>
    <row r="1121" spans="1:12">
      <c r="A1121" s="4">
        <v>460294</v>
      </c>
      <c r="B1121" s="4" t="s">
        <v>982</v>
      </c>
      <c r="C1121" s="5">
        <v>41243</v>
      </c>
      <c r="D1121" s="4" t="s">
        <v>13</v>
      </c>
      <c r="E1121" s="4" t="s">
        <v>2318</v>
      </c>
      <c r="F1121" s="4">
        <v>462852</v>
      </c>
      <c r="G1121" s="4" t="s">
        <v>1147</v>
      </c>
      <c r="H1121" s="4" t="s">
        <v>31</v>
      </c>
      <c r="I1121" s="4" t="s">
        <v>21</v>
      </c>
      <c r="J1121" s="4">
        <v>708180</v>
      </c>
      <c r="K1121" s="4">
        <v>1222353</v>
      </c>
      <c r="L1121" s="6">
        <f t="shared" si="17"/>
        <v>1.7260484622553589</v>
      </c>
    </row>
    <row r="1122" spans="1:12">
      <c r="A1122" s="4">
        <v>460295</v>
      </c>
      <c r="B1122" s="4" t="s">
        <v>1547</v>
      </c>
      <c r="C1122" s="5">
        <v>41276</v>
      </c>
      <c r="D1122" s="4" t="s">
        <v>13</v>
      </c>
      <c r="E1122" s="4" t="s">
        <v>2319</v>
      </c>
      <c r="F1122" s="4">
        <v>412289</v>
      </c>
      <c r="G1122" s="4" t="s">
        <v>142</v>
      </c>
      <c r="H1122" s="4" t="s">
        <v>31</v>
      </c>
      <c r="I1122" s="4" t="s">
        <v>21</v>
      </c>
      <c r="J1122" s="4">
        <v>995439</v>
      </c>
      <c r="K1122" s="4">
        <v>923036</v>
      </c>
      <c r="L1122" s="6">
        <f t="shared" si="17"/>
        <v>0.92726525683643091</v>
      </c>
    </row>
    <row r="1123" spans="1:12">
      <c r="A1123" s="4">
        <v>460308</v>
      </c>
      <c r="B1123" s="4" t="s">
        <v>2320</v>
      </c>
      <c r="C1123" s="5">
        <v>41244</v>
      </c>
      <c r="D1123" s="4" t="s">
        <v>13</v>
      </c>
      <c r="E1123" s="4" t="s">
        <v>715</v>
      </c>
      <c r="F1123" s="4">
        <v>382658</v>
      </c>
      <c r="G1123" s="4" t="s">
        <v>150</v>
      </c>
      <c r="H1123" s="4" t="s">
        <v>31</v>
      </c>
      <c r="I1123" s="4" t="s">
        <v>21</v>
      </c>
      <c r="J1123" s="4">
        <v>708027</v>
      </c>
      <c r="K1123" s="4">
        <v>966610</v>
      </c>
      <c r="L1123" s="6">
        <f t="shared" si="17"/>
        <v>1.3652162982485132</v>
      </c>
    </row>
    <row r="1124" spans="1:12">
      <c r="A1124" s="4">
        <v>460337</v>
      </c>
      <c r="B1124" s="4" t="s">
        <v>2321</v>
      </c>
      <c r="C1124" s="5">
        <v>41253</v>
      </c>
      <c r="D1124" s="4" t="s">
        <v>13</v>
      </c>
      <c r="E1124" s="4" t="s">
        <v>2322</v>
      </c>
      <c r="F1124" s="4">
        <v>473191</v>
      </c>
      <c r="G1124" s="4" t="s">
        <v>214</v>
      </c>
      <c r="H1124" s="4" t="s">
        <v>31</v>
      </c>
      <c r="I1124" s="4" t="s">
        <v>25</v>
      </c>
      <c r="J1124" s="4">
        <v>470210</v>
      </c>
      <c r="K1124" s="4">
        <v>1151516</v>
      </c>
      <c r="L1124" s="6">
        <f t="shared" si="17"/>
        <v>2.448939835392697</v>
      </c>
    </row>
    <row r="1125" spans="1:12">
      <c r="A1125" s="4">
        <v>460339</v>
      </c>
      <c r="B1125" s="4" t="s">
        <v>2323</v>
      </c>
      <c r="C1125" s="5">
        <v>41219</v>
      </c>
      <c r="D1125" s="4" t="s">
        <v>13</v>
      </c>
      <c r="E1125" s="4" t="s">
        <v>2324</v>
      </c>
      <c r="F1125" s="4">
        <v>160376</v>
      </c>
      <c r="G1125" s="4" t="s">
        <v>153</v>
      </c>
      <c r="H1125" s="4" t="s">
        <v>31</v>
      </c>
      <c r="I1125" s="4" t="s">
        <v>17</v>
      </c>
      <c r="J1125" s="4">
        <v>1138029</v>
      </c>
      <c r="K1125" s="4">
        <v>1619254</v>
      </c>
      <c r="L1125" s="6">
        <f t="shared" si="17"/>
        <v>1.4228582927148605</v>
      </c>
    </row>
    <row r="1126" spans="1:12">
      <c r="A1126" s="4">
        <v>460345</v>
      </c>
      <c r="B1126" s="4" t="s">
        <v>2325</v>
      </c>
      <c r="C1126" s="5">
        <v>41276</v>
      </c>
      <c r="D1126" s="4" t="s">
        <v>13</v>
      </c>
      <c r="E1126" s="4" t="s">
        <v>226</v>
      </c>
      <c r="F1126" s="4">
        <v>382658</v>
      </c>
      <c r="G1126" s="4" t="s">
        <v>150</v>
      </c>
      <c r="H1126" s="4" t="s">
        <v>31</v>
      </c>
      <c r="I1126" s="4" t="s">
        <v>32</v>
      </c>
      <c r="J1126" s="4">
        <v>1947219</v>
      </c>
      <c r="K1126" s="4">
        <v>427539</v>
      </c>
      <c r="L1126" s="6">
        <f t="shared" si="17"/>
        <v>0.21956390113284638</v>
      </c>
    </row>
    <row r="1127" spans="1:12">
      <c r="A1127" s="4">
        <v>460390</v>
      </c>
      <c r="B1127" s="4" t="s">
        <v>2326</v>
      </c>
      <c r="C1127" s="5">
        <v>41258</v>
      </c>
      <c r="D1127" s="4" t="s">
        <v>13</v>
      </c>
      <c r="E1127" s="4" t="s">
        <v>2327</v>
      </c>
      <c r="F1127" s="4">
        <v>381123</v>
      </c>
      <c r="G1127" s="4" t="s">
        <v>503</v>
      </c>
      <c r="H1127" s="4" t="s">
        <v>31</v>
      </c>
      <c r="I1127" s="4" t="s">
        <v>25</v>
      </c>
      <c r="J1127" s="4">
        <v>482383</v>
      </c>
      <c r="K1127" s="4">
        <v>581040</v>
      </c>
      <c r="L1127" s="6">
        <f t="shared" si="17"/>
        <v>1.2045200597865182</v>
      </c>
    </row>
    <row r="1128" spans="1:12">
      <c r="A1128" s="4">
        <v>460394</v>
      </c>
      <c r="B1128" s="4" t="s">
        <v>2328</v>
      </c>
      <c r="C1128" s="5">
        <v>41276</v>
      </c>
      <c r="D1128" s="4" t="s">
        <v>13</v>
      </c>
      <c r="E1128" s="4" t="s">
        <v>2329</v>
      </c>
      <c r="F1128" s="4">
        <v>460909</v>
      </c>
      <c r="G1128" s="4" t="s">
        <v>44</v>
      </c>
      <c r="H1128" s="4" t="s">
        <v>31</v>
      </c>
      <c r="I1128" s="4" t="s">
        <v>70</v>
      </c>
      <c r="J1128" s="4">
        <v>240254</v>
      </c>
      <c r="K1128" s="4">
        <v>755944</v>
      </c>
      <c r="L1128" s="6">
        <f t="shared" si="17"/>
        <v>3.1464366878387042</v>
      </c>
    </row>
    <row r="1129" spans="1:12">
      <c r="A1129" s="4">
        <v>460395</v>
      </c>
      <c r="B1129" s="4" t="s">
        <v>2330</v>
      </c>
      <c r="C1129" s="5">
        <v>41281</v>
      </c>
      <c r="D1129" s="4" t="s">
        <v>13</v>
      </c>
      <c r="E1129" s="4" t="s">
        <v>2331</v>
      </c>
      <c r="F1129" s="4">
        <v>460392</v>
      </c>
      <c r="G1129" s="4" t="s">
        <v>531</v>
      </c>
      <c r="H1129" s="4" t="s">
        <v>31</v>
      </c>
      <c r="I1129" s="4" t="s">
        <v>17</v>
      </c>
      <c r="J1129" s="4">
        <v>1126652</v>
      </c>
      <c r="K1129" s="4">
        <v>988115</v>
      </c>
      <c r="L1129" s="6">
        <f t="shared" si="17"/>
        <v>0.87703656497303517</v>
      </c>
    </row>
    <row r="1130" spans="1:12">
      <c r="A1130" s="4">
        <v>460445</v>
      </c>
      <c r="B1130" s="4" t="s">
        <v>2332</v>
      </c>
      <c r="C1130" s="5">
        <v>41162</v>
      </c>
      <c r="D1130" s="4" t="s">
        <v>13</v>
      </c>
      <c r="E1130" s="4" t="s">
        <v>2333</v>
      </c>
      <c r="F1130" s="4">
        <v>386562</v>
      </c>
      <c r="G1130" s="4" t="s">
        <v>169</v>
      </c>
      <c r="H1130" s="4" t="s">
        <v>31</v>
      </c>
      <c r="I1130" s="4" t="s">
        <v>70</v>
      </c>
      <c r="J1130" s="4">
        <v>339278</v>
      </c>
      <c r="K1130" s="4">
        <v>612949</v>
      </c>
      <c r="L1130" s="6">
        <f t="shared" si="17"/>
        <v>1.8066276033223492</v>
      </c>
    </row>
    <row r="1131" spans="1:12">
      <c r="A1131" s="4">
        <v>460490</v>
      </c>
      <c r="B1131" s="4" t="s">
        <v>2334</v>
      </c>
      <c r="C1131" s="5">
        <v>41283</v>
      </c>
      <c r="D1131" s="4" t="s">
        <v>13</v>
      </c>
      <c r="E1131" s="4" t="s">
        <v>2335</v>
      </c>
      <c r="F1131" s="4">
        <v>434171</v>
      </c>
      <c r="G1131" s="4" t="s">
        <v>376</v>
      </c>
      <c r="H1131" s="4" t="s">
        <v>31</v>
      </c>
      <c r="I1131" s="4" t="s">
        <v>25</v>
      </c>
      <c r="J1131" s="4">
        <v>521652</v>
      </c>
      <c r="K1131" s="4">
        <v>222694</v>
      </c>
      <c r="L1131" s="6">
        <f t="shared" si="17"/>
        <v>0.42690145921035477</v>
      </c>
    </row>
    <row r="1132" spans="1:12">
      <c r="A1132" s="4">
        <v>460501</v>
      </c>
      <c r="B1132" s="4" t="s">
        <v>2336</v>
      </c>
      <c r="C1132" s="5">
        <v>41281</v>
      </c>
      <c r="D1132" s="4" t="s">
        <v>13</v>
      </c>
      <c r="E1132" s="4" t="s">
        <v>2337</v>
      </c>
      <c r="F1132" s="4">
        <v>377602</v>
      </c>
      <c r="G1132" s="4" t="s">
        <v>133</v>
      </c>
      <c r="H1132" s="4" t="s">
        <v>31</v>
      </c>
      <c r="I1132" s="4" t="s">
        <v>21</v>
      </c>
      <c r="J1132" s="4">
        <v>822012</v>
      </c>
      <c r="K1132" s="4">
        <v>786355</v>
      </c>
      <c r="L1132" s="6">
        <f t="shared" si="17"/>
        <v>0.95662228775249025</v>
      </c>
    </row>
    <row r="1133" spans="1:12">
      <c r="A1133" s="4">
        <v>460519</v>
      </c>
      <c r="B1133" s="4" t="s">
        <v>2338</v>
      </c>
      <c r="C1133" s="5">
        <v>41288</v>
      </c>
      <c r="D1133" s="4" t="s">
        <v>13</v>
      </c>
      <c r="E1133" s="4" t="s">
        <v>2339</v>
      </c>
      <c r="F1133" s="4">
        <v>381248</v>
      </c>
      <c r="G1133" s="4" t="s">
        <v>517</v>
      </c>
      <c r="H1133" s="4" t="s">
        <v>31</v>
      </c>
      <c r="I1133" s="4" t="s">
        <v>70</v>
      </c>
      <c r="J1133" s="4">
        <v>211147</v>
      </c>
      <c r="K1133" s="4">
        <v>955415</v>
      </c>
      <c r="L1133" s="6">
        <f t="shared" si="17"/>
        <v>4.5248807702690543</v>
      </c>
    </row>
    <row r="1134" spans="1:12">
      <c r="A1134" s="4">
        <v>460525</v>
      </c>
      <c r="B1134" s="4" t="s">
        <v>292</v>
      </c>
      <c r="C1134" s="5">
        <v>41260</v>
      </c>
      <c r="D1134" s="4" t="s">
        <v>13</v>
      </c>
      <c r="E1134" s="4" t="s">
        <v>476</v>
      </c>
      <c r="F1134" s="4">
        <v>410733</v>
      </c>
      <c r="G1134" s="4" t="s">
        <v>104</v>
      </c>
      <c r="H1134" s="4" t="s">
        <v>31</v>
      </c>
      <c r="I1134" s="4" t="s">
        <v>21</v>
      </c>
      <c r="J1134" s="4">
        <v>790724</v>
      </c>
      <c r="K1134" s="4">
        <v>805496</v>
      </c>
      <c r="L1134" s="6">
        <f t="shared" si="17"/>
        <v>1.0186816133062864</v>
      </c>
    </row>
    <row r="1135" spans="1:12">
      <c r="A1135" s="4">
        <v>460527</v>
      </c>
      <c r="B1135" s="4" t="s">
        <v>2340</v>
      </c>
      <c r="C1135" s="5">
        <v>41249</v>
      </c>
      <c r="D1135" s="4" t="s">
        <v>13</v>
      </c>
      <c r="E1135" s="4" t="s">
        <v>2341</v>
      </c>
      <c r="F1135" s="4">
        <v>410733</v>
      </c>
      <c r="G1135" s="4" t="s">
        <v>104</v>
      </c>
      <c r="H1135" s="4" t="s">
        <v>31</v>
      </c>
      <c r="I1135" s="4" t="s">
        <v>25</v>
      </c>
      <c r="J1135" s="4">
        <v>589457</v>
      </c>
      <c r="K1135" s="4">
        <v>1749409</v>
      </c>
      <c r="L1135" s="6">
        <f t="shared" si="17"/>
        <v>2.9678314109426132</v>
      </c>
    </row>
    <row r="1136" spans="1:12">
      <c r="A1136" s="4">
        <v>460529</v>
      </c>
      <c r="B1136" s="4" t="s">
        <v>2342</v>
      </c>
      <c r="C1136" s="5">
        <v>41284</v>
      </c>
      <c r="D1136" s="4" t="s">
        <v>13</v>
      </c>
      <c r="E1136" s="4" t="s">
        <v>2343</v>
      </c>
      <c r="F1136" s="4">
        <v>411082</v>
      </c>
      <c r="G1136" s="4" t="s">
        <v>58</v>
      </c>
      <c r="H1136" s="4" t="s">
        <v>31</v>
      </c>
      <c r="I1136" s="4" t="s">
        <v>25</v>
      </c>
      <c r="J1136" s="4">
        <v>525581</v>
      </c>
      <c r="K1136" s="4">
        <v>612527</v>
      </c>
      <c r="L1136" s="6">
        <f t="shared" si="17"/>
        <v>1.1654283545257533</v>
      </c>
    </row>
    <row r="1137" spans="1:12">
      <c r="A1137" s="4">
        <v>460551</v>
      </c>
      <c r="B1137" s="4" t="s">
        <v>2344</v>
      </c>
      <c r="C1137" s="5">
        <v>41198</v>
      </c>
      <c r="D1137" s="4" t="s">
        <v>13</v>
      </c>
      <c r="E1137" s="4" t="s">
        <v>2027</v>
      </c>
      <c r="F1137" s="4">
        <v>448791</v>
      </c>
      <c r="G1137" s="4" t="s">
        <v>386</v>
      </c>
      <c r="H1137" s="4" t="s">
        <v>31</v>
      </c>
      <c r="I1137" s="4" t="s">
        <v>32</v>
      </c>
      <c r="J1137" s="4">
        <v>1959822</v>
      </c>
      <c r="K1137" s="4">
        <v>1245533</v>
      </c>
      <c r="L1137" s="6">
        <f t="shared" si="17"/>
        <v>0.63553373724756634</v>
      </c>
    </row>
    <row r="1138" spans="1:12">
      <c r="A1138" s="4">
        <v>460552</v>
      </c>
      <c r="B1138" s="4" t="s">
        <v>2345</v>
      </c>
      <c r="C1138" s="5">
        <v>41282</v>
      </c>
      <c r="D1138" s="4" t="s">
        <v>13</v>
      </c>
      <c r="E1138" s="4" t="s">
        <v>2346</v>
      </c>
      <c r="F1138" s="4">
        <v>436955</v>
      </c>
      <c r="G1138" s="4" t="s">
        <v>823</v>
      </c>
      <c r="H1138" s="4" t="s">
        <v>31</v>
      </c>
      <c r="I1138" s="4" t="s">
        <v>21</v>
      </c>
      <c r="J1138" s="4">
        <v>823511</v>
      </c>
      <c r="K1138" s="4">
        <v>642908</v>
      </c>
      <c r="L1138" s="6">
        <f t="shared" si="17"/>
        <v>0.78069145403036511</v>
      </c>
    </row>
    <row r="1139" spans="1:12">
      <c r="A1139" s="4">
        <v>460556</v>
      </c>
      <c r="B1139" s="4" t="s">
        <v>2347</v>
      </c>
      <c r="C1139" s="5">
        <v>41260</v>
      </c>
      <c r="D1139" s="4" t="s">
        <v>13</v>
      </c>
      <c r="E1139" s="4" t="s">
        <v>1733</v>
      </c>
      <c r="F1139" s="4">
        <v>408446</v>
      </c>
      <c r="G1139" s="4" t="s">
        <v>443</v>
      </c>
      <c r="H1139" s="4" t="s">
        <v>31</v>
      </c>
      <c r="I1139" s="4" t="s">
        <v>70</v>
      </c>
      <c r="J1139" s="4">
        <v>236157</v>
      </c>
      <c r="K1139" s="4">
        <v>341268</v>
      </c>
      <c r="L1139" s="6">
        <f t="shared" si="17"/>
        <v>1.4450894955474536</v>
      </c>
    </row>
    <row r="1140" spans="1:12">
      <c r="A1140" s="4">
        <v>460612</v>
      </c>
      <c r="B1140" s="4" t="s">
        <v>2348</v>
      </c>
      <c r="C1140" s="5">
        <v>41190</v>
      </c>
      <c r="D1140" s="4" t="s">
        <v>13</v>
      </c>
      <c r="E1140" s="4" t="s">
        <v>2349</v>
      </c>
      <c r="F1140" s="4">
        <v>410452</v>
      </c>
      <c r="G1140" s="4" t="s">
        <v>398</v>
      </c>
      <c r="H1140" s="4" t="s">
        <v>31</v>
      </c>
      <c r="I1140" s="4" t="s">
        <v>70</v>
      </c>
      <c r="J1140" s="4">
        <v>384720</v>
      </c>
      <c r="K1140" s="4">
        <v>670705</v>
      </c>
      <c r="L1140" s="6">
        <f t="shared" si="17"/>
        <v>1.7433588064046579</v>
      </c>
    </row>
    <row r="1141" spans="1:12">
      <c r="A1141" s="4">
        <v>460613</v>
      </c>
      <c r="B1141" s="4" t="s">
        <v>2350</v>
      </c>
      <c r="C1141" s="5">
        <v>41286</v>
      </c>
      <c r="D1141" s="4" t="s">
        <v>13</v>
      </c>
      <c r="E1141" s="4" t="s">
        <v>2351</v>
      </c>
      <c r="F1141" s="4">
        <v>381154</v>
      </c>
      <c r="G1141" s="4" t="s">
        <v>324</v>
      </c>
      <c r="H1141" s="4" t="s">
        <v>31</v>
      </c>
      <c r="I1141" s="4" t="s">
        <v>17</v>
      </c>
      <c r="J1141" s="4">
        <v>1382590</v>
      </c>
      <c r="K1141" s="4">
        <v>1752679</v>
      </c>
      <c r="L1141" s="6">
        <f t="shared" si="17"/>
        <v>1.2676780535082708</v>
      </c>
    </row>
    <row r="1142" spans="1:12">
      <c r="A1142" s="4">
        <v>460656</v>
      </c>
      <c r="B1142" s="4" t="s">
        <v>2352</v>
      </c>
      <c r="C1142" s="5">
        <v>41281</v>
      </c>
      <c r="D1142" s="4" t="s">
        <v>13</v>
      </c>
      <c r="E1142" s="4" t="s">
        <v>2353</v>
      </c>
      <c r="F1142" s="4">
        <v>381549</v>
      </c>
      <c r="G1142" s="4" t="s">
        <v>264</v>
      </c>
      <c r="H1142" s="4" t="s">
        <v>31</v>
      </c>
      <c r="I1142" s="4" t="s">
        <v>21</v>
      </c>
      <c r="J1142" s="4">
        <v>906425</v>
      </c>
      <c r="K1142" s="4">
        <v>48400</v>
      </c>
      <c r="L1142" s="6">
        <f t="shared" si="17"/>
        <v>5.339658548694045E-2</v>
      </c>
    </row>
    <row r="1143" spans="1:12">
      <c r="A1143" s="4">
        <v>460659</v>
      </c>
      <c r="B1143" s="4" t="s">
        <v>2354</v>
      </c>
      <c r="C1143" s="5">
        <v>41288</v>
      </c>
      <c r="D1143" s="4" t="s">
        <v>13</v>
      </c>
      <c r="E1143" s="4" t="s">
        <v>2355</v>
      </c>
      <c r="F1143" s="4">
        <v>378504</v>
      </c>
      <c r="G1143" s="4" t="s">
        <v>275</v>
      </c>
      <c r="H1143" s="4" t="s">
        <v>31</v>
      </c>
      <c r="I1143" s="4" t="s">
        <v>70</v>
      </c>
      <c r="J1143" s="4">
        <v>109198</v>
      </c>
      <c r="K1143" s="4">
        <v>812123</v>
      </c>
      <c r="L1143" s="6">
        <f t="shared" si="17"/>
        <v>7.43716002124581</v>
      </c>
    </row>
    <row r="1144" spans="1:12">
      <c r="A1144" s="4">
        <v>460668</v>
      </c>
      <c r="B1144" s="4" t="s">
        <v>2356</v>
      </c>
      <c r="C1144" s="5">
        <v>41250</v>
      </c>
      <c r="D1144" s="4" t="s">
        <v>13</v>
      </c>
      <c r="E1144" s="4" t="s">
        <v>2357</v>
      </c>
      <c r="F1144" s="4">
        <v>447935</v>
      </c>
      <c r="G1144" s="4" t="s">
        <v>242</v>
      </c>
      <c r="H1144" s="4" t="s">
        <v>31</v>
      </c>
      <c r="I1144" s="4" t="s">
        <v>21</v>
      </c>
      <c r="J1144" s="4">
        <v>730285</v>
      </c>
      <c r="K1144" s="4">
        <v>418809</v>
      </c>
      <c r="L1144" s="6">
        <f t="shared" si="17"/>
        <v>0.57348706326981935</v>
      </c>
    </row>
    <row r="1145" spans="1:12">
      <c r="A1145" s="4">
        <v>460669</v>
      </c>
      <c r="B1145" s="4" t="s">
        <v>2358</v>
      </c>
      <c r="C1145" s="5">
        <v>41267</v>
      </c>
      <c r="D1145" s="4" t="s">
        <v>13</v>
      </c>
      <c r="E1145" s="4" t="s">
        <v>2359</v>
      </c>
      <c r="F1145" s="4">
        <v>380150</v>
      </c>
      <c r="G1145" s="4" t="s">
        <v>77</v>
      </c>
      <c r="H1145" s="4" t="s">
        <v>31</v>
      </c>
      <c r="I1145" s="4" t="s">
        <v>25</v>
      </c>
      <c r="J1145" s="4">
        <v>628215</v>
      </c>
      <c r="K1145" s="4">
        <v>219123</v>
      </c>
      <c r="L1145" s="6">
        <f t="shared" si="17"/>
        <v>0.34880255963324658</v>
      </c>
    </row>
    <row r="1146" spans="1:12">
      <c r="A1146" s="4">
        <v>460670</v>
      </c>
      <c r="B1146" s="4" t="s">
        <v>2360</v>
      </c>
      <c r="C1146" s="5">
        <v>41253</v>
      </c>
      <c r="D1146" s="4" t="s">
        <v>13</v>
      </c>
      <c r="E1146" s="4" t="s">
        <v>2361</v>
      </c>
      <c r="F1146" s="4">
        <v>420498</v>
      </c>
      <c r="G1146" s="4" t="s">
        <v>763</v>
      </c>
      <c r="H1146" s="4" t="s">
        <v>31</v>
      </c>
      <c r="I1146" s="4" t="s">
        <v>25</v>
      </c>
      <c r="J1146" s="4">
        <v>609395</v>
      </c>
      <c r="K1146" s="4">
        <v>1063209</v>
      </c>
      <c r="L1146" s="6">
        <f t="shared" si="17"/>
        <v>1.7446959689528139</v>
      </c>
    </row>
    <row r="1147" spans="1:12">
      <c r="A1147" s="4">
        <v>460672</v>
      </c>
      <c r="B1147" s="4" t="s">
        <v>2362</v>
      </c>
      <c r="C1147" s="5">
        <v>41205</v>
      </c>
      <c r="D1147" s="4" t="s">
        <v>13</v>
      </c>
      <c r="E1147" s="4" t="s">
        <v>2363</v>
      </c>
      <c r="F1147" s="4">
        <v>386578</v>
      </c>
      <c r="G1147" s="4" t="s">
        <v>354</v>
      </c>
      <c r="H1147" s="4" t="s">
        <v>31</v>
      </c>
      <c r="I1147" s="4" t="s">
        <v>70</v>
      </c>
      <c r="J1147" s="4">
        <v>372781</v>
      </c>
      <c r="K1147" s="4">
        <v>763157</v>
      </c>
      <c r="L1147" s="6">
        <f t="shared" si="17"/>
        <v>2.0471992939554324</v>
      </c>
    </row>
    <row r="1148" spans="1:12">
      <c r="A1148" s="4">
        <v>460675</v>
      </c>
      <c r="B1148" s="4" t="s">
        <v>2364</v>
      </c>
      <c r="C1148" s="5">
        <v>41281</v>
      </c>
      <c r="D1148" s="4" t="s">
        <v>13</v>
      </c>
      <c r="E1148" s="4" t="s">
        <v>2365</v>
      </c>
      <c r="F1148" s="4">
        <v>382950</v>
      </c>
      <c r="G1148" s="4" t="s">
        <v>604</v>
      </c>
      <c r="H1148" s="4" t="s">
        <v>31</v>
      </c>
      <c r="I1148" s="4" t="s">
        <v>21</v>
      </c>
      <c r="J1148" s="4">
        <v>926832</v>
      </c>
      <c r="K1148" s="4">
        <v>1065435</v>
      </c>
      <c r="L1148" s="6">
        <f t="shared" si="17"/>
        <v>1.1495449013413435</v>
      </c>
    </row>
    <row r="1149" spans="1:12">
      <c r="A1149" s="4">
        <v>460748</v>
      </c>
      <c r="B1149" s="4" t="s">
        <v>2366</v>
      </c>
      <c r="C1149" s="5">
        <v>41290</v>
      </c>
      <c r="D1149" s="4" t="s">
        <v>13</v>
      </c>
      <c r="E1149" s="4" t="s">
        <v>2147</v>
      </c>
      <c r="F1149" s="4">
        <v>416178</v>
      </c>
      <c r="G1149" s="4" t="s">
        <v>159</v>
      </c>
      <c r="H1149" s="4" t="s">
        <v>31</v>
      </c>
      <c r="I1149" s="4" t="s">
        <v>25</v>
      </c>
      <c r="J1149" s="4">
        <v>588919</v>
      </c>
      <c r="K1149" s="4">
        <v>1055610</v>
      </c>
      <c r="L1149" s="6">
        <f t="shared" si="17"/>
        <v>1.7924536311445207</v>
      </c>
    </row>
    <row r="1150" spans="1:12">
      <c r="A1150" s="4">
        <v>460750</v>
      </c>
      <c r="B1150" s="4" t="s">
        <v>2367</v>
      </c>
      <c r="C1150" s="5">
        <v>41293</v>
      </c>
      <c r="D1150" s="4" t="s">
        <v>13</v>
      </c>
      <c r="E1150" s="4" t="s">
        <v>2368</v>
      </c>
      <c r="F1150" s="4">
        <v>387266</v>
      </c>
      <c r="G1150" s="4" t="s">
        <v>35</v>
      </c>
      <c r="H1150" s="4" t="s">
        <v>31</v>
      </c>
      <c r="I1150" s="4" t="s">
        <v>21</v>
      </c>
      <c r="J1150" s="4">
        <v>811437</v>
      </c>
      <c r="K1150" s="4">
        <v>286931</v>
      </c>
      <c r="L1150" s="6">
        <f t="shared" si="17"/>
        <v>0.35360847484154656</v>
      </c>
    </row>
    <row r="1151" spans="1:12">
      <c r="A1151" s="4">
        <v>460855</v>
      </c>
      <c r="B1151" s="4" t="s">
        <v>970</v>
      </c>
      <c r="C1151" s="5">
        <v>41291</v>
      </c>
      <c r="D1151" s="4" t="s">
        <v>13</v>
      </c>
      <c r="E1151" s="4" t="s">
        <v>814</v>
      </c>
      <c r="F1151" s="4">
        <v>377143</v>
      </c>
      <c r="G1151" s="4" t="s">
        <v>176</v>
      </c>
      <c r="H1151" s="4" t="s">
        <v>31</v>
      </c>
      <c r="I1151" s="4" t="s">
        <v>25</v>
      </c>
      <c r="J1151" s="4">
        <v>640904</v>
      </c>
      <c r="K1151" s="4">
        <v>264325</v>
      </c>
      <c r="L1151" s="6">
        <f t="shared" si="17"/>
        <v>0.41242526181768252</v>
      </c>
    </row>
    <row r="1152" spans="1:12">
      <c r="A1152" s="4">
        <v>460856</v>
      </c>
      <c r="B1152" s="4" t="s">
        <v>2369</v>
      </c>
      <c r="C1152" s="5">
        <v>41289</v>
      </c>
      <c r="D1152" s="4" t="s">
        <v>13</v>
      </c>
      <c r="E1152" s="4" t="s">
        <v>2370</v>
      </c>
      <c r="F1152" s="4">
        <v>472010</v>
      </c>
      <c r="G1152" s="4" t="s">
        <v>172</v>
      </c>
      <c r="H1152" s="4" t="s">
        <v>31</v>
      </c>
      <c r="I1152" s="4" t="s">
        <v>21</v>
      </c>
      <c r="J1152" s="4">
        <v>760992</v>
      </c>
      <c r="K1152" s="4">
        <v>510891</v>
      </c>
      <c r="L1152" s="6">
        <f t="shared" si="17"/>
        <v>0.67134871325848366</v>
      </c>
    </row>
    <row r="1153" spans="1:12">
      <c r="A1153" s="4">
        <v>460867</v>
      </c>
      <c r="B1153" s="4" t="s">
        <v>2371</v>
      </c>
      <c r="C1153" s="5">
        <v>41289</v>
      </c>
      <c r="D1153" s="4" t="s">
        <v>13</v>
      </c>
      <c r="E1153" s="4" t="s">
        <v>1163</v>
      </c>
      <c r="F1153" s="4">
        <v>399534</v>
      </c>
      <c r="G1153" s="4" t="s">
        <v>24</v>
      </c>
      <c r="H1153" s="4" t="s">
        <v>31</v>
      </c>
      <c r="I1153" s="4" t="s">
        <v>21</v>
      </c>
      <c r="J1153" s="4">
        <v>765655</v>
      </c>
      <c r="K1153" s="4">
        <v>174331</v>
      </c>
      <c r="L1153" s="6">
        <f t="shared" si="17"/>
        <v>0.22768871097295779</v>
      </c>
    </row>
    <row r="1154" spans="1:12">
      <c r="A1154" s="4">
        <v>460869</v>
      </c>
      <c r="B1154" s="4" t="s">
        <v>2372</v>
      </c>
      <c r="C1154" s="5">
        <v>41282</v>
      </c>
      <c r="D1154" s="4" t="s">
        <v>13</v>
      </c>
      <c r="E1154" s="4" t="s">
        <v>2373</v>
      </c>
      <c r="F1154" s="4">
        <v>419863</v>
      </c>
      <c r="G1154" s="4" t="s">
        <v>20</v>
      </c>
      <c r="H1154" s="4" t="s">
        <v>31</v>
      </c>
      <c r="I1154" s="4" t="s">
        <v>32</v>
      </c>
      <c r="J1154" s="4">
        <v>1648053</v>
      </c>
      <c r="K1154" s="4">
        <v>784858</v>
      </c>
      <c r="L1154" s="6">
        <f t="shared" si="17"/>
        <v>0.47623347064687849</v>
      </c>
    </row>
    <row r="1155" spans="1:12">
      <c r="A1155" s="4">
        <v>460906</v>
      </c>
      <c r="B1155" s="4" t="s">
        <v>2374</v>
      </c>
      <c r="C1155" s="5">
        <v>41291</v>
      </c>
      <c r="D1155" s="4" t="s">
        <v>13</v>
      </c>
      <c r="E1155" s="4" t="s">
        <v>2375</v>
      </c>
      <c r="F1155" s="4">
        <v>406698</v>
      </c>
      <c r="G1155" s="4" t="s">
        <v>220</v>
      </c>
      <c r="H1155" s="4" t="s">
        <v>31</v>
      </c>
      <c r="I1155" s="4" t="s">
        <v>25</v>
      </c>
      <c r="J1155" s="4">
        <v>560424</v>
      </c>
      <c r="K1155" s="4">
        <v>711101</v>
      </c>
      <c r="L1155" s="6">
        <f t="shared" ref="L1155:L1218" si="18">K1155/J1155</f>
        <v>1.2688625041040356</v>
      </c>
    </row>
    <row r="1156" spans="1:12">
      <c r="A1156" s="4">
        <v>460915</v>
      </c>
      <c r="B1156" s="4" t="s">
        <v>2376</v>
      </c>
      <c r="C1156" s="5">
        <v>41289</v>
      </c>
      <c r="D1156" s="4" t="s">
        <v>13</v>
      </c>
      <c r="E1156" s="4" t="s">
        <v>2377</v>
      </c>
      <c r="F1156" s="4">
        <v>382953</v>
      </c>
      <c r="G1156" s="4" t="s">
        <v>166</v>
      </c>
      <c r="H1156" s="4" t="s">
        <v>31</v>
      </c>
      <c r="I1156" s="4" t="s">
        <v>21</v>
      </c>
      <c r="J1156" s="4">
        <v>724790</v>
      </c>
      <c r="K1156" s="4">
        <v>859892</v>
      </c>
      <c r="L1156" s="6">
        <f t="shared" si="18"/>
        <v>1.1864015783882227</v>
      </c>
    </row>
    <row r="1157" spans="1:12">
      <c r="A1157" s="4">
        <v>460916</v>
      </c>
      <c r="B1157" s="4" t="s">
        <v>2378</v>
      </c>
      <c r="C1157" s="5">
        <v>41284</v>
      </c>
      <c r="D1157" s="4" t="s">
        <v>13</v>
      </c>
      <c r="E1157" s="4" t="s">
        <v>2379</v>
      </c>
      <c r="F1157" s="4">
        <v>382953</v>
      </c>
      <c r="G1157" s="4" t="s">
        <v>166</v>
      </c>
      <c r="H1157" s="4" t="s">
        <v>31</v>
      </c>
      <c r="I1157" s="4" t="s">
        <v>21</v>
      </c>
      <c r="J1157" s="4">
        <v>1066948</v>
      </c>
      <c r="K1157" s="4">
        <v>1187856</v>
      </c>
      <c r="L1157" s="6">
        <f t="shared" si="18"/>
        <v>1.1133213614909068</v>
      </c>
    </row>
    <row r="1158" spans="1:12">
      <c r="A1158" s="4">
        <v>460947</v>
      </c>
      <c r="B1158" s="4" t="s">
        <v>2380</v>
      </c>
      <c r="C1158" s="5">
        <v>41279</v>
      </c>
      <c r="D1158" s="4" t="s">
        <v>13</v>
      </c>
      <c r="E1158" s="4" t="s">
        <v>2381</v>
      </c>
      <c r="F1158" s="4">
        <v>406515</v>
      </c>
      <c r="G1158" s="4" t="s">
        <v>286</v>
      </c>
      <c r="H1158" s="4" t="s">
        <v>31</v>
      </c>
      <c r="I1158" s="4" t="s">
        <v>21</v>
      </c>
      <c r="J1158" s="4">
        <v>732934</v>
      </c>
      <c r="K1158" s="4">
        <v>855699</v>
      </c>
      <c r="L1158" s="6">
        <f t="shared" si="18"/>
        <v>1.1674980284718679</v>
      </c>
    </row>
    <row r="1159" spans="1:12">
      <c r="A1159" s="4">
        <v>461274</v>
      </c>
      <c r="B1159" s="4" t="s">
        <v>2382</v>
      </c>
      <c r="C1159" s="5">
        <v>41281</v>
      </c>
      <c r="D1159" s="4" t="s">
        <v>13</v>
      </c>
      <c r="E1159" s="4" t="s">
        <v>2383</v>
      </c>
      <c r="F1159" s="4">
        <v>474373</v>
      </c>
      <c r="G1159" s="4" t="s">
        <v>130</v>
      </c>
      <c r="H1159" s="4" t="s">
        <v>31</v>
      </c>
      <c r="I1159" s="4" t="s">
        <v>25</v>
      </c>
      <c r="J1159" s="4">
        <v>421214</v>
      </c>
      <c r="K1159" s="4">
        <v>444925</v>
      </c>
      <c r="L1159" s="6">
        <f t="shared" si="18"/>
        <v>1.0562920510714269</v>
      </c>
    </row>
    <row r="1160" spans="1:12">
      <c r="A1160" s="4">
        <v>461820</v>
      </c>
      <c r="B1160" s="4" t="s">
        <v>2384</v>
      </c>
      <c r="C1160" s="5">
        <v>41299</v>
      </c>
      <c r="D1160" s="4" t="s">
        <v>13</v>
      </c>
      <c r="E1160" s="4" t="s">
        <v>2228</v>
      </c>
      <c r="F1160" s="4">
        <v>473035</v>
      </c>
      <c r="G1160" s="4" t="s">
        <v>145</v>
      </c>
      <c r="H1160" s="4" t="s">
        <v>31</v>
      </c>
      <c r="I1160" s="4" t="s">
        <v>25</v>
      </c>
      <c r="J1160" s="4">
        <v>438088</v>
      </c>
      <c r="K1160" s="4">
        <v>651726</v>
      </c>
      <c r="L1160" s="6">
        <f t="shared" si="18"/>
        <v>1.4876600135132667</v>
      </c>
    </row>
    <row r="1161" spans="1:12">
      <c r="A1161" s="4">
        <v>461828</v>
      </c>
      <c r="B1161" s="4" t="s">
        <v>2385</v>
      </c>
      <c r="C1161" s="5">
        <v>41187</v>
      </c>
      <c r="D1161" s="4" t="s">
        <v>13</v>
      </c>
      <c r="E1161" s="4" t="s">
        <v>2386</v>
      </c>
      <c r="F1161" s="4">
        <v>459093</v>
      </c>
      <c r="G1161" s="4" t="s">
        <v>349</v>
      </c>
      <c r="H1161" s="4" t="s">
        <v>31</v>
      </c>
      <c r="I1161" s="4" t="s">
        <v>70</v>
      </c>
      <c r="J1161" s="4">
        <v>322931</v>
      </c>
      <c r="K1161" s="4">
        <v>779302</v>
      </c>
      <c r="L1161" s="6">
        <f t="shared" si="18"/>
        <v>2.4132152069637165</v>
      </c>
    </row>
    <row r="1162" spans="1:12">
      <c r="A1162" s="4">
        <v>461832</v>
      </c>
      <c r="B1162" s="4" t="s">
        <v>958</v>
      </c>
      <c r="C1162" s="5">
        <v>41291</v>
      </c>
      <c r="D1162" s="4" t="s">
        <v>13</v>
      </c>
      <c r="E1162" s="4" t="s">
        <v>2387</v>
      </c>
      <c r="F1162" s="4">
        <v>388373</v>
      </c>
      <c r="G1162" s="4" t="s">
        <v>637</v>
      </c>
      <c r="H1162" s="4" t="s">
        <v>31</v>
      </c>
      <c r="I1162" s="4" t="s">
        <v>25</v>
      </c>
      <c r="J1162" s="4">
        <v>683909</v>
      </c>
      <c r="K1162" s="4">
        <v>560849</v>
      </c>
      <c r="L1162" s="6">
        <f t="shared" si="18"/>
        <v>0.82006378041523065</v>
      </c>
    </row>
    <row r="1163" spans="1:12">
      <c r="A1163" s="4">
        <v>462045</v>
      </c>
      <c r="B1163" s="4" t="s">
        <v>2388</v>
      </c>
      <c r="C1163" s="5">
        <v>41290</v>
      </c>
      <c r="D1163" s="4" t="s">
        <v>13</v>
      </c>
      <c r="E1163" s="4" t="s">
        <v>2389</v>
      </c>
      <c r="F1163" s="4">
        <v>379658</v>
      </c>
      <c r="G1163" s="4" t="s">
        <v>206</v>
      </c>
      <c r="H1163" s="4" t="s">
        <v>31</v>
      </c>
      <c r="I1163" s="4" t="s">
        <v>21</v>
      </c>
      <c r="J1163" s="4">
        <v>912411</v>
      </c>
      <c r="K1163" s="4">
        <v>1238831</v>
      </c>
      <c r="L1163" s="6">
        <f t="shared" si="18"/>
        <v>1.357755441352636</v>
      </c>
    </row>
    <row r="1164" spans="1:12">
      <c r="A1164" s="4">
        <v>462164</v>
      </c>
      <c r="B1164" s="4" t="s">
        <v>2390</v>
      </c>
      <c r="C1164" s="5">
        <v>41289</v>
      </c>
      <c r="D1164" s="4" t="s">
        <v>13</v>
      </c>
      <c r="E1164" s="4" t="s">
        <v>2391</v>
      </c>
      <c r="F1164" s="4">
        <v>450554</v>
      </c>
      <c r="G1164" s="4" t="s">
        <v>184</v>
      </c>
      <c r="H1164" s="4" t="s">
        <v>31</v>
      </c>
      <c r="I1164" s="4" t="s">
        <v>25</v>
      </c>
      <c r="J1164" s="4">
        <v>655496</v>
      </c>
      <c r="K1164" s="4">
        <v>1088979</v>
      </c>
      <c r="L1164" s="6">
        <f t="shared" si="18"/>
        <v>1.6613053321454287</v>
      </c>
    </row>
    <row r="1165" spans="1:12">
      <c r="A1165" s="4">
        <v>462168</v>
      </c>
      <c r="B1165" s="4" t="s">
        <v>2392</v>
      </c>
      <c r="C1165" s="5">
        <v>41298</v>
      </c>
      <c r="D1165" s="4" t="s">
        <v>13</v>
      </c>
      <c r="E1165" s="4" t="s">
        <v>2393</v>
      </c>
      <c r="F1165" s="4">
        <v>450554</v>
      </c>
      <c r="G1165" s="4" t="s">
        <v>184</v>
      </c>
      <c r="H1165" s="4" t="s">
        <v>31</v>
      </c>
      <c r="I1165" s="4" t="s">
        <v>21</v>
      </c>
      <c r="J1165" s="4">
        <v>906097</v>
      </c>
      <c r="K1165" s="4">
        <v>584093</v>
      </c>
      <c r="L1165" s="6">
        <f t="shared" si="18"/>
        <v>0.64462524431710955</v>
      </c>
    </row>
    <row r="1166" spans="1:12">
      <c r="A1166" s="4">
        <v>462169</v>
      </c>
      <c r="B1166" s="4" t="s">
        <v>2394</v>
      </c>
      <c r="C1166" s="5">
        <v>41298</v>
      </c>
      <c r="D1166" s="4" t="s">
        <v>13</v>
      </c>
      <c r="E1166" s="4" t="s">
        <v>2395</v>
      </c>
      <c r="F1166" s="4">
        <v>425654</v>
      </c>
      <c r="G1166" s="4" t="s">
        <v>542</v>
      </c>
      <c r="H1166" s="4" t="s">
        <v>31</v>
      </c>
      <c r="I1166" s="4" t="s">
        <v>17</v>
      </c>
      <c r="J1166" s="4">
        <v>1218494</v>
      </c>
      <c r="K1166" s="4">
        <v>292772</v>
      </c>
      <c r="L1166" s="6">
        <f t="shared" si="18"/>
        <v>0.24027364927525288</v>
      </c>
    </row>
    <row r="1167" spans="1:12">
      <c r="A1167" s="4">
        <v>462171</v>
      </c>
      <c r="B1167" s="4" t="s">
        <v>2396</v>
      </c>
      <c r="C1167" s="5">
        <v>41285</v>
      </c>
      <c r="D1167" s="4" t="s">
        <v>13</v>
      </c>
      <c r="E1167" s="4" t="s">
        <v>2397</v>
      </c>
      <c r="F1167" s="4">
        <v>376098</v>
      </c>
      <c r="G1167" s="4" t="s">
        <v>1084</v>
      </c>
      <c r="H1167" s="4" t="s">
        <v>31</v>
      </c>
      <c r="I1167" s="4" t="s">
        <v>17</v>
      </c>
      <c r="J1167" s="4">
        <v>1330656</v>
      </c>
      <c r="K1167" s="4">
        <v>2919780</v>
      </c>
      <c r="L1167" s="6">
        <f t="shared" si="18"/>
        <v>2.1942410360002884</v>
      </c>
    </row>
    <row r="1168" spans="1:12">
      <c r="A1168" s="4">
        <v>462173</v>
      </c>
      <c r="B1168" s="4" t="s">
        <v>2398</v>
      </c>
      <c r="C1168" s="5">
        <v>41278</v>
      </c>
      <c r="D1168" s="4" t="s">
        <v>13</v>
      </c>
      <c r="E1168" s="4" t="s">
        <v>2399</v>
      </c>
      <c r="F1168" s="4">
        <v>377963</v>
      </c>
      <c r="G1168" s="4" t="s">
        <v>52</v>
      </c>
      <c r="H1168" s="4" t="s">
        <v>31</v>
      </c>
      <c r="I1168" s="4" t="s">
        <v>25</v>
      </c>
      <c r="J1168" s="4">
        <v>611882</v>
      </c>
      <c r="K1168" s="4">
        <v>513955</v>
      </c>
      <c r="L1168" s="6">
        <f t="shared" si="18"/>
        <v>0.83995770426324035</v>
      </c>
    </row>
    <row r="1169" spans="1:12">
      <c r="A1169" s="4">
        <v>462177</v>
      </c>
      <c r="B1169" s="4" t="s">
        <v>2400</v>
      </c>
      <c r="C1169" s="5">
        <v>41302</v>
      </c>
      <c r="D1169" s="4" t="s">
        <v>13</v>
      </c>
      <c r="E1169" s="4" t="s">
        <v>2401</v>
      </c>
      <c r="F1169" s="4">
        <v>406698</v>
      </c>
      <c r="G1169" s="4" t="s">
        <v>220</v>
      </c>
      <c r="H1169" s="4" t="s">
        <v>31</v>
      </c>
      <c r="I1169" s="4" t="s">
        <v>70</v>
      </c>
      <c r="J1169" s="4">
        <v>365119</v>
      </c>
      <c r="K1169" s="4">
        <v>353767</v>
      </c>
      <c r="L1169" s="6">
        <f t="shared" si="18"/>
        <v>0.96890876673084669</v>
      </c>
    </row>
    <row r="1170" spans="1:12">
      <c r="A1170" s="4">
        <v>462226</v>
      </c>
      <c r="B1170" s="4" t="s">
        <v>2402</v>
      </c>
      <c r="C1170" s="5">
        <v>41282</v>
      </c>
      <c r="D1170" s="4" t="s">
        <v>13</v>
      </c>
      <c r="E1170" s="4" t="s">
        <v>2403</v>
      </c>
      <c r="F1170" s="4">
        <v>377329</v>
      </c>
      <c r="G1170" s="4" t="s">
        <v>55</v>
      </c>
      <c r="H1170" s="4" t="s">
        <v>31</v>
      </c>
      <c r="I1170" s="4" t="s">
        <v>25</v>
      </c>
      <c r="J1170" s="4">
        <v>683289</v>
      </c>
      <c r="K1170" s="4">
        <v>1098053</v>
      </c>
      <c r="L1170" s="6">
        <f t="shared" si="18"/>
        <v>1.6070110890121163</v>
      </c>
    </row>
    <row r="1171" spans="1:12">
      <c r="A1171" s="4">
        <v>462281</v>
      </c>
      <c r="B1171" s="4" t="s">
        <v>2404</v>
      </c>
      <c r="C1171" s="5">
        <v>41299</v>
      </c>
      <c r="D1171" s="4" t="s">
        <v>13</v>
      </c>
      <c r="E1171" s="4" t="s">
        <v>2405</v>
      </c>
      <c r="F1171" s="4">
        <v>403187</v>
      </c>
      <c r="G1171" s="4" t="s">
        <v>256</v>
      </c>
      <c r="H1171" s="4" t="s">
        <v>31</v>
      </c>
      <c r="I1171" s="4" t="s">
        <v>25</v>
      </c>
      <c r="J1171" s="4">
        <v>485339</v>
      </c>
      <c r="K1171" s="4">
        <v>1945534</v>
      </c>
      <c r="L1171" s="6">
        <f t="shared" si="18"/>
        <v>4.008608415973165</v>
      </c>
    </row>
    <row r="1172" spans="1:12">
      <c r="A1172" s="4">
        <v>462282</v>
      </c>
      <c r="B1172" s="4" t="s">
        <v>2406</v>
      </c>
      <c r="C1172" s="5">
        <v>41289</v>
      </c>
      <c r="D1172" s="4" t="s">
        <v>13</v>
      </c>
      <c r="E1172" s="4" t="s">
        <v>1806</v>
      </c>
      <c r="F1172" s="4">
        <v>448841</v>
      </c>
      <c r="G1172" s="4" t="s">
        <v>467</v>
      </c>
      <c r="H1172" s="4" t="s">
        <v>31</v>
      </c>
      <c r="I1172" s="4" t="s">
        <v>21</v>
      </c>
      <c r="J1172" s="4">
        <v>740367</v>
      </c>
      <c r="K1172" s="4">
        <v>624734</v>
      </c>
      <c r="L1172" s="6">
        <f t="shared" si="18"/>
        <v>0.84381664768959175</v>
      </c>
    </row>
    <row r="1173" spans="1:12">
      <c r="A1173" s="4">
        <v>462292</v>
      </c>
      <c r="B1173" s="4" t="s">
        <v>2407</v>
      </c>
      <c r="C1173" s="5">
        <v>41302</v>
      </c>
      <c r="D1173" s="4" t="s">
        <v>13</v>
      </c>
      <c r="E1173" s="4" t="s">
        <v>2408</v>
      </c>
      <c r="F1173" s="4">
        <v>436955</v>
      </c>
      <c r="G1173" s="4" t="s">
        <v>823</v>
      </c>
      <c r="H1173" s="4" t="s">
        <v>31</v>
      </c>
      <c r="I1173" s="4" t="s">
        <v>21</v>
      </c>
      <c r="J1173" s="4">
        <v>771146</v>
      </c>
      <c r="K1173" s="4">
        <v>676382</v>
      </c>
      <c r="L1173" s="6">
        <f t="shared" si="18"/>
        <v>0.87711276463860277</v>
      </c>
    </row>
    <row r="1174" spans="1:12">
      <c r="A1174" s="4">
        <v>462293</v>
      </c>
      <c r="B1174" s="4" t="s">
        <v>2409</v>
      </c>
      <c r="C1174" s="5">
        <v>41311</v>
      </c>
      <c r="D1174" s="4" t="s">
        <v>13</v>
      </c>
      <c r="E1174" s="4" t="s">
        <v>2410</v>
      </c>
      <c r="F1174" s="4">
        <v>410450</v>
      </c>
      <c r="G1174" s="4" t="s">
        <v>217</v>
      </c>
      <c r="H1174" s="4" t="s">
        <v>31</v>
      </c>
      <c r="I1174" s="4" t="s">
        <v>25</v>
      </c>
      <c r="J1174" s="4">
        <v>591091</v>
      </c>
      <c r="K1174" s="4">
        <v>385474</v>
      </c>
      <c r="L1174" s="6">
        <f t="shared" si="18"/>
        <v>0.65213985663797958</v>
      </c>
    </row>
    <row r="1175" spans="1:12">
      <c r="A1175" s="4">
        <v>462338</v>
      </c>
      <c r="B1175" s="4" t="s">
        <v>2411</v>
      </c>
      <c r="C1175" s="5">
        <v>41303</v>
      </c>
      <c r="D1175" s="4" t="s">
        <v>13</v>
      </c>
      <c r="E1175" s="4" t="s">
        <v>2412</v>
      </c>
      <c r="F1175" s="4">
        <v>376834</v>
      </c>
      <c r="G1175" s="4" t="s">
        <v>393</v>
      </c>
      <c r="H1175" s="4" t="s">
        <v>31</v>
      </c>
      <c r="I1175" s="4" t="s">
        <v>25</v>
      </c>
      <c r="J1175" s="4">
        <v>606065</v>
      </c>
      <c r="K1175" s="4">
        <v>740250</v>
      </c>
      <c r="L1175" s="6">
        <f t="shared" si="18"/>
        <v>1.221403644823575</v>
      </c>
    </row>
    <row r="1176" spans="1:12">
      <c r="A1176" s="4">
        <v>462341</v>
      </c>
      <c r="B1176" s="4" t="s">
        <v>2413</v>
      </c>
      <c r="C1176" s="5">
        <v>41289</v>
      </c>
      <c r="D1176" s="4" t="s">
        <v>13</v>
      </c>
      <c r="E1176" s="4" t="s">
        <v>2414</v>
      </c>
      <c r="F1176" s="4">
        <v>377329</v>
      </c>
      <c r="G1176" s="4" t="s">
        <v>55</v>
      </c>
      <c r="H1176" s="4" t="s">
        <v>31</v>
      </c>
      <c r="I1176" s="4" t="s">
        <v>21</v>
      </c>
      <c r="J1176" s="4">
        <v>729456</v>
      </c>
      <c r="K1176" s="4">
        <v>484238</v>
      </c>
      <c r="L1176" s="6">
        <f t="shared" si="18"/>
        <v>0.66383441907394003</v>
      </c>
    </row>
    <row r="1177" spans="1:12">
      <c r="A1177" s="4">
        <v>462392</v>
      </c>
      <c r="B1177" s="4" t="s">
        <v>2415</v>
      </c>
      <c r="C1177" s="5">
        <v>41318</v>
      </c>
      <c r="D1177" s="4" t="s">
        <v>13</v>
      </c>
      <c r="E1177" s="4" t="s">
        <v>2416</v>
      </c>
      <c r="F1177" s="4">
        <v>464799</v>
      </c>
      <c r="G1177" s="4" t="s">
        <v>648</v>
      </c>
      <c r="H1177" s="4" t="s">
        <v>31</v>
      </c>
      <c r="I1177" s="4" t="s">
        <v>70</v>
      </c>
      <c r="J1177" s="4">
        <v>258553</v>
      </c>
      <c r="K1177" s="4">
        <v>295221</v>
      </c>
      <c r="L1177" s="6">
        <f t="shared" si="18"/>
        <v>1.1418200523683733</v>
      </c>
    </row>
    <row r="1178" spans="1:12">
      <c r="A1178" s="4">
        <v>462543</v>
      </c>
      <c r="B1178" s="4" t="s">
        <v>2417</v>
      </c>
      <c r="C1178" s="5">
        <v>41295</v>
      </c>
      <c r="D1178" s="4" t="s">
        <v>13</v>
      </c>
      <c r="E1178" s="4" t="s">
        <v>2418</v>
      </c>
      <c r="F1178" s="4">
        <v>408443</v>
      </c>
      <c r="G1178" s="4" t="s">
        <v>406</v>
      </c>
      <c r="H1178" s="4" t="s">
        <v>31</v>
      </c>
      <c r="I1178" s="4" t="s">
        <v>70</v>
      </c>
      <c r="J1178" s="4">
        <v>339037</v>
      </c>
      <c r="K1178" s="4">
        <v>398125</v>
      </c>
      <c r="L1178" s="6">
        <f t="shared" si="18"/>
        <v>1.1742818630414968</v>
      </c>
    </row>
    <row r="1179" spans="1:12">
      <c r="A1179" s="4">
        <v>462850</v>
      </c>
      <c r="B1179" s="4" t="s">
        <v>2419</v>
      </c>
      <c r="C1179" s="5">
        <v>41303</v>
      </c>
      <c r="D1179" s="4" t="s">
        <v>13</v>
      </c>
      <c r="E1179" s="4" t="s">
        <v>2420</v>
      </c>
      <c r="F1179" s="4">
        <v>406515</v>
      </c>
      <c r="G1179" s="4" t="s">
        <v>286</v>
      </c>
      <c r="H1179" s="4" t="s">
        <v>31</v>
      </c>
      <c r="I1179" s="4" t="s">
        <v>21</v>
      </c>
      <c r="J1179" s="4">
        <v>791407</v>
      </c>
      <c r="K1179" s="4">
        <v>1721299</v>
      </c>
      <c r="L1179" s="6">
        <f t="shared" si="18"/>
        <v>2.1749858164004108</v>
      </c>
    </row>
    <row r="1180" spans="1:12">
      <c r="A1180" s="4">
        <v>462851</v>
      </c>
      <c r="B1180" s="4" t="s">
        <v>2421</v>
      </c>
      <c r="C1180" s="5">
        <v>41302</v>
      </c>
      <c r="D1180" s="4" t="s">
        <v>13</v>
      </c>
      <c r="E1180" s="4" t="s">
        <v>2422</v>
      </c>
      <c r="F1180" s="4">
        <v>448791</v>
      </c>
      <c r="G1180" s="4" t="s">
        <v>386</v>
      </c>
      <c r="H1180" s="4" t="s">
        <v>31</v>
      </c>
      <c r="I1180" s="4" t="s">
        <v>25</v>
      </c>
      <c r="J1180" s="4">
        <v>411854</v>
      </c>
      <c r="K1180" s="4">
        <v>849107</v>
      </c>
      <c r="L1180" s="6">
        <f t="shared" si="18"/>
        <v>2.0616699121533357</v>
      </c>
    </row>
    <row r="1181" spans="1:12">
      <c r="A1181" s="4">
        <v>462853</v>
      </c>
      <c r="B1181" s="4" t="s">
        <v>2423</v>
      </c>
      <c r="C1181" s="5">
        <v>41311</v>
      </c>
      <c r="D1181" s="4" t="s">
        <v>13</v>
      </c>
      <c r="E1181" s="4" t="s">
        <v>2424</v>
      </c>
      <c r="F1181" s="4">
        <v>373036</v>
      </c>
      <c r="G1181" s="4" t="s">
        <v>193</v>
      </c>
      <c r="H1181" s="4" t="s">
        <v>31</v>
      </c>
      <c r="I1181" s="4" t="s">
        <v>25</v>
      </c>
      <c r="J1181" s="4">
        <v>456229</v>
      </c>
      <c r="K1181" s="4">
        <v>584140</v>
      </c>
      <c r="L1181" s="6">
        <f t="shared" si="18"/>
        <v>1.2803657812195191</v>
      </c>
    </row>
    <row r="1182" spans="1:12">
      <c r="A1182" s="4">
        <v>462855</v>
      </c>
      <c r="B1182" s="4" t="s">
        <v>2425</v>
      </c>
      <c r="C1182" s="5">
        <v>41307</v>
      </c>
      <c r="D1182" s="4" t="s">
        <v>13</v>
      </c>
      <c r="E1182" s="4" t="s">
        <v>2426</v>
      </c>
      <c r="F1182" s="4">
        <v>411082</v>
      </c>
      <c r="G1182" s="4" t="s">
        <v>58</v>
      </c>
      <c r="H1182" s="4" t="s">
        <v>31</v>
      </c>
      <c r="I1182" s="4" t="s">
        <v>17</v>
      </c>
      <c r="J1182" s="4">
        <v>1129464</v>
      </c>
      <c r="K1182" s="4">
        <v>1635438</v>
      </c>
      <c r="L1182" s="6">
        <f t="shared" si="18"/>
        <v>1.4479770935594229</v>
      </c>
    </row>
    <row r="1183" spans="1:12">
      <c r="A1183" s="4">
        <v>463249</v>
      </c>
      <c r="B1183" s="4" t="s">
        <v>2427</v>
      </c>
      <c r="C1183" s="5">
        <v>41307</v>
      </c>
      <c r="D1183" s="4" t="s">
        <v>13</v>
      </c>
      <c r="E1183" s="4" t="s">
        <v>2428</v>
      </c>
      <c r="F1183" s="4">
        <v>152562</v>
      </c>
      <c r="G1183" s="4" t="s">
        <v>451</v>
      </c>
      <c r="H1183" s="4" t="s">
        <v>31</v>
      </c>
      <c r="I1183" s="4" t="s">
        <v>25</v>
      </c>
      <c r="J1183" s="4">
        <v>576834</v>
      </c>
      <c r="K1183" s="4">
        <v>1097511</v>
      </c>
      <c r="L1183" s="6">
        <f t="shared" si="18"/>
        <v>1.9026461685684271</v>
      </c>
    </row>
    <row r="1184" spans="1:12">
      <c r="A1184" s="4">
        <v>463658</v>
      </c>
      <c r="B1184" s="4" t="s">
        <v>2429</v>
      </c>
      <c r="C1184" s="5">
        <v>41319</v>
      </c>
      <c r="D1184" s="4" t="s">
        <v>13</v>
      </c>
      <c r="E1184" s="4" t="s">
        <v>2430</v>
      </c>
      <c r="F1184" s="4">
        <v>455946</v>
      </c>
      <c r="G1184" s="4" t="s">
        <v>930</v>
      </c>
      <c r="H1184" s="4" t="s">
        <v>31</v>
      </c>
      <c r="I1184" s="4" t="s">
        <v>70</v>
      </c>
      <c r="J1184" s="4">
        <v>196413</v>
      </c>
      <c r="K1184" s="4">
        <v>375483</v>
      </c>
      <c r="L1184" s="6">
        <f t="shared" si="18"/>
        <v>1.9117013639626705</v>
      </c>
    </row>
    <row r="1185" spans="1:12">
      <c r="A1185" s="4">
        <v>463668</v>
      </c>
      <c r="B1185" s="4" t="s">
        <v>2431</v>
      </c>
      <c r="C1185" s="5">
        <v>41317</v>
      </c>
      <c r="D1185" s="4" t="s">
        <v>13</v>
      </c>
      <c r="E1185" s="4" t="s">
        <v>2432</v>
      </c>
      <c r="F1185" s="4">
        <v>378504</v>
      </c>
      <c r="G1185" s="4" t="s">
        <v>275</v>
      </c>
      <c r="H1185" s="4" t="s">
        <v>31</v>
      </c>
      <c r="I1185" s="4" t="s">
        <v>17</v>
      </c>
      <c r="J1185" s="4">
        <v>1259757</v>
      </c>
      <c r="K1185" s="4">
        <v>2021950</v>
      </c>
      <c r="L1185" s="6">
        <f t="shared" si="18"/>
        <v>1.6050317640624343</v>
      </c>
    </row>
    <row r="1186" spans="1:12">
      <c r="A1186" s="4">
        <v>463910</v>
      </c>
      <c r="B1186" s="4" t="s">
        <v>2433</v>
      </c>
      <c r="C1186" s="5">
        <v>41323</v>
      </c>
      <c r="D1186" s="4" t="s">
        <v>13</v>
      </c>
      <c r="E1186" s="4" t="s">
        <v>2434</v>
      </c>
      <c r="F1186" s="4">
        <v>458160</v>
      </c>
      <c r="G1186" s="4" t="s">
        <v>156</v>
      </c>
      <c r="H1186" s="4" t="s">
        <v>31</v>
      </c>
      <c r="I1186" s="4" t="s">
        <v>25</v>
      </c>
      <c r="J1186" s="4">
        <v>485216</v>
      </c>
      <c r="K1186" s="4">
        <v>711372</v>
      </c>
      <c r="L1186" s="6">
        <f t="shared" si="18"/>
        <v>1.4660934511640176</v>
      </c>
    </row>
    <row r="1187" spans="1:12">
      <c r="A1187" s="4">
        <v>463914</v>
      </c>
      <c r="B1187" s="4" t="s">
        <v>2435</v>
      </c>
      <c r="C1187" s="5">
        <v>41312</v>
      </c>
      <c r="D1187" s="4" t="s">
        <v>13</v>
      </c>
      <c r="E1187" s="4" t="s">
        <v>2436</v>
      </c>
      <c r="F1187" s="4">
        <v>410452</v>
      </c>
      <c r="G1187" s="4" t="s">
        <v>398</v>
      </c>
      <c r="H1187" s="4" t="s">
        <v>2437</v>
      </c>
      <c r="I1187" s="4" t="s">
        <v>70</v>
      </c>
      <c r="J1187" s="4">
        <v>317315</v>
      </c>
      <c r="K1187" s="4">
        <v>38667</v>
      </c>
      <c r="L1187" s="6">
        <f t="shared" si="18"/>
        <v>0.12185682996391599</v>
      </c>
    </row>
    <row r="1188" spans="1:12">
      <c r="A1188" s="4">
        <v>464461</v>
      </c>
      <c r="B1188" s="4" t="s">
        <v>2438</v>
      </c>
      <c r="C1188" s="5">
        <v>41330</v>
      </c>
      <c r="D1188" s="4" t="s">
        <v>13</v>
      </c>
      <c r="E1188" s="4" t="s">
        <v>2439</v>
      </c>
      <c r="F1188" s="4">
        <v>419863</v>
      </c>
      <c r="G1188" s="4" t="s">
        <v>20</v>
      </c>
      <c r="H1188" s="4" t="s">
        <v>31</v>
      </c>
      <c r="I1188" s="4" t="s">
        <v>70</v>
      </c>
      <c r="J1188" s="4">
        <v>287589</v>
      </c>
      <c r="K1188" s="4">
        <v>404431</v>
      </c>
      <c r="L1188" s="6">
        <f t="shared" si="18"/>
        <v>1.4062811859980737</v>
      </c>
    </row>
    <row r="1189" spans="1:12">
      <c r="A1189" s="4">
        <v>464464</v>
      </c>
      <c r="B1189" s="4" t="s">
        <v>2440</v>
      </c>
      <c r="C1189" s="5">
        <v>41326</v>
      </c>
      <c r="D1189" s="4" t="s">
        <v>13</v>
      </c>
      <c r="E1189" s="4" t="s">
        <v>2441</v>
      </c>
      <c r="F1189" s="4">
        <v>448841</v>
      </c>
      <c r="G1189" s="4" t="s">
        <v>467</v>
      </c>
      <c r="H1189" s="4" t="s">
        <v>31</v>
      </c>
      <c r="I1189" s="4" t="s">
        <v>25</v>
      </c>
      <c r="J1189" s="4">
        <v>678604</v>
      </c>
      <c r="K1189" s="4">
        <v>742546</v>
      </c>
      <c r="L1189" s="6">
        <f t="shared" si="18"/>
        <v>1.0942257929514121</v>
      </c>
    </row>
    <row r="1190" spans="1:12">
      <c r="A1190" s="4">
        <v>464490</v>
      </c>
      <c r="B1190" s="4" t="s">
        <v>2442</v>
      </c>
      <c r="C1190" s="5">
        <v>41317</v>
      </c>
      <c r="D1190" s="4" t="s">
        <v>13</v>
      </c>
      <c r="E1190" s="4" t="s">
        <v>2443</v>
      </c>
      <c r="F1190" s="4">
        <v>407302</v>
      </c>
      <c r="G1190" s="4" t="s">
        <v>203</v>
      </c>
      <c r="H1190" s="4" t="s">
        <v>31</v>
      </c>
      <c r="I1190" s="4" t="s">
        <v>21</v>
      </c>
      <c r="J1190" s="4">
        <v>749977</v>
      </c>
      <c r="K1190" s="4">
        <v>336697</v>
      </c>
      <c r="L1190" s="6">
        <f t="shared" si="18"/>
        <v>0.4489431009217616</v>
      </c>
    </row>
    <row r="1191" spans="1:12">
      <c r="A1191" s="4">
        <v>464491</v>
      </c>
      <c r="B1191" s="4" t="s">
        <v>2444</v>
      </c>
      <c r="C1191" s="5">
        <v>41334</v>
      </c>
      <c r="D1191" s="4" t="s">
        <v>13</v>
      </c>
      <c r="E1191" s="4" t="s">
        <v>2445</v>
      </c>
      <c r="F1191" s="4">
        <v>379658</v>
      </c>
      <c r="G1191" s="4" t="s">
        <v>206</v>
      </c>
      <c r="H1191" s="4" t="s">
        <v>31</v>
      </c>
      <c r="I1191" s="4" t="s">
        <v>21</v>
      </c>
      <c r="J1191" s="4">
        <v>813461</v>
      </c>
      <c r="K1191" s="4">
        <v>2170758</v>
      </c>
      <c r="L1191" s="6">
        <f t="shared" si="18"/>
        <v>2.6685458798885255</v>
      </c>
    </row>
    <row r="1192" spans="1:12">
      <c r="A1192" s="4">
        <v>464618</v>
      </c>
      <c r="B1192" s="4" t="s">
        <v>2446</v>
      </c>
      <c r="C1192" s="5">
        <v>41333</v>
      </c>
      <c r="D1192" s="4" t="s">
        <v>13</v>
      </c>
      <c r="E1192" s="4" t="s">
        <v>2447</v>
      </c>
      <c r="F1192" s="4">
        <v>378015</v>
      </c>
      <c r="G1192" s="4" t="s">
        <v>477</v>
      </c>
      <c r="H1192" s="4" t="s">
        <v>31</v>
      </c>
      <c r="I1192" s="4" t="s">
        <v>21</v>
      </c>
      <c r="J1192" s="4">
        <v>956014</v>
      </c>
      <c r="K1192" s="4">
        <v>1078506</v>
      </c>
      <c r="L1192" s="6">
        <f t="shared" si="18"/>
        <v>1.1281278307639846</v>
      </c>
    </row>
    <row r="1193" spans="1:12">
      <c r="A1193" s="4">
        <v>464649</v>
      </c>
      <c r="B1193" s="4" t="s">
        <v>2448</v>
      </c>
      <c r="C1193" s="5">
        <v>41330</v>
      </c>
      <c r="D1193" s="4" t="s">
        <v>13</v>
      </c>
      <c r="E1193" s="4" t="s">
        <v>2449</v>
      </c>
      <c r="F1193" s="4">
        <v>380150</v>
      </c>
      <c r="G1193" s="4" t="s">
        <v>77</v>
      </c>
      <c r="H1193" s="4" t="s">
        <v>31</v>
      </c>
      <c r="I1193" s="4" t="s">
        <v>70</v>
      </c>
      <c r="J1193" s="4">
        <v>339164</v>
      </c>
      <c r="K1193" s="4">
        <v>291828</v>
      </c>
      <c r="L1193" s="6">
        <f t="shared" si="18"/>
        <v>0.86043330070408419</v>
      </c>
    </row>
    <row r="1194" spans="1:12">
      <c r="A1194" s="4">
        <v>464650</v>
      </c>
      <c r="B1194" s="4" t="s">
        <v>2450</v>
      </c>
      <c r="C1194" s="5">
        <v>41332</v>
      </c>
      <c r="D1194" s="4" t="s">
        <v>13</v>
      </c>
      <c r="E1194" s="4" t="s">
        <v>2451</v>
      </c>
      <c r="F1194" s="4">
        <v>377332</v>
      </c>
      <c r="G1194" s="4" t="s">
        <v>82</v>
      </c>
      <c r="H1194" s="4" t="s">
        <v>31</v>
      </c>
      <c r="I1194" s="4" t="s">
        <v>21</v>
      </c>
      <c r="J1194" s="4">
        <v>860330</v>
      </c>
      <c r="K1194" s="4">
        <v>503138</v>
      </c>
      <c r="L1194" s="6">
        <f t="shared" si="18"/>
        <v>0.58481977845710365</v>
      </c>
    </row>
    <row r="1195" spans="1:12">
      <c r="A1195" s="4">
        <v>464651</v>
      </c>
      <c r="B1195" s="4" t="s">
        <v>2452</v>
      </c>
      <c r="C1195" s="5">
        <v>41330</v>
      </c>
      <c r="D1195" s="4" t="s">
        <v>13</v>
      </c>
      <c r="E1195" s="4" t="s">
        <v>925</v>
      </c>
      <c r="F1195" s="4">
        <v>382514</v>
      </c>
      <c r="G1195" s="4" t="s">
        <v>844</v>
      </c>
      <c r="H1195" s="4" t="s">
        <v>31</v>
      </c>
      <c r="I1195" s="4" t="s">
        <v>25</v>
      </c>
      <c r="J1195" s="4">
        <v>599989</v>
      </c>
      <c r="K1195" s="4">
        <v>1244390</v>
      </c>
      <c r="L1195" s="6">
        <f t="shared" si="18"/>
        <v>2.0740213570582129</v>
      </c>
    </row>
    <row r="1196" spans="1:12">
      <c r="A1196" s="4">
        <v>464652</v>
      </c>
      <c r="B1196" s="4" t="s">
        <v>2453</v>
      </c>
      <c r="C1196" s="5">
        <v>41334</v>
      </c>
      <c r="D1196" s="4" t="s">
        <v>13</v>
      </c>
      <c r="E1196" s="4" t="s">
        <v>2454</v>
      </c>
      <c r="F1196" s="4">
        <v>408443</v>
      </c>
      <c r="G1196" s="4" t="s">
        <v>406</v>
      </c>
      <c r="H1196" s="4" t="s">
        <v>31</v>
      </c>
      <c r="I1196" s="4" t="s">
        <v>25</v>
      </c>
      <c r="J1196" s="4">
        <v>574100</v>
      </c>
      <c r="K1196" s="4">
        <v>877972</v>
      </c>
      <c r="L1196" s="6">
        <f t="shared" si="18"/>
        <v>1.5293015154154328</v>
      </c>
    </row>
    <row r="1197" spans="1:12">
      <c r="A1197" s="4">
        <v>464653</v>
      </c>
      <c r="B1197" s="4" t="s">
        <v>2455</v>
      </c>
      <c r="C1197" s="5">
        <v>41334</v>
      </c>
      <c r="D1197" s="4" t="s">
        <v>13</v>
      </c>
      <c r="E1197" s="4" t="s">
        <v>2456</v>
      </c>
      <c r="F1197" s="4">
        <v>398778</v>
      </c>
      <c r="G1197" s="4" t="s">
        <v>367</v>
      </c>
      <c r="H1197" s="4" t="s">
        <v>31</v>
      </c>
      <c r="I1197" s="4" t="s">
        <v>21</v>
      </c>
      <c r="J1197" s="4">
        <v>714413</v>
      </c>
      <c r="K1197" s="4">
        <v>616043</v>
      </c>
      <c r="L1197" s="6">
        <f t="shared" si="18"/>
        <v>0.86230653697511106</v>
      </c>
    </row>
    <row r="1198" spans="1:12">
      <c r="A1198" s="4">
        <v>464659</v>
      </c>
      <c r="B1198" s="4" t="s">
        <v>2457</v>
      </c>
      <c r="C1198" s="5">
        <v>41330</v>
      </c>
      <c r="D1198" s="4" t="s">
        <v>13</v>
      </c>
      <c r="E1198" s="4" t="s">
        <v>2458</v>
      </c>
      <c r="F1198" s="4">
        <v>381123</v>
      </c>
      <c r="G1198" s="4" t="s">
        <v>503</v>
      </c>
      <c r="H1198" s="4" t="s">
        <v>31</v>
      </c>
      <c r="I1198" s="4" t="s">
        <v>21</v>
      </c>
      <c r="J1198" s="4">
        <v>917311</v>
      </c>
      <c r="K1198" s="4">
        <v>666397</v>
      </c>
      <c r="L1198" s="6">
        <f t="shared" si="18"/>
        <v>0.7264679045601764</v>
      </c>
    </row>
    <row r="1199" spans="1:12">
      <c r="A1199" s="4">
        <v>464665</v>
      </c>
      <c r="B1199" s="4" t="s">
        <v>2459</v>
      </c>
      <c r="C1199" s="5">
        <v>41334</v>
      </c>
      <c r="D1199" s="4" t="s">
        <v>13</v>
      </c>
      <c r="E1199" s="4" t="s">
        <v>2460</v>
      </c>
      <c r="F1199" s="4">
        <v>381123</v>
      </c>
      <c r="G1199" s="4" t="s">
        <v>503</v>
      </c>
      <c r="H1199" s="4" t="s">
        <v>31</v>
      </c>
      <c r="I1199" s="4" t="s">
        <v>25</v>
      </c>
      <c r="J1199" s="4">
        <v>624419</v>
      </c>
      <c r="K1199" s="4">
        <v>576667</v>
      </c>
      <c r="L1199" s="6">
        <f t="shared" si="18"/>
        <v>0.92352570949955082</v>
      </c>
    </row>
    <row r="1200" spans="1:12">
      <c r="A1200" s="4">
        <v>464671</v>
      </c>
      <c r="B1200" s="4" t="s">
        <v>2461</v>
      </c>
      <c r="C1200" s="5">
        <v>41325</v>
      </c>
      <c r="D1200" s="4" t="s">
        <v>13</v>
      </c>
      <c r="E1200" s="4" t="s">
        <v>2462</v>
      </c>
      <c r="F1200" s="4">
        <v>398449</v>
      </c>
      <c r="G1200" s="4" t="s">
        <v>116</v>
      </c>
      <c r="H1200" s="4" t="s">
        <v>31</v>
      </c>
      <c r="I1200" s="4" t="s">
        <v>17</v>
      </c>
      <c r="J1200" s="4">
        <v>1147540</v>
      </c>
      <c r="K1200" s="4">
        <v>1347349</v>
      </c>
      <c r="L1200" s="6">
        <f t="shared" si="18"/>
        <v>1.174119420673789</v>
      </c>
    </row>
    <row r="1201" spans="1:12">
      <c r="A1201" s="4">
        <v>464673</v>
      </c>
      <c r="B1201" s="4" t="s">
        <v>2463</v>
      </c>
      <c r="C1201" s="5">
        <v>41330</v>
      </c>
      <c r="D1201" s="4" t="s">
        <v>13</v>
      </c>
      <c r="E1201" s="4" t="s">
        <v>2464</v>
      </c>
      <c r="F1201" s="4">
        <v>376339</v>
      </c>
      <c r="G1201" s="4" t="s">
        <v>91</v>
      </c>
      <c r="H1201" s="4" t="s">
        <v>31</v>
      </c>
      <c r="I1201" s="4" t="s">
        <v>70</v>
      </c>
      <c r="J1201" s="4">
        <v>272100</v>
      </c>
      <c r="K1201" s="4">
        <v>859107</v>
      </c>
      <c r="L1201" s="6">
        <f t="shared" si="18"/>
        <v>3.1573208379272328</v>
      </c>
    </row>
    <row r="1202" spans="1:12">
      <c r="A1202" s="4">
        <v>464676</v>
      </c>
      <c r="B1202" s="4" t="s">
        <v>2465</v>
      </c>
      <c r="C1202" s="5">
        <v>41328</v>
      </c>
      <c r="D1202" s="4" t="s">
        <v>13</v>
      </c>
      <c r="E1202" s="4" t="s">
        <v>2466</v>
      </c>
      <c r="F1202" s="4">
        <v>376098</v>
      </c>
      <c r="G1202" s="4" t="s">
        <v>1084</v>
      </c>
      <c r="H1202" s="4" t="s">
        <v>31</v>
      </c>
      <c r="I1202" s="4" t="s">
        <v>21</v>
      </c>
      <c r="J1202" s="4">
        <v>1070282</v>
      </c>
      <c r="K1202" s="4">
        <v>1650985</v>
      </c>
      <c r="L1202" s="6">
        <f t="shared" si="18"/>
        <v>1.5425700890045801</v>
      </c>
    </row>
    <row r="1203" spans="1:12">
      <c r="A1203" s="4">
        <v>464729</v>
      </c>
      <c r="B1203" s="4" t="s">
        <v>2467</v>
      </c>
      <c r="C1203" s="5">
        <v>41337</v>
      </c>
      <c r="D1203" s="4" t="s">
        <v>13</v>
      </c>
      <c r="E1203" s="4" t="s">
        <v>2468</v>
      </c>
      <c r="F1203" s="4">
        <v>388373</v>
      </c>
      <c r="G1203" s="4" t="s">
        <v>637</v>
      </c>
      <c r="H1203" s="4" t="s">
        <v>31</v>
      </c>
      <c r="I1203" s="4" t="s">
        <v>70</v>
      </c>
      <c r="J1203" s="4">
        <v>343148</v>
      </c>
      <c r="K1203" s="4">
        <v>605479</v>
      </c>
      <c r="L1203" s="6">
        <f t="shared" si="18"/>
        <v>1.7644835464580881</v>
      </c>
    </row>
    <row r="1204" spans="1:12">
      <c r="A1204" s="4">
        <v>464730</v>
      </c>
      <c r="B1204" s="4" t="s">
        <v>2469</v>
      </c>
      <c r="C1204" s="5">
        <v>41330</v>
      </c>
      <c r="D1204" s="4" t="s">
        <v>13</v>
      </c>
      <c r="E1204" s="4" t="s">
        <v>79</v>
      </c>
      <c r="F1204" s="4">
        <v>387266</v>
      </c>
      <c r="G1204" s="4" t="s">
        <v>35</v>
      </c>
      <c r="H1204" s="4" t="s">
        <v>31</v>
      </c>
      <c r="I1204" s="4" t="s">
        <v>21</v>
      </c>
      <c r="J1204" s="4">
        <v>841570</v>
      </c>
      <c r="K1204" s="4">
        <v>239188</v>
      </c>
      <c r="L1204" s="6">
        <f t="shared" si="18"/>
        <v>0.28421640505246148</v>
      </c>
    </row>
    <row r="1205" spans="1:12">
      <c r="A1205" s="4">
        <v>464737</v>
      </c>
      <c r="B1205" s="4" t="s">
        <v>2470</v>
      </c>
      <c r="C1205" s="5">
        <v>41323</v>
      </c>
      <c r="D1205" s="4" t="s">
        <v>13</v>
      </c>
      <c r="E1205" s="4" t="s">
        <v>2471</v>
      </c>
      <c r="F1205" s="4">
        <v>454526</v>
      </c>
      <c r="G1205" s="4" t="s">
        <v>470</v>
      </c>
      <c r="H1205" s="4" t="s">
        <v>31</v>
      </c>
      <c r="I1205" s="4" t="s">
        <v>25</v>
      </c>
      <c r="J1205" s="4">
        <v>496007</v>
      </c>
      <c r="K1205" s="4">
        <v>619959</v>
      </c>
      <c r="L1205" s="6">
        <f t="shared" si="18"/>
        <v>1.2498996989961835</v>
      </c>
    </row>
    <row r="1206" spans="1:12">
      <c r="A1206" s="4">
        <v>464738</v>
      </c>
      <c r="B1206" s="4" t="s">
        <v>2472</v>
      </c>
      <c r="C1206" s="5">
        <v>41337</v>
      </c>
      <c r="D1206" s="4" t="s">
        <v>13</v>
      </c>
      <c r="E1206" s="4" t="s">
        <v>1773</v>
      </c>
      <c r="F1206" s="4">
        <v>359519</v>
      </c>
      <c r="G1206" s="4" t="s">
        <v>294</v>
      </c>
      <c r="H1206" s="4" t="s">
        <v>31</v>
      </c>
      <c r="I1206" s="4" t="s">
        <v>25</v>
      </c>
      <c r="J1206" s="4">
        <v>685158</v>
      </c>
      <c r="K1206" s="4">
        <v>313275</v>
      </c>
      <c r="L1206" s="6">
        <f t="shared" si="18"/>
        <v>0.45723030308337637</v>
      </c>
    </row>
    <row r="1207" spans="1:12">
      <c r="A1207" s="4">
        <v>464740</v>
      </c>
      <c r="B1207" s="4" t="s">
        <v>2473</v>
      </c>
      <c r="C1207" s="5">
        <v>41323</v>
      </c>
      <c r="D1207" s="4" t="s">
        <v>13</v>
      </c>
      <c r="E1207" s="4" t="s">
        <v>2474</v>
      </c>
      <c r="F1207" s="4">
        <v>458160</v>
      </c>
      <c r="G1207" s="4" t="s">
        <v>156</v>
      </c>
      <c r="H1207" s="4" t="s">
        <v>31</v>
      </c>
      <c r="I1207" s="4" t="s">
        <v>21</v>
      </c>
      <c r="J1207" s="4">
        <v>840783</v>
      </c>
      <c r="K1207" s="4">
        <v>779618</v>
      </c>
      <c r="L1207" s="6">
        <f t="shared" si="18"/>
        <v>0.92725233502580329</v>
      </c>
    </row>
    <row r="1208" spans="1:12">
      <c r="A1208" s="4">
        <v>465044</v>
      </c>
      <c r="B1208" s="4" t="s">
        <v>2475</v>
      </c>
      <c r="C1208" s="5">
        <v>41337</v>
      </c>
      <c r="D1208" s="4" t="s">
        <v>13</v>
      </c>
      <c r="E1208" s="4" t="s">
        <v>2476</v>
      </c>
      <c r="F1208" s="4">
        <v>377364</v>
      </c>
      <c r="G1208" s="4" t="s">
        <v>726</v>
      </c>
      <c r="H1208" s="4" t="s">
        <v>31</v>
      </c>
      <c r="I1208" s="4" t="s">
        <v>25</v>
      </c>
      <c r="J1208" s="4">
        <v>606078</v>
      </c>
      <c r="K1208" s="4">
        <v>643077</v>
      </c>
      <c r="L1208" s="6">
        <f t="shared" si="18"/>
        <v>1.0610465979626384</v>
      </c>
    </row>
    <row r="1209" spans="1:12">
      <c r="A1209" s="4">
        <v>465292</v>
      </c>
      <c r="B1209" s="4" t="s">
        <v>2477</v>
      </c>
      <c r="C1209" s="5">
        <v>41339</v>
      </c>
      <c r="D1209" s="4" t="s">
        <v>13</v>
      </c>
      <c r="E1209" s="4" t="s">
        <v>2478</v>
      </c>
      <c r="F1209" s="4">
        <v>378503</v>
      </c>
      <c r="G1209" s="4" t="s">
        <v>272</v>
      </c>
      <c r="H1209" s="4" t="s">
        <v>31</v>
      </c>
      <c r="I1209" s="4" t="s">
        <v>70</v>
      </c>
      <c r="J1209" s="4">
        <v>104043</v>
      </c>
      <c r="K1209" s="4">
        <v>1785572</v>
      </c>
      <c r="L1209" s="6">
        <f t="shared" si="18"/>
        <v>17.161865767038627</v>
      </c>
    </row>
    <row r="1210" spans="1:12">
      <c r="A1210" s="4">
        <v>465304</v>
      </c>
      <c r="B1210" s="4" t="s">
        <v>2479</v>
      </c>
      <c r="C1210" s="5">
        <v>41345</v>
      </c>
      <c r="D1210" s="4" t="s">
        <v>13</v>
      </c>
      <c r="E1210" s="4" t="s">
        <v>2480</v>
      </c>
      <c r="F1210" s="4">
        <v>462388</v>
      </c>
      <c r="G1210" s="4" t="s">
        <v>768</v>
      </c>
      <c r="H1210" s="4" t="s">
        <v>31</v>
      </c>
      <c r="I1210" s="4" t="s">
        <v>17</v>
      </c>
      <c r="J1210" s="4">
        <v>1184027</v>
      </c>
      <c r="K1210" s="4">
        <v>941747</v>
      </c>
      <c r="L1210" s="6">
        <f t="shared" si="18"/>
        <v>0.79537628787181369</v>
      </c>
    </row>
    <row r="1211" spans="1:12">
      <c r="A1211" s="4">
        <v>465442</v>
      </c>
      <c r="B1211" s="4" t="s">
        <v>2481</v>
      </c>
      <c r="C1211" s="5">
        <v>41341</v>
      </c>
      <c r="D1211" s="4" t="s">
        <v>13</v>
      </c>
      <c r="E1211" s="4" t="s">
        <v>2482</v>
      </c>
      <c r="F1211" s="4">
        <v>434171</v>
      </c>
      <c r="G1211" s="4" t="s">
        <v>376</v>
      </c>
      <c r="H1211" s="4" t="s">
        <v>31</v>
      </c>
      <c r="I1211" s="4" t="s">
        <v>21</v>
      </c>
      <c r="J1211" s="4">
        <v>1038851</v>
      </c>
      <c r="K1211" s="4">
        <v>1392026</v>
      </c>
      <c r="L1211" s="6">
        <f t="shared" si="18"/>
        <v>1.3399669442489828</v>
      </c>
    </row>
    <row r="1212" spans="1:12">
      <c r="A1212" s="4">
        <v>465755</v>
      </c>
      <c r="B1212" s="4" t="s">
        <v>2483</v>
      </c>
      <c r="C1212" s="5">
        <v>41334</v>
      </c>
      <c r="D1212" s="4" t="s">
        <v>13</v>
      </c>
      <c r="E1212" s="4" t="s">
        <v>2484</v>
      </c>
      <c r="F1212" s="4">
        <v>417062</v>
      </c>
      <c r="G1212" s="4" t="s">
        <v>655</v>
      </c>
      <c r="H1212" s="4" t="s">
        <v>31</v>
      </c>
      <c r="I1212" s="4" t="s">
        <v>21</v>
      </c>
      <c r="J1212" s="4">
        <v>780814</v>
      </c>
      <c r="K1212" s="4">
        <v>936796</v>
      </c>
      <c r="L1212" s="6">
        <f t="shared" si="18"/>
        <v>1.199768446774776</v>
      </c>
    </row>
    <row r="1213" spans="1:12">
      <c r="A1213" s="4">
        <v>465757</v>
      </c>
      <c r="B1213" s="4" t="s">
        <v>2485</v>
      </c>
      <c r="C1213" s="5">
        <v>41337</v>
      </c>
      <c r="D1213" s="4" t="s">
        <v>13</v>
      </c>
      <c r="E1213" s="4" t="s">
        <v>2486</v>
      </c>
      <c r="F1213" s="4">
        <v>462852</v>
      </c>
      <c r="G1213" s="4" t="s">
        <v>1147</v>
      </c>
      <c r="H1213" s="4" t="s">
        <v>31</v>
      </c>
      <c r="I1213" s="4" t="s">
        <v>21</v>
      </c>
      <c r="J1213" s="4">
        <v>1099640</v>
      </c>
      <c r="K1213" s="4">
        <v>558887</v>
      </c>
      <c r="L1213" s="6">
        <f t="shared" si="18"/>
        <v>0.50824542577570841</v>
      </c>
    </row>
    <row r="1214" spans="1:12">
      <c r="A1214" s="4">
        <v>465759</v>
      </c>
      <c r="B1214" s="4" t="s">
        <v>2487</v>
      </c>
      <c r="C1214" s="5">
        <v>40977</v>
      </c>
      <c r="D1214" s="4" t="s">
        <v>13</v>
      </c>
      <c r="E1214" s="4" t="s">
        <v>2488</v>
      </c>
      <c r="F1214" s="4">
        <v>152562</v>
      </c>
      <c r="G1214" s="4" t="s">
        <v>451</v>
      </c>
      <c r="H1214" s="4" t="s">
        <v>31</v>
      </c>
      <c r="I1214" s="4" t="s">
        <v>21</v>
      </c>
      <c r="J1214" s="4">
        <v>741050</v>
      </c>
      <c r="K1214" s="4">
        <v>803880</v>
      </c>
      <c r="L1214" s="6">
        <f t="shared" si="18"/>
        <v>1.0847851022198232</v>
      </c>
    </row>
    <row r="1215" spans="1:12">
      <c r="A1215" s="4">
        <v>466912</v>
      </c>
      <c r="B1215" s="4" t="s">
        <v>2489</v>
      </c>
      <c r="C1215" s="5">
        <v>41331</v>
      </c>
      <c r="D1215" s="4" t="s">
        <v>13</v>
      </c>
      <c r="E1215" s="4" t="s">
        <v>2490</v>
      </c>
      <c r="F1215" s="4">
        <v>449173</v>
      </c>
      <c r="G1215" s="4" t="s">
        <v>127</v>
      </c>
      <c r="H1215" s="4" t="s">
        <v>31</v>
      </c>
      <c r="I1215" s="4" t="s">
        <v>21</v>
      </c>
      <c r="J1215" s="4">
        <v>851871</v>
      </c>
      <c r="K1215" s="4">
        <v>1148946</v>
      </c>
      <c r="L1215" s="6">
        <f t="shared" si="18"/>
        <v>1.3487323784939269</v>
      </c>
    </row>
    <row r="1216" spans="1:12">
      <c r="A1216" s="4">
        <v>467276</v>
      </c>
      <c r="B1216" s="4" t="s">
        <v>2491</v>
      </c>
      <c r="C1216" s="5">
        <v>41358</v>
      </c>
      <c r="D1216" s="4" t="s">
        <v>13</v>
      </c>
      <c r="E1216" s="4" t="s">
        <v>2492</v>
      </c>
      <c r="F1216" s="4">
        <v>436955</v>
      </c>
      <c r="G1216" s="4" t="s">
        <v>823</v>
      </c>
      <c r="H1216" s="4" t="s">
        <v>31</v>
      </c>
      <c r="I1216" s="4" t="s">
        <v>25</v>
      </c>
      <c r="J1216" s="4">
        <v>535739</v>
      </c>
      <c r="K1216" s="4">
        <v>547181</v>
      </c>
      <c r="L1216" s="6">
        <f t="shared" si="18"/>
        <v>1.0213574147112681</v>
      </c>
    </row>
    <row r="1217" spans="1:12">
      <c r="A1217" s="4">
        <v>467768</v>
      </c>
      <c r="B1217" s="4" t="s">
        <v>2493</v>
      </c>
      <c r="C1217" s="5">
        <v>41348</v>
      </c>
      <c r="D1217" s="4" t="s">
        <v>13</v>
      </c>
      <c r="E1217" s="4" t="s">
        <v>2494</v>
      </c>
      <c r="F1217" s="4">
        <v>464799</v>
      </c>
      <c r="G1217" s="4" t="s">
        <v>648</v>
      </c>
      <c r="H1217" s="4" t="s">
        <v>31</v>
      </c>
      <c r="I1217" s="4" t="s">
        <v>25</v>
      </c>
      <c r="J1217" s="4">
        <v>539776</v>
      </c>
      <c r="K1217" s="4">
        <v>776752</v>
      </c>
      <c r="L1217" s="6">
        <f t="shared" si="18"/>
        <v>1.4390265591652833</v>
      </c>
    </row>
    <row r="1218" spans="1:12">
      <c r="A1218" s="4">
        <v>467777</v>
      </c>
      <c r="B1218" s="4" t="s">
        <v>2495</v>
      </c>
      <c r="C1218" s="5">
        <v>41346</v>
      </c>
      <c r="D1218" s="4" t="s">
        <v>13</v>
      </c>
      <c r="E1218" s="4" t="s">
        <v>2496</v>
      </c>
      <c r="F1218" s="4">
        <v>382514</v>
      </c>
      <c r="G1218" s="4" t="s">
        <v>844</v>
      </c>
      <c r="H1218" s="4" t="s">
        <v>31</v>
      </c>
      <c r="I1218" s="4" t="s">
        <v>70</v>
      </c>
      <c r="J1218" s="4">
        <v>390931</v>
      </c>
      <c r="K1218" s="4">
        <v>296652</v>
      </c>
      <c r="L1218" s="6">
        <f t="shared" si="18"/>
        <v>0.75883467926565051</v>
      </c>
    </row>
    <row r="1219" spans="1:12">
      <c r="A1219" s="4">
        <v>467782</v>
      </c>
      <c r="B1219" s="4" t="s">
        <v>984</v>
      </c>
      <c r="C1219" s="5">
        <v>41353</v>
      </c>
      <c r="D1219" s="4" t="s">
        <v>13</v>
      </c>
      <c r="E1219" s="4" t="s">
        <v>789</v>
      </c>
      <c r="F1219" s="4">
        <v>425654</v>
      </c>
      <c r="G1219" s="4" t="s">
        <v>542</v>
      </c>
      <c r="H1219" s="4" t="s">
        <v>31</v>
      </c>
      <c r="I1219" s="4" t="s">
        <v>21</v>
      </c>
      <c r="J1219" s="4">
        <v>828973</v>
      </c>
      <c r="K1219" s="4">
        <v>1666641</v>
      </c>
      <c r="L1219" s="6">
        <f t="shared" ref="L1219:L1282" si="19">K1219/J1219</f>
        <v>2.0104888820263147</v>
      </c>
    </row>
    <row r="1220" spans="1:12">
      <c r="A1220" s="4">
        <v>467849</v>
      </c>
      <c r="B1220" s="4" t="s">
        <v>2497</v>
      </c>
      <c r="C1220" s="5">
        <v>41319</v>
      </c>
      <c r="D1220" s="4" t="s">
        <v>13</v>
      </c>
      <c r="E1220" s="4" t="s">
        <v>2498</v>
      </c>
      <c r="F1220" s="4">
        <v>460862</v>
      </c>
      <c r="G1220" s="4" t="s">
        <v>231</v>
      </c>
      <c r="H1220" s="4" t="s">
        <v>31</v>
      </c>
      <c r="I1220" s="4" t="s">
        <v>70</v>
      </c>
      <c r="J1220" s="4">
        <v>364297</v>
      </c>
      <c r="K1220" s="4">
        <v>458127</v>
      </c>
      <c r="L1220" s="6">
        <f t="shared" si="19"/>
        <v>1.2575645695682369</v>
      </c>
    </row>
    <row r="1221" spans="1:12">
      <c r="A1221" s="4">
        <v>467876</v>
      </c>
      <c r="B1221" s="4" t="s">
        <v>2499</v>
      </c>
      <c r="C1221" s="5">
        <v>41324</v>
      </c>
      <c r="D1221" s="4" t="s">
        <v>13</v>
      </c>
      <c r="E1221" s="4" t="s">
        <v>2500</v>
      </c>
      <c r="F1221" s="4">
        <v>152562</v>
      </c>
      <c r="G1221" s="4" t="s">
        <v>451</v>
      </c>
      <c r="H1221" s="4" t="s">
        <v>31</v>
      </c>
      <c r="I1221" s="4" t="s">
        <v>25</v>
      </c>
      <c r="J1221" s="4">
        <v>428093</v>
      </c>
      <c r="K1221" s="4">
        <v>1134260</v>
      </c>
      <c r="L1221" s="6">
        <f t="shared" si="19"/>
        <v>2.649564463796418</v>
      </c>
    </row>
    <row r="1222" spans="1:12">
      <c r="A1222" s="4">
        <v>467877</v>
      </c>
      <c r="B1222" s="4" t="s">
        <v>2501</v>
      </c>
      <c r="C1222" s="5">
        <v>41344</v>
      </c>
      <c r="D1222" s="4" t="s">
        <v>13</v>
      </c>
      <c r="E1222" s="4" t="s">
        <v>2502</v>
      </c>
      <c r="F1222" s="4">
        <v>381123</v>
      </c>
      <c r="G1222" s="4" t="s">
        <v>503</v>
      </c>
      <c r="H1222" s="4" t="s">
        <v>31</v>
      </c>
      <c r="I1222" s="4" t="s">
        <v>70</v>
      </c>
      <c r="J1222" s="4">
        <v>251169</v>
      </c>
      <c r="K1222" s="4">
        <v>866993</v>
      </c>
      <c r="L1222" s="6">
        <f t="shared" si="19"/>
        <v>3.4518312371351558</v>
      </c>
    </row>
    <row r="1223" spans="1:12">
      <c r="A1223" s="4">
        <v>467888</v>
      </c>
      <c r="B1223" s="4" t="s">
        <v>2503</v>
      </c>
      <c r="C1223" s="5">
        <v>41344</v>
      </c>
      <c r="D1223" s="4" t="s">
        <v>13</v>
      </c>
      <c r="E1223" s="4" t="s">
        <v>2504</v>
      </c>
      <c r="F1223" s="4">
        <v>416871</v>
      </c>
      <c r="G1223" s="4" t="s">
        <v>190</v>
      </c>
      <c r="H1223" s="4" t="s">
        <v>31</v>
      </c>
      <c r="I1223" s="4" t="s">
        <v>25</v>
      </c>
      <c r="J1223" s="4">
        <v>514452</v>
      </c>
      <c r="K1223" s="4">
        <v>109983</v>
      </c>
      <c r="L1223" s="6">
        <f t="shared" si="19"/>
        <v>0.2137867089641016</v>
      </c>
    </row>
    <row r="1224" spans="1:12">
      <c r="A1224" s="4">
        <v>467939</v>
      </c>
      <c r="B1224" s="4" t="s">
        <v>2505</v>
      </c>
      <c r="C1224" s="5">
        <v>41353</v>
      </c>
      <c r="D1224" s="4" t="s">
        <v>13</v>
      </c>
      <c r="E1224" s="4" t="s">
        <v>2506</v>
      </c>
      <c r="F1224" s="4">
        <v>376339</v>
      </c>
      <c r="G1224" s="4" t="s">
        <v>91</v>
      </c>
      <c r="H1224" s="4" t="s">
        <v>31</v>
      </c>
      <c r="I1224" s="4" t="s">
        <v>25</v>
      </c>
      <c r="J1224" s="4">
        <v>464695</v>
      </c>
      <c r="K1224" s="4">
        <v>484192</v>
      </c>
      <c r="L1224" s="6">
        <f t="shared" si="19"/>
        <v>1.0419565521471073</v>
      </c>
    </row>
    <row r="1225" spans="1:12">
      <c r="A1225" s="4">
        <v>467941</v>
      </c>
      <c r="B1225" s="4" t="s">
        <v>2507</v>
      </c>
      <c r="C1225" s="5">
        <v>41358</v>
      </c>
      <c r="D1225" s="4" t="s">
        <v>13</v>
      </c>
      <c r="E1225" s="4" t="s">
        <v>2508</v>
      </c>
      <c r="F1225" s="4">
        <v>379975</v>
      </c>
      <c r="G1225" s="4" t="s">
        <v>94</v>
      </c>
      <c r="H1225" s="4" t="s">
        <v>31</v>
      </c>
      <c r="I1225" s="4" t="s">
        <v>25</v>
      </c>
      <c r="J1225" s="4">
        <v>408605</v>
      </c>
      <c r="K1225" s="4">
        <v>757475</v>
      </c>
      <c r="L1225" s="6">
        <f t="shared" si="19"/>
        <v>1.853807466868981</v>
      </c>
    </row>
    <row r="1226" spans="1:12">
      <c r="A1226" s="4">
        <v>467942</v>
      </c>
      <c r="B1226" s="4" t="s">
        <v>2509</v>
      </c>
      <c r="C1226" s="5">
        <v>41344</v>
      </c>
      <c r="D1226" s="4" t="s">
        <v>13</v>
      </c>
      <c r="E1226" s="4" t="s">
        <v>2510</v>
      </c>
      <c r="F1226" s="4">
        <v>407302</v>
      </c>
      <c r="G1226" s="4" t="s">
        <v>203</v>
      </c>
      <c r="H1226" s="4" t="s">
        <v>31</v>
      </c>
      <c r="I1226" s="4" t="s">
        <v>21</v>
      </c>
      <c r="J1226" s="4">
        <v>845112</v>
      </c>
      <c r="K1226" s="4">
        <v>1290857</v>
      </c>
      <c r="L1226" s="6">
        <f t="shared" si="19"/>
        <v>1.5274389666695065</v>
      </c>
    </row>
    <row r="1227" spans="1:12">
      <c r="A1227" s="4">
        <v>468143</v>
      </c>
      <c r="B1227" s="4" t="s">
        <v>2511</v>
      </c>
      <c r="C1227" s="5">
        <v>41351</v>
      </c>
      <c r="D1227" s="4" t="s">
        <v>13</v>
      </c>
      <c r="E1227" s="4" t="s">
        <v>2512</v>
      </c>
      <c r="F1227" s="4">
        <v>160376</v>
      </c>
      <c r="G1227" s="4" t="s">
        <v>153</v>
      </c>
      <c r="H1227" s="4" t="s">
        <v>31</v>
      </c>
      <c r="I1227" s="4" t="s">
        <v>21</v>
      </c>
      <c r="J1227" s="4">
        <v>884300</v>
      </c>
      <c r="K1227" s="4">
        <v>1385680</v>
      </c>
      <c r="L1227" s="6">
        <f t="shared" si="19"/>
        <v>1.5669795318330884</v>
      </c>
    </row>
    <row r="1228" spans="1:12">
      <c r="A1228" s="4">
        <v>468189</v>
      </c>
      <c r="B1228" s="4" t="s">
        <v>2513</v>
      </c>
      <c r="C1228" s="5">
        <v>41374</v>
      </c>
      <c r="D1228" s="4" t="s">
        <v>13</v>
      </c>
      <c r="E1228" s="4" t="s">
        <v>2514</v>
      </c>
      <c r="F1228" s="4">
        <v>398778</v>
      </c>
      <c r="G1228" s="4" t="s">
        <v>367</v>
      </c>
      <c r="H1228" s="4" t="s">
        <v>31</v>
      </c>
      <c r="I1228" s="4" t="s">
        <v>17</v>
      </c>
      <c r="J1228" s="4">
        <v>1354639</v>
      </c>
      <c r="K1228" s="4">
        <v>403813</v>
      </c>
      <c r="L1228" s="6">
        <f t="shared" si="19"/>
        <v>0.29809639320881798</v>
      </c>
    </row>
    <row r="1229" spans="1:12">
      <c r="A1229" s="4">
        <v>468190</v>
      </c>
      <c r="B1229" s="4" t="s">
        <v>2515</v>
      </c>
      <c r="C1229" s="5">
        <v>41345</v>
      </c>
      <c r="D1229" s="4" t="s">
        <v>13</v>
      </c>
      <c r="E1229" s="4" t="s">
        <v>2516</v>
      </c>
      <c r="F1229" s="4">
        <v>424426</v>
      </c>
      <c r="G1229" s="4" t="s">
        <v>939</v>
      </c>
      <c r="H1229" s="4" t="s">
        <v>31</v>
      </c>
      <c r="I1229" s="4" t="s">
        <v>21</v>
      </c>
      <c r="J1229" s="4">
        <v>855178</v>
      </c>
      <c r="K1229" s="4">
        <v>207738</v>
      </c>
      <c r="L1229" s="6">
        <f t="shared" si="19"/>
        <v>0.24291784868179489</v>
      </c>
    </row>
    <row r="1230" spans="1:12">
      <c r="A1230" s="4">
        <v>468377</v>
      </c>
      <c r="B1230" s="4" t="s">
        <v>2517</v>
      </c>
      <c r="C1230" s="5">
        <v>41366</v>
      </c>
      <c r="D1230" s="4" t="s">
        <v>13</v>
      </c>
      <c r="E1230" s="4" t="s">
        <v>2518</v>
      </c>
      <c r="F1230" s="4">
        <v>385791</v>
      </c>
      <c r="G1230" s="4" t="s">
        <v>781</v>
      </c>
      <c r="H1230" s="4" t="s">
        <v>31</v>
      </c>
      <c r="I1230" s="4" t="s">
        <v>21</v>
      </c>
      <c r="J1230" s="4">
        <v>832612</v>
      </c>
      <c r="K1230" s="4">
        <v>810460</v>
      </c>
      <c r="L1230" s="6">
        <f t="shared" si="19"/>
        <v>0.97339457034008636</v>
      </c>
    </row>
    <row r="1231" spans="1:12">
      <c r="A1231" s="4">
        <v>468378</v>
      </c>
      <c r="B1231" s="4" t="s">
        <v>2519</v>
      </c>
      <c r="C1231" s="5">
        <v>41340</v>
      </c>
      <c r="D1231" s="4" t="s">
        <v>13</v>
      </c>
      <c r="E1231" s="4" t="s">
        <v>2520</v>
      </c>
      <c r="F1231" s="4">
        <v>385791</v>
      </c>
      <c r="G1231" s="4" t="s">
        <v>781</v>
      </c>
      <c r="H1231" s="4" t="s">
        <v>31</v>
      </c>
      <c r="I1231" s="4" t="s">
        <v>70</v>
      </c>
      <c r="J1231" s="4">
        <v>213493</v>
      </c>
      <c r="K1231" s="4">
        <v>673881</v>
      </c>
      <c r="L1231" s="6">
        <f t="shared" si="19"/>
        <v>3.1564547783768084</v>
      </c>
    </row>
    <row r="1232" spans="1:12">
      <c r="A1232" s="4">
        <v>468385</v>
      </c>
      <c r="B1232" s="4" t="s">
        <v>2521</v>
      </c>
      <c r="C1232" s="5">
        <v>41340</v>
      </c>
      <c r="D1232" s="4" t="s">
        <v>13</v>
      </c>
      <c r="E1232" s="4" t="s">
        <v>2522</v>
      </c>
      <c r="F1232" s="4">
        <v>448791</v>
      </c>
      <c r="G1232" s="4" t="s">
        <v>386</v>
      </c>
      <c r="H1232" s="4" t="s">
        <v>31</v>
      </c>
      <c r="I1232" s="4" t="s">
        <v>21</v>
      </c>
      <c r="J1232" s="4">
        <v>876207</v>
      </c>
      <c r="K1232" s="4">
        <v>959918</v>
      </c>
      <c r="L1232" s="6">
        <f t="shared" si="19"/>
        <v>1.0955379265401897</v>
      </c>
    </row>
    <row r="1233" spans="1:12">
      <c r="A1233" s="4">
        <v>468393</v>
      </c>
      <c r="B1233" s="4" t="s">
        <v>2523</v>
      </c>
      <c r="C1233" s="5">
        <v>41372</v>
      </c>
      <c r="D1233" s="4" t="s">
        <v>13</v>
      </c>
      <c r="E1233" s="4" t="s">
        <v>1635</v>
      </c>
      <c r="F1233" s="4">
        <v>448791</v>
      </c>
      <c r="G1233" s="4" t="s">
        <v>386</v>
      </c>
      <c r="H1233" s="4" t="s">
        <v>31</v>
      </c>
      <c r="I1233" s="4" t="s">
        <v>17</v>
      </c>
      <c r="J1233" s="4">
        <v>1245394</v>
      </c>
      <c r="K1233" s="4">
        <v>865631</v>
      </c>
      <c r="L1233" s="6">
        <f t="shared" si="19"/>
        <v>0.6950659791198609</v>
      </c>
    </row>
    <row r="1234" spans="1:12">
      <c r="A1234" s="4">
        <v>468397</v>
      </c>
      <c r="B1234" s="4" t="s">
        <v>2524</v>
      </c>
      <c r="C1234" s="5">
        <v>41352</v>
      </c>
      <c r="D1234" s="4" t="s">
        <v>13</v>
      </c>
      <c r="E1234" s="4" t="s">
        <v>2525</v>
      </c>
      <c r="F1234" s="4">
        <v>379975</v>
      </c>
      <c r="G1234" s="4" t="s">
        <v>94</v>
      </c>
      <c r="H1234" s="4" t="s">
        <v>31</v>
      </c>
      <c r="I1234" s="4" t="s">
        <v>25</v>
      </c>
      <c r="J1234" s="4">
        <v>492358</v>
      </c>
      <c r="K1234" s="4">
        <v>1250393</v>
      </c>
      <c r="L1234" s="6">
        <f t="shared" si="19"/>
        <v>2.5396012657456568</v>
      </c>
    </row>
    <row r="1235" spans="1:12">
      <c r="A1235" s="4">
        <v>468399</v>
      </c>
      <c r="B1235" s="4" t="s">
        <v>2526</v>
      </c>
      <c r="C1235" s="5">
        <v>41304</v>
      </c>
      <c r="D1235" s="4" t="s">
        <v>13</v>
      </c>
      <c r="E1235" s="4" t="s">
        <v>2527</v>
      </c>
      <c r="F1235" s="4">
        <v>377076</v>
      </c>
      <c r="G1235" s="4" t="s">
        <v>28</v>
      </c>
      <c r="H1235" s="4" t="s">
        <v>31</v>
      </c>
      <c r="I1235" s="4" t="s">
        <v>70</v>
      </c>
      <c r="J1235" s="4">
        <v>99531</v>
      </c>
      <c r="K1235" s="4">
        <v>308277</v>
      </c>
      <c r="L1235" s="6">
        <f t="shared" si="19"/>
        <v>3.0972963197395784</v>
      </c>
    </row>
    <row r="1236" spans="1:12">
      <c r="A1236" s="4">
        <v>468516</v>
      </c>
      <c r="B1236" s="4" t="s">
        <v>2528</v>
      </c>
      <c r="C1236" s="5">
        <v>41334</v>
      </c>
      <c r="D1236" s="4" t="s">
        <v>13</v>
      </c>
      <c r="E1236" s="4" t="s">
        <v>2001</v>
      </c>
      <c r="F1236" s="4">
        <v>376098</v>
      </c>
      <c r="G1236" s="4" t="s">
        <v>1084</v>
      </c>
      <c r="H1236" s="4" t="s">
        <v>31</v>
      </c>
      <c r="I1236" s="4" t="s">
        <v>25</v>
      </c>
      <c r="J1236" s="4">
        <v>480208</v>
      </c>
      <c r="K1236" s="4">
        <v>203500</v>
      </c>
      <c r="L1236" s="6">
        <f t="shared" si="19"/>
        <v>0.42377469763102654</v>
      </c>
    </row>
    <row r="1237" spans="1:12">
      <c r="A1237" s="4">
        <v>468522</v>
      </c>
      <c r="B1237" s="4" t="s">
        <v>2529</v>
      </c>
      <c r="C1237" s="5">
        <v>41373</v>
      </c>
      <c r="D1237" s="4" t="s">
        <v>13</v>
      </c>
      <c r="E1237" s="4" t="s">
        <v>2530</v>
      </c>
      <c r="F1237" s="4">
        <v>419555</v>
      </c>
      <c r="G1237" s="4" t="s">
        <v>744</v>
      </c>
      <c r="H1237" s="4" t="s">
        <v>31</v>
      </c>
      <c r="I1237" s="4" t="s">
        <v>70</v>
      </c>
      <c r="J1237" s="4">
        <v>122270</v>
      </c>
      <c r="K1237" s="4">
        <v>253358</v>
      </c>
      <c r="L1237" s="6">
        <f t="shared" si="19"/>
        <v>2.0721190807229899</v>
      </c>
    </row>
    <row r="1238" spans="1:12">
      <c r="A1238" s="4">
        <v>468912</v>
      </c>
      <c r="B1238" s="4" t="s">
        <v>2531</v>
      </c>
      <c r="C1238" s="5">
        <v>41366</v>
      </c>
      <c r="D1238" s="4" t="s">
        <v>13</v>
      </c>
      <c r="E1238" s="4" t="s">
        <v>2532</v>
      </c>
      <c r="F1238" s="4">
        <v>462388</v>
      </c>
      <c r="G1238" s="4" t="s">
        <v>768</v>
      </c>
      <c r="H1238" s="4" t="s">
        <v>31</v>
      </c>
      <c r="I1238" s="4" t="s">
        <v>25</v>
      </c>
      <c r="J1238" s="4">
        <v>571177</v>
      </c>
      <c r="K1238" s="4">
        <v>193716</v>
      </c>
      <c r="L1238" s="6">
        <f t="shared" si="19"/>
        <v>0.33915231180527228</v>
      </c>
    </row>
    <row r="1239" spans="1:12">
      <c r="A1239" s="4">
        <v>468917</v>
      </c>
      <c r="B1239" s="4" t="s">
        <v>2533</v>
      </c>
      <c r="C1239" s="5">
        <v>41381</v>
      </c>
      <c r="D1239" s="4" t="s">
        <v>13</v>
      </c>
      <c r="E1239" s="4" t="s">
        <v>1928</v>
      </c>
      <c r="F1239" s="4">
        <v>471969</v>
      </c>
      <c r="G1239" s="4" t="s">
        <v>601</v>
      </c>
      <c r="H1239" s="4" t="s">
        <v>31</v>
      </c>
      <c r="I1239" s="4" t="s">
        <v>70</v>
      </c>
      <c r="J1239" s="4">
        <v>249845</v>
      </c>
      <c r="K1239" s="4">
        <v>125850</v>
      </c>
      <c r="L1239" s="6">
        <f t="shared" si="19"/>
        <v>0.50371230162700875</v>
      </c>
    </row>
    <row r="1240" spans="1:12">
      <c r="A1240" s="4">
        <v>468924</v>
      </c>
      <c r="B1240" s="4" t="s">
        <v>2534</v>
      </c>
      <c r="C1240" s="5">
        <v>41379</v>
      </c>
      <c r="D1240" s="4" t="s">
        <v>13</v>
      </c>
      <c r="E1240" s="4" t="s">
        <v>2535</v>
      </c>
      <c r="F1240" s="4">
        <v>386578</v>
      </c>
      <c r="G1240" s="4" t="s">
        <v>354</v>
      </c>
      <c r="H1240" s="4" t="s">
        <v>31</v>
      </c>
      <c r="I1240" s="4" t="s">
        <v>21</v>
      </c>
      <c r="J1240" s="4">
        <v>760927</v>
      </c>
      <c r="K1240" s="4">
        <v>478722</v>
      </c>
      <c r="L1240" s="6">
        <f t="shared" si="19"/>
        <v>0.62912999538720538</v>
      </c>
    </row>
    <row r="1241" spans="1:12">
      <c r="A1241" s="4">
        <v>468937</v>
      </c>
      <c r="B1241" s="4" t="s">
        <v>2536</v>
      </c>
      <c r="C1241" s="5">
        <v>41379</v>
      </c>
      <c r="D1241" s="4" t="s">
        <v>13</v>
      </c>
      <c r="E1241" s="4" t="s">
        <v>2537</v>
      </c>
      <c r="F1241" s="4">
        <v>386578</v>
      </c>
      <c r="G1241" s="4" t="s">
        <v>354</v>
      </c>
      <c r="H1241" s="4" t="s">
        <v>31</v>
      </c>
      <c r="I1241" s="4" t="s">
        <v>25</v>
      </c>
      <c r="J1241" s="4">
        <v>584341</v>
      </c>
      <c r="K1241" s="4">
        <v>1067976</v>
      </c>
      <c r="L1241" s="6">
        <f t="shared" si="19"/>
        <v>1.8276588498838864</v>
      </c>
    </row>
    <row r="1242" spans="1:12">
      <c r="A1242" s="4">
        <v>468941</v>
      </c>
      <c r="B1242" s="4" t="s">
        <v>2538</v>
      </c>
      <c r="C1242" s="5">
        <v>41379</v>
      </c>
      <c r="D1242" s="4" t="s">
        <v>13</v>
      </c>
      <c r="E1242" s="4" t="s">
        <v>2539</v>
      </c>
      <c r="F1242" s="4">
        <v>421959</v>
      </c>
      <c r="G1242" s="4" t="s">
        <v>342</v>
      </c>
      <c r="H1242" s="4" t="s">
        <v>31</v>
      </c>
      <c r="I1242" s="4" t="s">
        <v>25</v>
      </c>
      <c r="J1242" s="4">
        <v>432211</v>
      </c>
      <c r="K1242" s="4">
        <v>491314</v>
      </c>
      <c r="L1242" s="6">
        <f t="shared" si="19"/>
        <v>1.1367457098500502</v>
      </c>
    </row>
    <row r="1243" spans="1:12">
      <c r="A1243" s="4">
        <v>468946</v>
      </c>
      <c r="B1243" s="4" t="s">
        <v>2540</v>
      </c>
      <c r="C1243" s="5">
        <v>41388</v>
      </c>
      <c r="D1243" s="4" t="s">
        <v>13</v>
      </c>
      <c r="E1243" s="4" t="s">
        <v>2541</v>
      </c>
      <c r="F1243" s="4">
        <v>459093</v>
      </c>
      <c r="G1243" s="4" t="s">
        <v>349</v>
      </c>
      <c r="H1243" s="4" t="s">
        <v>31</v>
      </c>
      <c r="I1243" s="4" t="s">
        <v>70</v>
      </c>
      <c r="J1243" s="4">
        <v>297854</v>
      </c>
      <c r="K1243" s="4">
        <v>530896</v>
      </c>
      <c r="L1243" s="6">
        <f t="shared" si="19"/>
        <v>1.7824034594130009</v>
      </c>
    </row>
    <row r="1244" spans="1:12">
      <c r="A1244" s="4">
        <v>468953</v>
      </c>
      <c r="B1244" s="4" t="s">
        <v>2358</v>
      </c>
      <c r="C1244" s="5">
        <v>41379</v>
      </c>
      <c r="D1244" s="4" t="s">
        <v>13</v>
      </c>
      <c r="E1244" s="4" t="s">
        <v>2542</v>
      </c>
      <c r="F1244" s="4">
        <v>459093</v>
      </c>
      <c r="G1244" s="4" t="s">
        <v>349</v>
      </c>
      <c r="H1244" s="4" t="s">
        <v>31</v>
      </c>
      <c r="I1244" s="4" t="s">
        <v>25</v>
      </c>
      <c r="J1244" s="4">
        <v>459884</v>
      </c>
      <c r="K1244" s="4">
        <v>537025</v>
      </c>
      <c r="L1244" s="6">
        <f t="shared" si="19"/>
        <v>1.1677401257708466</v>
      </c>
    </row>
    <row r="1245" spans="1:12">
      <c r="A1245" s="4">
        <v>468956</v>
      </c>
      <c r="B1245" s="4" t="s">
        <v>2543</v>
      </c>
      <c r="C1245" s="5">
        <v>41347</v>
      </c>
      <c r="D1245" s="4" t="s">
        <v>13</v>
      </c>
      <c r="E1245" s="4" t="s">
        <v>2544</v>
      </c>
      <c r="F1245" s="4">
        <v>448841</v>
      </c>
      <c r="G1245" s="4" t="s">
        <v>467</v>
      </c>
      <c r="H1245" s="4" t="s">
        <v>31</v>
      </c>
      <c r="I1245" s="4" t="s">
        <v>25</v>
      </c>
      <c r="J1245" s="4">
        <v>407058</v>
      </c>
      <c r="K1245" s="4">
        <v>284393</v>
      </c>
      <c r="L1245" s="6">
        <f t="shared" si="19"/>
        <v>0.69865473716276305</v>
      </c>
    </row>
    <row r="1246" spans="1:12">
      <c r="A1246" s="4">
        <v>469709</v>
      </c>
      <c r="B1246" s="4" t="s">
        <v>2545</v>
      </c>
      <c r="C1246" s="5">
        <v>41393</v>
      </c>
      <c r="D1246" s="4" t="s">
        <v>13</v>
      </c>
      <c r="E1246" s="4" t="s">
        <v>2546</v>
      </c>
      <c r="F1246" s="4">
        <v>406698</v>
      </c>
      <c r="G1246" s="4" t="s">
        <v>220</v>
      </c>
      <c r="H1246" s="4" t="s">
        <v>31</v>
      </c>
      <c r="I1246" s="4" t="s">
        <v>70</v>
      </c>
      <c r="J1246" s="4">
        <v>269879</v>
      </c>
      <c r="K1246" s="4">
        <v>56158</v>
      </c>
      <c r="L1246" s="6">
        <f t="shared" si="19"/>
        <v>0.20808584587907913</v>
      </c>
    </row>
    <row r="1247" spans="1:12">
      <c r="A1247" s="4">
        <v>469732</v>
      </c>
      <c r="B1247" s="4" t="s">
        <v>2547</v>
      </c>
      <c r="C1247" s="5">
        <v>41389</v>
      </c>
      <c r="D1247" s="4" t="s">
        <v>13</v>
      </c>
      <c r="E1247" s="4" t="s">
        <v>2548</v>
      </c>
      <c r="F1247" s="4">
        <v>454526</v>
      </c>
      <c r="G1247" s="4" t="s">
        <v>470</v>
      </c>
      <c r="H1247" s="4" t="s">
        <v>31</v>
      </c>
      <c r="I1247" s="4" t="s">
        <v>25</v>
      </c>
      <c r="J1247" s="4">
        <v>438660</v>
      </c>
      <c r="K1247" s="4">
        <v>959074</v>
      </c>
      <c r="L1247" s="6">
        <f t="shared" si="19"/>
        <v>2.1863721333150958</v>
      </c>
    </row>
    <row r="1248" spans="1:12">
      <c r="A1248" s="4">
        <v>469800</v>
      </c>
      <c r="B1248" s="4" t="s">
        <v>2549</v>
      </c>
      <c r="C1248" s="5">
        <v>41386</v>
      </c>
      <c r="D1248" s="4" t="s">
        <v>13</v>
      </c>
      <c r="E1248" s="4" t="s">
        <v>2550</v>
      </c>
      <c r="F1248" s="4">
        <v>382514</v>
      </c>
      <c r="G1248" s="4" t="s">
        <v>844</v>
      </c>
      <c r="H1248" s="4" t="s">
        <v>31</v>
      </c>
      <c r="I1248" s="4" t="s">
        <v>25</v>
      </c>
      <c r="J1248" s="4">
        <v>682948</v>
      </c>
      <c r="K1248" s="4">
        <v>508817</v>
      </c>
      <c r="L1248" s="6">
        <f t="shared" si="19"/>
        <v>0.74503036834429559</v>
      </c>
    </row>
    <row r="1249" spans="1:12">
      <c r="A1249" s="4">
        <v>469953</v>
      </c>
      <c r="B1249" s="4" t="s">
        <v>2551</v>
      </c>
      <c r="C1249" s="5">
        <v>41386</v>
      </c>
      <c r="D1249" s="4" t="s">
        <v>13</v>
      </c>
      <c r="E1249" s="4" t="s">
        <v>2552</v>
      </c>
      <c r="F1249" s="4">
        <v>454565</v>
      </c>
      <c r="G1249" s="4" t="s">
        <v>234</v>
      </c>
      <c r="H1249" s="4" t="s">
        <v>31</v>
      </c>
      <c r="I1249" s="4" t="s">
        <v>25</v>
      </c>
      <c r="J1249" s="4">
        <v>570550</v>
      </c>
      <c r="K1249" s="4">
        <v>281890</v>
      </c>
      <c r="L1249" s="6">
        <f t="shared" si="19"/>
        <v>0.49406712820962229</v>
      </c>
    </row>
    <row r="1250" spans="1:12">
      <c r="A1250" s="4">
        <v>470071</v>
      </c>
      <c r="B1250" s="4" t="s">
        <v>2553</v>
      </c>
      <c r="C1250" s="5">
        <v>41393</v>
      </c>
      <c r="D1250" s="4" t="s">
        <v>13</v>
      </c>
      <c r="E1250" s="4" t="s">
        <v>2554</v>
      </c>
      <c r="F1250" s="4">
        <v>391321</v>
      </c>
      <c r="G1250" s="4" t="s">
        <v>41</v>
      </c>
      <c r="H1250" s="4" t="s">
        <v>31</v>
      </c>
      <c r="I1250" s="4" t="s">
        <v>25</v>
      </c>
      <c r="J1250" s="4">
        <v>412211</v>
      </c>
      <c r="K1250" s="4">
        <v>336197</v>
      </c>
      <c r="L1250" s="6">
        <f t="shared" si="19"/>
        <v>0.81559444071118914</v>
      </c>
    </row>
    <row r="1251" spans="1:12">
      <c r="A1251" s="4">
        <v>470117</v>
      </c>
      <c r="B1251" s="4" t="s">
        <v>2555</v>
      </c>
      <c r="C1251" s="5">
        <v>41368</v>
      </c>
      <c r="D1251" s="4" t="s">
        <v>13</v>
      </c>
      <c r="E1251" s="4" t="s">
        <v>2556</v>
      </c>
      <c r="F1251" s="4">
        <v>471701</v>
      </c>
      <c r="G1251" s="4" t="s">
        <v>460</v>
      </c>
      <c r="H1251" s="4" t="s">
        <v>31</v>
      </c>
      <c r="I1251" s="4" t="s">
        <v>70</v>
      </c>
      <c r="J1251" s="4">
        <v>97496</v>
      </c>
      <c r="K1251" s="4">
        <v>194889</v>
      </c>
      <c r="L1251" s="6">
        <f t="shared" si="19"/>
        <v>1.9989435464019036</v>
      </c>
    </row>
    <row r="1252" spans="1:12">
      <c r="A1252" s="4">
        <v>470147</v>
      </c>
      <c r="B1252" s="4" t="s">
        <v>2557</v>
      </c>
      <c r="C1252" s="5">
        <v>41404</v>
      </c>
      <c r="D1252" s="4" t="s">
        <v>13</v>
      </c>
      <c r="E1252" s="4" t="s">
        <v>839</v>
      </c>
      <c r="F1252" s="4">
        <v>377421</v>
      </c>
      <c r="G1252" s="4" t="s">
        <v>2558</v>
      </c>
      <c r="H1252" s="4" t="s">
        <v>31</v>
      </c>
      <c r="I1252" s="4" t="s">
        <v>70</v>
      </c>
      <c r="J1252" s="4">
        <v>305728</v>
      </c>
      <c r="K1252" s="4">
        <v>230026</v>
      </c>
      <c r="L1252" s="6">
        <f t="shared" si="19"/>
        <v>0.75238774335356917</v>
      </c>
    </row>
    <row r="1253" spans="1:12">
      <c r="A1253" s="4">
        <v>470169</v>
      </c>
      <c r="B1253" s="4" t="s">
        <v>2559</v>
      </c>
      <c r="C1253" s="5">
        <v>41407</v>
      </c>
      <c r="D1253" s="4" t="s">
        <v>13</v>
      </c>
      <c r="E1253" s="4" t="s">
        <v>2560</v>
      </c>
      <c r="F1253" s="4">
        <v>381248</v>
      </c>
      <c r="G1253" s="4" t="s">
        <v>517</v>
      </c>
      <c r="H1253" s="4" t="s">
        <v>31</v>
      </c>
      <c r="I1253" s="4" t="s">
        <v>70</v>
      </c>
      <c r="J1253" s="4">
        <v>363877</v>
      </c>
      <c r="K1253" s="4">
        <v>716791</v>
      </c>
      <c r="L1253" s="6">
        <f t="shared" si="19"/>
        <v>1.9698716874108559</v>
      </c>
    </row>
    <row r="1254" spans="1:12">
      <c r="A1254" s="4">
        <v>470310</v>
      </c>
      <c r="B1254" s="4" t="s">
        <v>2561</v>
      </c>
      <c r="C1254" s="5">
        <v>41394</v>
      </c>
      <c r="D1254" s="4" t="s">
        <v>13</v>
      </c>
      <c r="E1254" s="4" t="s">
        <v>183</v>
      </c>
      <c r="F1254" s="4">
        <v>450554</v>
      </c>
      <c r="G1254" s="4" t="s">
        <v>184</v>
      </c>
      <c r="H1254" s="4" t="s">
        <v>31</v>
      </c>
      <c r="I1254" s="4" t="s">
        <v>21</v>
      </c>
      <c r="J1254" s="4">
        <v>822799</v>
      </c>
      <c r="K1254" s="4">
        <v>384898</v>
      </c>
      <c r="L1254" s="6">
        <f t="shared" si="19"/>
        <v>0.46779104009606232</v>
      </c>
    </row>
    <row r="1255" spans="1:12">
      <c r="A1255" s="4">
        <v>470354</v>
      </c>
      <c r="B1255" s="4" t="s">
        <v>2562</v>
      </c>
      <c r="C1255" s="5">
        <v>41382</v>
      </c>
      <c r="D1255" s="4" t="s">
        <v>13</v>
      </c>
      <c r="E1255" s="4" t="s">
        <v>2563</v>
      </c>
      <c r="F1255" s="4">
        <v>380836</v>
      </c>
      <c r="G1255" s="4" t="s">
        <v>510</v>
      </c>
      <c r="H1255" s="4" t="s">
        <v>31</v>
      </c>
      <c r="I1255" s="4" t="s">
        <v>25</v>
      </c>
      <c r="J1255" s="4">
        <v>557286</v>
      </c>
      <c r="K1255" s="4">
        <v>524024</v>
      </c>
      <c r="L1255" s="6">
        <f t="shared" si="19"/>
        <v>0.94031430899035684</v>
      </c>
    </row>
    <row r="1256" spans="1:12">
      <c r="A1256" s="4">
        <v>470442</v>
      </c>
      <c r="B1256" s="4" t="s">
        <v>2564</v>
      </c>
      <c r="C1256" s="5">
        <v>41269</v>
      </c>
      <c r="D1256" s="4" t="s">
        <v>13</v>
      </c>
      <c r="E1256" s="4" t="s">
        <v>2565</v>
      </c>
      <c r="F1256" s="4">
        <v>399534</v>
      </c>
      <c r="G1256" s="4" t="s">
        <v>24</v>
      </c>
      <c r="H1256" s="4" t="s">
        <v>31</v>
      </c>
      <c r="I1256" s="4" t="s">
        <v>25</v>
      </c>
      <c r="J1256" s="4">
        <v>422442</v>
      </c>
      <c r="K1256" s="4">
        <v>413308</v>
      </c>
      <c r="L1256" s="6">
        <f t="shared" si="19"/>
        <v>0.97837809687483723</v>
      </c>
    </row>
    <row r="1257" spans="1:12">
      <c r="A1257" s="4">
        <v>470452</v>
      </c>
      <c r="B1257" s="4" t="s">
        <v>1191</v>
      </c>
      <c r="C1257" s="5">
        <v>41403</v>
      </c>
      <c r="D1257" s="4" t="s">
        <v>13</v>
      </c>
      <c r="E1257" s="4" t="s">
        <v>2566</v>
      </c>
      <c r="F1257" s="4">
        <v>377963</v>
      </c>
      <c r="G1257" s="4" t="s">
        <v>52</v>
      </c>
      <c r="H1257" s="4" t="s">
        <v>31</v>
      </c>
      <c r="I1257" s="4" t="s">
        <v>25</v>
      </c>
      <c r="J1257" s="4">
        <v>439565</v>
      </c>
      <c r="K1257" s="4">
        <v>176195</v>
      </c>
      <c r="L1257" s="6">
        <f t="shared" si="19"/>
        <v>0.40083946629053724</v>
      </c>
    </row>
    <row r="1258" spans="1:12">
      <c r="A1258" s="4">
        <v>470461</v>
      </c>
      <c r="B1258" s="4" t="s">
        <v>2567</v>
      </c>
      <c r="C1258" s="5">
        <v>41057</v>
      </c>
      <c r="D1258" s="4" t="s">
        <v>13</v>
      </c>
      <c r="E1258" s="4" t="s">
        <v>2568</v>
      </c>
      <c r="F1258" s="4">
        <v>376834</v>
      </c>
      <c r="G1258" s="4" t="s">
        <v>393</v>
      </c>
      <c r="H1258" s="4" t="s">
        <v>31</v>
      </c>
      <c r="I1258" s="4" t="s">
        <v>17</v>
      </c>
      <c r="J1258" s="4">
        <v>1128999</v>
      </c>
      <c r="K1258" s="4">
        <v>568125</v>
      </c>
      <c r="L1258" s="6">
        <f t="shared" si="19"/>
        <v>0.5032112517371583</v>
      </c>
    </row>
    <row r="1259" spans="1:12">
      <c r="A1259" s="4">
        <v>470510</v>
      </c>
      <c r="B1259" s="4" t="s">
        <v>2569</v>
      </c>
      <c r="C1259" s="5">
        <v>41306</v>
      </c>
      <c r="D1259" s="4" t="s">
        <v>13</v>
      </c>
      <c r="E1259" s="4" t="s">
        <v>2570</v>
      </c>
      <c r="F1259" s="4">
        <v>448126</v>
      </c>
      <c r="G1259" s="4" t="s">
        <v>316</v>
      </c>
      <c r="H1259" s="4" t="s">
        <v>31</v>
      </c>
      <c r="I1259" s="4" t="s">
        <v>70</v>
      </c>
      <c r="J1259" s="4">
        <v>126729</v>
      </c>
      <c r="K1259" s="4">
        <v>630023</v>
      </c>
      <c r="L1259" s="6">
        <f t="shared" si="19"/>
        <v>4.9714193278570811</v>
      </c>
    </row>
    <row r="1260" spans="1:12">
      <c r="A1260" s="4">
        <v>470511</v>
      </c>
      <c r="B1260" s="4" t="s">
        <v>2571</v>
      </c>
      <c r="C1260" s="5">
        <v>41190</v>
      </c>
      <c r="D1260" s="4" t="s">
        <v>13</v>
      </c>
      <c r="E1260" s="4" t="s">
        <v>1794</v>
      </c>
      <c r="F1260" s="4">
        <v>381325</v>
      </c>
      <c r="G1260" s="4" t="s">
        <v>278</v>
      </c>
      <c r="H1260" s="4" t="s">
        <v>31</v>
      </c>
      <c r="I1260" s="4" t="s">
        <v>70</v>
      </c>
      <c r="J1260" s="4">
        <v>37061</v>
      </c>
      <c r="K1260" s="4">
        <v>1089767</v>
      </c>
      <c r="L1260" s="6">
        <f t="shared" si="19"/>
        <v>29.404684169342435</v>
      </c>
    </row>
    <row r="1261" spans="1:12">
      <c r="A1261" s="4">
        <v>470608</v>
      </c>
      <c r="B1261" s="4" t="s">
        <v>2572</v>
      </c>
      <c r="C1261" s="5">
        <v>41410</v>
      </c>
      <c r="D1261" s="4" t="s">
        <v>13</v>
      </c>
      <c r="E1261" s="4" t="s">
        <v>2573</v>
      </c>
      <c r="F1261" s="4">
        <v>391321</v>
      </c>
      <c r="G1261" s="4" t="s">
        <v>41</v>
      </c>
      <c r="H1261" s="4" t="s">
        <v>31</v>
      </c>
      <c r="I1261" s="4" t="s">
        <v>25</v>
      </c>
      <c r="J1261" s="4">
        <v>613905</v>
      </c>
      <c r="K1261" s="4">
        <v>169103</v>
      </c>
      <c r="L1261" s="6">
        <f t="shared" si="19"/>
        <v>0.27545467132536794</v>
      </c>
    </row>
    <row r="1262" spans="1:12">
      <c r="A1262" s="4">
        <v>470610</v>
      </c>
      <c r="B1262" s="4" t="s">
        <v>2574</v>
      </c>
      <c r="C1262" s="5">
        <v>41388</v>
      </c>
      <c r="D1262" s="4" t="s">
        <v>13</v>
      </c>
      <c r="E1262" s="4" t="s">
        <v>2575</v>
      </c>
      <c r="F1262" s="4">
        <v>382950</v>
      </c>
      <c r="G1262" s="4" t="s">
        <v>604</v>
      </c>
      <c r="H1262" s="4" t="s">
        <v>31</v>
      </c>
      <c r="I1262" s="4" t="s">
        <v>25</v>
      </c>
      <c r="J1262" s="4">
        <v>639856</v>
      </c>
      <c r="K1262" s="4">
        <v>399512</v>
      </c>
      <c r="L1262" s="6">
        <f t="shared" si="19"/>
        <v>0.62437798504663544</v>
      </c>
    </row>
    <row r="1263" spans="1:12">
      <c r="A1263" s="4">
        <v>470613</v>
      </c>
      <c r="B1263" s="4" t="s">
        <v>2576</v>
      </c>
      <c r="C1263" s="5">
        <v>41410</v>
      </c>
      <c r="D1263" s="4" t="s">
        <v>13</v>
      </c>
      <c r="E1263" s="4" t="s">
        <v>2577</v>
      </c>
      <c r="F1263" s="4">
        <v>434171</v>
      </c>
      <c r="G1263" s="4" t="s">
        <v>376</v>
      </c>
      <c r="H1263" s="4" t="s">
        <v>31</v>
      </c>
      <c r="I1263" s="4" t="s">
        <v>70</v>
      </c>
      <c r="J1263" s="4">
        <v>356220</v>
      </c>
      <c r="K1263" s="4">
        <v>216955</v>
      </c>
      <c r="L1263" s="6">
        <f t="shared" si="19"/>
        <v>0.60904777946213018</v>
      </c>
    </row>
    <row r="1264" spans="1:12">
      <c r="A1264" s="4">
        <v>470681</v>
      </c>
      <c r="B1264" s="4" t="s">
        <v>2578</v>
      </c>
      <c r="C1264" s="5">
        <v>41410</v>
      </c>
      <c r="D1264" s="4" t="s">
        <v>13</v>
      </c>
      <c r="E1264" s="4" t="s">
        <v>2579</v>
      </c>
      <c r="F1264" s="4">
        <v>381325</v>
      </c>
      <c r="G1264" s="4" t="s">
        <v>278</v>
      </c>
      <c r="H1264" s="4" t="s">
        <v>31</v>
      </c>
      <c r="I1264" s="4" t="s">
        <v>21</v>
      </c>
      <c r="J1264" s="4">
        <v>748930</v>
      </c>
      <c r="K1264" s="4">
        <v>722845</v>
      </c>
      <c r="L1264" s="6">
        <f t="shared" si="19"/>
        <v>0.96517030964175554</v>
      </c>
    </row>
    <row r="1265" spans="1:12">
      <c r="A1265" s="4">
        <v>470685</v>
      </c>
      <c r="B1265" s="4" t="s">
        <v>2580</v>
      </c>
      <c r="C1265" s="5">
        <v>41402</v>
      </c>
      <c r="D1265" s="4" t="s">
        <v>13</v>
      </c>
      <c r="E1265" s="4" t="s">
        <v>2581</v>
      </c>
      <c r="F1265" s="4">
        <v>381549</v>
      </c>
      <c r="G1265" s="4" t="s">
        <v>264</v>
      </c>
      <c r="H1265" s="4" t="s">
        <v>31</v>
      </c>
      <c r="I1265" s="4" t="s">
        <v>25</v>
      </c>
      <c r="J1265" s="4">
        <v>618959</v>
      </c>
      <c r="K1265" s="4">
        <v>66659</v>
      </c>
      <c r="L1265" s="6">
        <f t="shared" si="19"/>
        <v>0.10769534007906824</v>
      </c>
    </row>
    <row r="1266" spans="1:12">
      <c r="A1266" s="4">
        <v>470691</v>
      </c>
      <c r="B1266" s="4" t="s">
        <v>2582</v>
      </c>
      <c r="C1266" s="5">
        <v>41414</v>
      </c>
      <c r="D1266" s="4" t="s">
        <v>13</v>
      </c>
      <c r="E1266" s="4" t="s">
        <v>2583</v>
      </c>
      <c r="F1266" s="4">
        <v>381132</v>
      </c>
      <c r="G1266" s="4" t="s">
        <v>289</v>
      </c>
      <c r="H1266" s="4" t="s">
        <v>31</v>
      </c>
      <c r="I1266" s="4" t="s">
        <v>17</v>
      </c>
      <c r="J1266" s="4">
        <v>1123782</v>
      </c>
      <c r="K1266" s="4">
        <v>780858</v>
      </c>
      <c r="L1266" s="6">
        <f t="shared" si="19"/>
        <v>0.69484828908097829</v>
      </c>
    </row>
    <row r="1267" spans="1:12">
      <c r="A1267" s="4">
        <v>470984</v>
      </c>
      <c r="B1267" s="4" t="s">
        <v>2584</v>
      </c>
      <c r="C1267" s="5">
        <v>41169</v>
      </c>
      <c r="D1267" s="4" t="s">
        <v>13</v>
      </c>
      <c r="E1267" s="4" t="s">
        <v>1779</v>
      </c>
      <c r="F1267" s="4">
        <v>391321</v>
      </c>
      <c r="G1267" s="4" t="s">
        <v>41</v>
      </c>
      <c r="H1267" s="4" t="s">
        <v>31</v>
      </c>
      <c r="I1267" s="4" t="s">
        <v>70</v>
      </c>
      <c r="J1267" s="4">
        <v>367362</v>
      </c>
      <c r="K1267" s="4">
        <v>1098699</v>
      </c>
      <c r="L1267" s="6">
        <f t="shared" si="19"/>
        <v>2.990780211344668</v>
      </c>
    </row>
    <row r="1268" spans="1:12">
      <c r="A1268" s="4">
        <v>470989</v>
      </c>
      <c r="B1268" s="4" t="s">
        <v>2585</v>
      </c>
      <c r="C1268" s="5">
        <v>41271</v>
      </c>
      <c r="D1268" s="4" t="s">
        <v>13</v>
      </c>
      <c r="E1268" s="4" t="s">
        <v>2586</v>
      </c>
      <c r="F1268" s="4">
        <v>391321</v>
      </c>
      <c r="G1268" s="4" t="s">
        <v>41</v>
      </c>
      <c r="H1268" s="4" t="s">
        <v>31</v>
      </c>
      <c r="I1268" s="4" t="s">
        <v>25</v>
      </c>
      <c r="J1268" s="4">
        <v>513023</v>
      </c>
      <c r="K1268" s="4">
        <v>366124</v>
      </c>
      <c r="L1268" s="6">
        <f t="shared" si="19"/>
        <v>0.71366001134452062</v>
      </c>
    </row>
    <row r="1269" spans="1:12">
      <c r="A1269" s="4">
        <v>470994</v>
      </c>
      <c r="B1269" s="4" t="s">
        <v>2587</v>
      </c>
      <c r="C1269" s="5">
        <v>41311</v>
      </c>
      <c r="D1269" s="4" t="s">
        <v>13</v>
      </c>
      <c r="E1269" s="4" t="s">
        <v>2588</v>
      </c>
      <c r="F1269" s="4">
        <v>391321</v>
      </c>
      <c r="G1269" s="4" t="s">
        <v>41</v>
      </c>
      <c r="H1269" s="4" t="s">
        <v>31</v>
      </c>
      <c r="I1269" s="4" t="s">
        <v>70</v>
      </c>
      <c r="J1269" s="4">
        <v>119109</v>
      </c>
      <c r="K1269" s="4">
        <v>321112</v>
      </c>
      <c r="L1269" s="6">
        <f t="shared" si="19"/>
        <v>2.6959507677841303</v>
      </c>
    </row>
    <row r="1270" spans="1:12">
      <c r="A1270" s="4">
        <v>471032</v>
      </c>
      <c r="B1270" s="4" t="s">
        <v>2589</v>
      </c>
      <c r="C1270" s="5">
        <v>41418</v>
      </c>
      <c r="D1270" s="4" t="s">
        <v>13</v>
      </c>
      <c r="E1270" s="4" t="s">
        <v>2590</v>
      </c>
      <c r="F1270" s="4">
        <v>176466</v>
      </c>
      <c r="G1270" s="4" t="s">
        <v>670</v>
      </c>
      <c r="H1270" s="4" t="s">
        <v>31</v>
      </c>
      <c r="I1270" s="4" t="s">
        <v>21</v>
      </c>
      <c r="J1270" s="4">
        <v>850572</v>
      </c>
      <c r="K1270" s="4">
        <v>729861</v>
      </c>
      <c r="L1270" s="6">
        <f t="shared" si="19"/>
        <v>0.85808256091195101</v>
      </c>
    </row>
    <row r="1271" spans="1:12">
      <c r="A1271" s="4">
        <v>471317</v>
      </c>
      <c r="B1271" s="4" t="s">
        <v>2591</v>
      </c>
      <c r="C1271" s="5">
        <v>41414</v>
      </c>
      <c r="D1271" s="4" t="s">
        <v>13</v>
      </c>
      <c r="E1271" s="4" t="s">
        <v>2592</v>
      </c>
      <c r="F1271" s="4">
        <v>377963</v>
      </c>
      <c r="G1271" s="4" t="s">
        <v>52</v>
      </c>
      <c r="H1271" s="4" t="s">
        <v>31</v>
      </c>
      <c r="I1271" s="4" t="s">
        <v>70</v>
      </c>
      <c r="J1271" s="4">
        <v>256947</v>
      </c>
      <c r="K1271" s="4">
        <v>669443</v>
      </c>
      <c r="L1271" s="6">
        <f t="shared" si="19"/>
        <v>2.605373870876095</v>
      </c>
    </row>
    <row r="1272" spans="1:12">
      <c r="A1272" s="4">
        <v>471323</v>
      </c>
      <c r="B1272" s="4" t="s">
        <v>2593</v>
      </c>
      <c r="C1272" s="5">
        <v>38808</v>
      </c>
      <c r="D1272" s="4" t="s">
        <v>13</v>
      </c>
      <c r="E1272" s="4" t="s">
        <v>2594</v>
      </c>
      <c r="F1272" s="4">
        <v>399534</v>
      </c>
      <c r="G1272" s="4" t="s">
        <v>24</v>
      </c>
      <c r="H1272" s="4" t="s">
        <v>16</v>
      </c>
      <c r="I1272" s="4" t="s">
        <v>70</v>
      </c>
      <c r="J1272" s="4">
        <v>150126</v>
      </c>
      <c r="K1272" s="4">
        <v>335374</v>
      </c>
      <c r="L1272" s="6">
        <f t="shared" si="19"/>
        <v>2.2339501485418913</v>
      </c>
    </row>
    <row r="1273" spans="1:12">
      <c r="A1273" s="4">
        <v>471324</v>
      </c>
      <c r="B1273" s="4" t="s">
        <v>2595</v>
      </c>
      <c r="C1273" s="5">
        <v>41397</v>
      </c>
      <c r="D1273" s="4" t="s">
        <v>13</v>
      </c>
      <c r="E1273" s="4" t="s">
        <v>912</v>
      </c>
      <c r="F1273" s="4">
        <v>419555</v>
      </c>
      <c r="G1273" s="4" t="s">
        <v>744</v>
      </c>
      <c r="H1273" s="4" t="s">
        <v>31</v>
      </c>
      <c r="I1273" s="4" t="s">
        <v>21</v>
      </c>
      <c r="J1273" s="4">
        <v>829465</v>
      </c>
      <c r="K1273" s="4">
        <v>96700</v>
      </c>
      <c r="L1273" s="6">
        <f t="shared" si="19"/>
        <v>0.11658116979016594</v>
      </c>
    </row>
    <row r="1274" spans="1:12">
      <c r="A1274" s="4">
        <v>471330</v>
      </c>
      <c r="B1274" s="4" t="s">
        <v>2596</v>
      </c>
      <c r="C1274" s="5">
        <v>40904</v>
      </c>
      <c r="D1274" s="4" t="s">
        <v>13</v>
      </c>
      <c r="E1274" s="4" t="s">
        <v>2597</v>
      </c>
      <c r="F1274" s="4">
        <v>380148</v>
      </c>
      <c r="G1274" s="4" t="s">
        <v>97</v>
      </c>
      <c r="H1274" s="4" t="s">
        <v>31</v>
      </c>
      <c r="I1274" s="4" t="s">
        <v>70</v>
      </c>
      <c r="J1274" s="4">
        <v>105294</v>
      </c>
      <c r="K1274" s="4">
        <v>935120</v>
      </c>
      <c r="L1274" s="6">
        <f t="shared" si="19"/>
        <v>8.8810378559082181</v>
      </c>
    </row>
    <row r="1275" spans="1:12">
      <c r="A1275" s="4">
        <v>471336</v>
      </c>
      <c r="B1275" s="4" t="s">
        <v>2598</v>
      </c>
      <c r="C1275" s="5">
        <v>41177</v>
      </c>
      <c r="D1275" s="4" t="s">
        <v>13</v>
      </c>
      <c r="E1275" s="4" t="s">
        <v>2599</v>
      </c>
      <c r="F1275" s="4">
        <v>377076</v>
      </c>
      <c r="G1275" s="4" t="s">
        <v>28</v>
      </c>
      <c r="H1275" s="4" t="s">
        <v>31</v>
      </c>
      <c r="I1275" s="4" t="s">
        <v>25</v>
      </c>
      <c r="J1275" s="4">
        <v>480957</v>
      </c>
      <c r="K1275" s="4">
        <v>718778</v>
      </c>
      <c r="L1275" s="6">
        <f t="shared" si="19"/>
        <v>1.494474558016621</v>
      </c>
    </row>
    <row r="1276" spans="1:12">
      <c r="A1276" s="4">
        <v>471339</v>
      </c>
      <c r="B1276" s="4" t="s">
        <v>2600</v>
      </c>
      <c r="C1276" s="5">
        <v>41414</v>
      </c>
      <c r="D1276" s="4" t="s">
        <v>13</v>
      </c>
      <c r="E1276" s="4" t="s">
        <v>977</v>
      </c>
      <c r="F1276" s="4">
        <v>449173</v>
      </c>
      <c r="G1276" s="4" t="s">
        <v>127</v>
      </c>
      <c r="H1276" s="4" t="s">
        <v>31</v>
      </c>
      <c r="I1276" s="4" t="s">
        <v>70</v>
      </c>
      <c r="J1276" s="4">
        <v>308767</v>
      </c>
      <c r="K1276" s="4">
        <v>158645</v>
      </c>
      <c r="L1276" s="6">
        <f t="shared" si="19"/>
        <v>0.51380166921983239</v>
      </c>
    </row>
    <row r="1277" spans="1:12">
      <c r="A1277" s="4">
        <v>471343</v>
      </c>
      <c r="B1277" s="4" t="s">
        <v>2601</v>
      </c>
      <c r="C1277" s="5">
        <v>41400</v>
      </c>
      <c r="D1277" s="4" t="s">
        <v>13</v>
      </c>
      <c r="E1277" s="4" t="s">
        <v>2602</v>
      </c>
      <c r="F1277" s="4">
        <v>380836</v>
      </c>
      <c r="G1277" s="4" t="s">
        <v>510</v>
      </c>
      <c r="H1277" s="4" t="s">
        <v>31</v>
      </c>
      <c r="I1277" s="4" t="s">
        <v>70</v>
      </c>
      <c r="J1277" s="4">
        <v>260596</v>
      </c>
      <c r="K1277" s="4">
        <v>444628</v>
      </c>
      <c r="L1277" s="6">
        <f t="shared" si="19"/>
        <v>1.7061965647976178</v>
      </c>
    </row>
    <row r="1278" spans="1:12">
      <c r="A1278" s="4">
        <v>471379</v>
      </c>
      <c r="B1278" s="4" t="s">
        <v>2603</v>
      </c>
      <c r="C1278" s="5">
        <v>41397</v>
      </c>
      <c r="D1278" s="4" t="s">
        <v>13</v>
      </c>
      <c r="E1278" s="4" t="s">
        <v>2604</v>
      </c>
      <c r="F1278" s="4">
        <v>380148</v>
      </c>
      <c r="G1278" s="4" t="s">
        <v>97</v>
      </c>
      <c r="H1278" s="4" t="s">
        <v>31</v>
      </c>
      <c r="I1278" s="4" t="s">
        <v>32</v>
      </c>
      <c r="J1278" s="4">
        <v>2206217</v>
      </c>
      <c r="K1278" s="4">
        <v>1581195</v>
      </c>
      <c r="L1278" s="6">
        <f t="shared" si="19"/>
        <v>0.71669967188177774</v>
      </c>
    </row>
    <row r="1279" spans="1:12">
      <c r="A1279" s="4">
        <v>471702</v>
      </c>
      <c r="B1279" s="4" t="s">
        <v>2605</v>
      </c>
      <c r="C1279" s="5">
        <v>41316</v>
      </c>
      <c r="D1279" s="4" t="s">
        <v>13</v>
      </c>
      <c r="E1279" s="4" t="s">
        <v>2606</v>
      </c>
      <c r="F1279" s="4">
        <v>460909</v>
      </c>
      <c r="G1279" s="4" t="s">
        <v>44</v>
      </c>
      <c r="H1279" s="4" t="s">
        <v>31</v>
      </c>
      <c r="I1279" s="4" t="s">
        <v>25</v>
      </c>
      <c r="J1279" s="4">
        <v>486960</v>
      </c>
      <c r="K1279" s="4">
        <v>463245</v>
      </c>
      <c r="L1279" s="6">
        <f t="shared" si="19"/>
        <v>0.95129990142927545</v>
      </c>
    </row>
    <row r="1280" spans="1:12">
      <c r="A1280" s="4">
        <v>471707</v>
      </c>
      <c r="B1280" s="4" t="s">
        <v>2607</v>
      </c>
      <c r="C1280" s="5">
        <v>41415</v>
      </c>
      <c r="D1280" s="4" t="s">
        <v>13</v>
      </c>
      <c r="E1280" s="4" t="s">
        <v>2608</v>
      </c>
      <c r="F1280" s="4">
        <v>420498</v>
      </c>
      <c r="G1280" s="4" t="s">
        <v>763</v>
      </c>
      <c r="H1280" s="4" t="s">
        <v>31</v>
      </c>
      <c r="I1280" s="4" t="s">
        <v>70</v>
      </c>
      <c r="J1280" s="4">
        <v>336552</v>
      </c>
      <c r="K1280" s="4">
        <v>176099</v>
      </c>
      <c r="L1280" s="6">
        <f t="shared" si="19"/>
        <v>0.52324455061922082</v>
      </c>
    </row>
    <row r="1281" spans="1:12">
      <c r="A1281" s="4">
        <v>471714</v>
      </c>
      <c r="B1281" s="4" t="s">
        <v>2609</v>
      </c>
      <c r="C1281" s="5">
        <v>41396</v>
      </c>
      <c r="D1281" s="4" t="s">
        <v>13</v>
      </c>
      <c r="E1281" s="4" t="s">
        <v>2610</v>
      </c>
      <c r="F1281" s="4">
        <v>420498</v>
      </c>
      <c r="G1281" s="4" t="s">
        <v>763</v>
      </c>
      <c r="H1281" s="4" t="s">
        <v>31</v>
      </c>
      <c r="I1281" s="4" t="s">
        <v>25</v>
      </c>
      <c r="J1281" s="4">
        <v>478427</v>
      </c>
      <c r="K1281" s="4">
        <v>518308</v>
      </c>
      <c r="L1281" s="6">
        <f t="shared" si="19"/>
        <v>1.0833585897117011</v>
      </c>
    </row>
    <row r="1282" spans="1:12">
      <c r="A1282" s="4">
        <v>471716</v>
      </c>
      <c r="B1282" s="4" t="s">
        <v>2611</v>
      </c>
      <c r="C1282" s="5">
        <v>41393</v>
      </c>
      <c r="D1282" s="4" t="s">
        <v>13</v>
      </c>
      <c r="E1282" s="4" t="s">
        <v>2612</v>
      </c>
      <c r="F1282" s="4">
        <v>447935</v>
      </c>
      <c r="G1282" s="4" t="s">
        <v>242</v>
      </c>
      <c r="H1282" s="4" t="s">
        <v>31</v>
      </c>
      <c r="I1282" s="4" t="s">
        <v>21</v>
      </c>
      <c r="J1282" s="4">
        <v>900374</v>
      </c>
      <c r="K1282" s="4">
        <v>699670</v>
      </c>
      <c r="L1282" s="6">
        <f t="shared" si="19"/>
        <v>0.77708818779751521</v>
      </c>
    </row>
    <row r="1283" spans="1:12">
      <c r="A1283" s="4">
        <v>471720</v>
      </c>
      <c r="B1283" s="4" t="s">
        <v>2613</v>
      </c>
      <c r="C1283" s="5">
        <v>41389</v>
      </c>
      <c r="D1283" s="4" t="s">
        <v>13</v>
      </c>
      <c r="E1283" s="4" t="s">
        <v>2614</v>
      </c>
      <c r="F1283" s="4">
        <v>378859</v>
      </c>
      <c r="G1283" s="4" t="s">
        <v>239</v>
      </c>
      <c r="H1283" s="4" t="s">
        <v>31</v>
      </c>
      <c r="I1283" s="4" t="s">
        <v>70</v>
      </c>
      <c r="J1283" s="4">
        <v>355944</v>
      </c>
      <c r="K1283" s="4">
        <v>247418</v>
      </c>
      <c r="L1283" s="6">
        <f t="shared" ref="L1283:L1346" si="20">K1283/J1283</f>
        <v>0.69510372418133193</v>
      </c>
    </row>
    <row r="1284" spans="1:12">
      <c r="A1284" s="4">
        <v>471724</v>
      </c>
      <c r="B1284" s="4" t="s">
        <v>2615</v>
      </c>
      <c r="C1284" s="5">
        <v>41355</v>
      </c>
      <c r="D1284" s="4" t="s">
        <v>13</v>
      </c>
      <c r="E1284" s="4" t="s">
        <v>2616</v>
      </c>
      <c r="F1284" s="4">
        <v>420498</v>
      </c>
      <c r="G1284" s="4" t="s">
        <v>763</v>
      </c>
      <c r="H1284" s="4" t="s">
        <v>31</v>
      </c>
      <c r="I1284" s="4" t="s">
        <v>25</v>
      </c>
      <c r="J1284" s="4">
        <v>411109</v>
      </c>
      <c r="K1284" s="4">
        <v>108120</v>
      </c>
      <c r="L1284" s="6">
        <f t="shared" si="20"/>
        <v>0.26299594511431273</v>
      </c>
    </row>
    <row r="1285" spans="1:12">
      <c r="A1285" s="4">
        <v>471730</v>
      </c>
      <c r="B1285" s="4" t="s">
        <v>2617</v>
      </c>
      <c r="C1285" s="5">
        <v>41418</v>
      </c>
      <c r="D1285" s="4" t="s">
        <v>13</v>
      </c>
      <c r="E1285" s="4" t="s">
        <v>1495</v>
      </c>
      <c r="F1285" s="4">
        <v>424426</v>
      </c>
      <c r="G1285" s="4" t="s">
        <v>939</v>
      </c>
      <c r="H1285" s="4" t="s">
        <v>31</v>
      </c>
      <c r="I1285" s="4" t="s">
        <v>70</v>
      </c>
      <c r="J1285" s="4">
        <v>278675</v>
      </c>
      <c r="K1285" s="4">
        <v>126638</v>
      </c>
      <c r="L1285" s="6">
        <f t="shared" si="20"/>
        <v>0.45442899434825512</v>
      </c>
    </row>
    <row r="1286" spans="1:12">
      <c r="A1286" s="4">
        <v>471921</v>
      </c>
      <c r="B1286" s="4" t="s">
        <v>2618</v>
      </c>
      <c r="C1286" s="5">
        <v>40896</v>
      </c>
      <c r="D1286" s="4" t="s">
        <v>13</v>
      </c>
      <c r="E1286" s="4" t="s">
        <v>2619</v>
      </c>
      <c r="F1286" s="4">
        <v>380150</v>
      </c>
      <c r="G1286" s="4" t="s">
        <v>77</v>
      </c>
      <c r="H1286" s="4" t="s">
        <v>31</v>
      </c>
      <c r="I1286" s="4" t="s">
        <v>21</v>
      </c>
      <c r="J1286" s="4">
        <v>758297</v>
      </c>
      <c r="K1286" s="4">
        <v>144192</v>
      </c>
      <c r="L1286" s="6">
        <f t="shared" si="20"/>
        <v>0.19015240730215205</v>
      </c>
    </row>
    <row r="1287" spans="1:12">
      <c r="A1287" s="4">
        <v>471923</v>
      </c>
      <c r="B1287" s="4" t="s">
        <v>2620</v>
      </c>
      <c r="C1287" s="5">
        <v>40868</v>
      </c>
      <c r="D1287" s="4" t="s">
        <v>13</v>
      </c>
      <c r="E1287" s="4" t="s">
        <v>2621</v>
      </c>
      <c r="F1287" s="4">
        <v>380150</v>
      </c>
      <c r="G1287" s="4" t="s">
        <v>77</v>
      </c>
      <c r="H1287" s="4" t="s">
        <v>16</v>
      </c>
      <c r="I1287" s="4" t="s">
        <v>25</v>
      </c>
      <c r="J1287" s="4">
        <v>446537</v>
      </c>
      <c r="K1287" s="4">
        <v>64999</v>
      </c>
      <c r="L1287" s="6">
        <f t="shared" si="20"/>
        <v>0.1455624058028786</v>
      </c>
    </row>
    <row r="1288" spans="1:12">
      <c r="A1288" s="4">
        <v>472008</v>
      </c>
      <c r="B1288" s="4" t="s">
        <v>2622</v>
      </c>
      <c r="C1288" s="5">
        <v>40962</v>
      </c>
      <c r="D1288" s="4" t="s">
        <v>13</v>
      </c>
      <c r="E1288" s="4" t="s">
        <v>2623</v>
      </c>
      <c r="F1288" s="4">
        <v>436955</v>
      </c>
      <c r="G1288" s="4" t="s">
        <v>823</v>
      </c>
      <c r="H1288" s="4" t="s">
        <v>16</v>
      </c>
      <c r="I1288" s="4" t="s">
        <v>70</v>
      </c>
      <c r="J1288" s="4">
        <v>222366</v>
      </c>
      <c r="K1288" s="4">
        <v>612852</v>
      </c>
      <c r="L1288" s="6">
        <f t="shared" si="20"/>
        <v>2.7560508351096842</v>
      </c>
    </row>
    <row r="1289" spans="1:12">
      <c r="A1289" s="4">
        <v>472052</v>
      </c>
      <c r="B1289" s="4" t="s">
        <v>2624</v>
      </c>
      <c r="C1289" s="5">
        <v>41162</v>
      </c>
      <c r="D1289" s="4" t="s">
        <v>13</v>
      </c>
      <c r="E1289" s="4" t="s">
        <v>2625</v>
      </c>
      <c r="F1289" s="4">
        <v>382658</v>
      </c>
      <c r="G1289" s="4" t="s">
        <v>150</v>
      </c>
      <c r="H1289" s="4" t="s">
        <v>31</v>
      </c>
      <c r="I1289" s="4" t="s">
        <v>70</v>
      </c>
      <c r="J1289" s="4">
        <v>305262</v>
      </c>
      <c r="K1289" s="4">
        <v>254724</v>
      </c>
      <c r="L1289" s="6">
        <f t="shared" si="20"/>
        <v>0.83444385478703542</v>
      </c>
    </row>
    <row r="1290" spans="1:12">
      <c r="A1290" s="4">
        <v>472054</v>
      </c>
      <c r="B1290" s="4" t="s">
        <v>2626</v>
      </c>
      <c r="C1290" s="5">
        <v>41309</v>
      </c>
      <c r="D1290" s="4" t="s">
        <v>13</v>
      </c>
      <c r="E1290" s="4" t="s">
        <v>2627</v>
      </c>
      <c r="F1290" s="4">
        <v>382658</v>
      </c>
      <c r="G1290" s="4" t="s">
        <v>150</v>
      </c>
      <c r="H1290" s="4" t="s">
        <v>31</v>
      </c>
      <c r="I1290" s="4" t="s">
        <v>70</v>
      </c>
      <c r="J1290" s="4">
        <v>55154</v>
      </c>
      <c r="K1290" s="4">
        <v>191758</v>
      </c>
      <c r="L1290" s="6">
        <f t="shared" si="20"/>
        <v>3.4767741233636724</v>
      </c>
    </row>
    <row r="1291" spans="1:12">
      <c r="A1291" s="4">
        <v>472057</v>
      </c>
      <c r="B1291" s="4" t="s">
        <v>2628</v>
      </c>
      <c r="C1291" s="5">
        <v>41292</v>
      </c>
      <c r="D1291" s="4" t="s">
        <v>13</v>
      </c>
      <c r="E1291" s="4" t="s">
        <v>2629</v>
      </c>
      <c r="F1291" s="4">
        <v>377364</v>
      </c>
      <c r="G1291" s="4" t="s">
        <v>726</v>
      </c>
      <c r="H1291" s="4" t="s">
        <v>31</v>
      </c>
      <c r="I1291" s="4" t="s">
        <v>70</v>
      </c>
      <c r="J1291" s="4">
        <v>151624</v>
      </c>
      <c r="K1291" s="4">
        <v>456038</v>
      </c>
      <c r="L1291" s="6">
        <f t="shared" si="20"/>
        <v>3.0076900754497968</v>
      </c>
    </row>
    <row r="1292" spans="1:12">
      <c r="A1292" s="4">
        <v>472093</v>
      </c>
      <c r="B1292" s="4" t="s">
        <v>2630</v>
      </c>
      <c r="C1292" s="5">
        <v>40901</v>
      </c>
      <c r="D1292" s="4" t="s">
        <v>13</v>
      </c>
      <c r="E1292" s="4" t="s">
        <v>2631</v>
      </c>
      <c r="F1292" s="4">
        <v>376339</v>
      </c>
      <c r="G1292" s="4" t="s">
        <v>91</v>
      </c>
      <c r="H1292" s="4" t="s">
        <v>31</v>
      </c>
      <c r="I1292" s="4" t="s">
        <v>21</v>
      </c>
      <c r="J1292" s="4">
        <v>842379</v>
      </c>
      <c r="K1292" s="4">
        <v>468571</v>
      </c>
      <c r="L1292" s="6">
        <f t="shared" si="20"/>
        <v>0.55624724737914877</v>
      </c>
    </row>
    <row r="1293" spans="1:12">
      <c r="A1293" s="4">
        <v>472098</v>
      </c>
      <c r="B1293" s="4" t="s">
        <v>2632</v>
      </c>
      <c r="C1293" s="5">
        <v>41424</v>
      </c>
      <c r="D1293" s="4" t="s">
        <v>13</v>
      </c>
      <c r="E1293" s="4" t="s">
        <v>2633</v>
      </c>
      <c r="F1293" s="4">
        <v>382514</v>
      </c>
      <c r="G1293" s="4" t="s">
        <v>844</v>
      </c>
      <c r="H1293" s="4" t="s">
        <v>31</v>
      </c>
      <c r="I1293" s="4" t="s">
        <v>70</v>
      </c>
      <c r="J1293" s="4">
        <v>190931</v>
      </c>
      <c r="K1293" s="4">
        <v>467296</v>
      </c>
      <c r="L1293" s="6">
        <f t="shared" si="20"/>
        <v>2.4474600772006641</v>
      </c>
    </row>
    <row r="1294" spans="1:12">
      <c r="A1294" s="4">
        <v>472199</v>
      </c>
      <c r="B1294" s="4" t="s">
        <v>2634</v>
      </c>
      <c r="C1294" s="5">
        <v>41411</v>
      </c>
      <c r="D1294" s="4" t="s">
        <v>13</v>
      </c>
      <c r="E1294" s="4" t="s">
        <v>2635</v>
      </c>
      <c r="F1294" s="4">
        <v>385698</v>
      </c>
      <c r="G1294" s="4" t="s">
        <v>695</v>
      </c>
      <c r="H1294" s="4" t="s">
        <v>31</v>
      </c>
      <c r="I1294" s="4" t="s">
        <v>70</v>
      </c>
      <c r="J1294" s="4">
        <v>309302</v>
      </c>
      <c r="K1294" s="4">
        <v>58433</v>
      </c>
      <c r="L1294" s="6">
        <f t="shared" si="20"/>
        <v>0.18891892066653304</v>
      </c>
    </row>
    <row r="1295" spans="1:12">
      <c r="A1295" s="4">
        <v>472254</v>
      </c>
      <c r="B1295" s="4" t="s">
        <v>2636</v>
      </c>
      <c r="C1295" s="5">
        <v>41151</v>
      </c>
      <c r="D1295" s="4" t="s">
        <v>13</v>
      </c>
      <c r="E1295" s="4" t="s">
        <v>2637</v>
      </c>
      <c r="F1295" s="4">
        <v>460862</v>
      </c>
      <c r="G1295" s="4" t="s">
        <v>231</v>
      </c>
      <c r="H1295" s="4" t="s">
        <v>31</v>
      </c>
      <c r="I1295" s="4" t="s">
        <v>70</v>
      </c>
      <c r="J1295" s="4">
        <v>275771</v>
      </c>
      <c r="K1295" s="4">
        <v>264250</v>
      </c>
      <c r="L1295" s="6">
        <f t="shared" si="20"/>
        <v>0.95822258323028886</v>
      </c>
    </row>
    <row r="1296" spans="1:12">
      <c r="A1296" s="4">
        <v>472255</v>
      </c>
      <c r="B1296" s="4" t="s">
        <v>2638</v>
      </c>
      <c r="C1296" s="5">
        <v>41232</v>
      </c>
      <c r="D1296" s="4" t="s">
        <v>13</v>
      </c>
      <c r="E1296" s="4" t="s">
        <v>2639</v>
      </c>
      <c r="F1296" s="4">
        <v>450554</v>
      </c>
      <c r="G1296" s="4" t="s">
        <v>184</v>
      </c>
      <c r="H1296" s="4" t="s">
        <v>31</v>
      </c>
      <c r="I1296" s="4" t="s">
        <v>70</v>
      </c>
      <c r="J1296" s="4">
        <v>390623</v>
      </c>
      <c r="K1296" s="4">
        <v>770964</v>
      </c>
      <c r="L1296" s="6">
        <f t="shared" si="20"/>
        <v>1.9736779452310795</v>
      </c>
    </row>
    <row r="1297" spans="1:12">
      <c r="A1297" s="4">
        <v>472308</v>
      </c>
      <c r="B1297" s="4" t="s">
        <v>2640</v>
      </c>
      <c r="C1297" s="5">
        <v>41396</v>
      </c>
      <c r="D1297" s="4" t="s">
        <v>13</v>
      </c>
      <c r="E1297" s="4" t="s">
        <v>2641</v>
      </c>
      <c r="F1297" s="4">
        <v>458160</v>
      </c>
      <c r="G1297" s="4" t="s">
        <v>156</v>
      </c>
      <c r="H1297" s="4" t="s">
        <v>31</v>
      </c>
      <c r="I1297" s="4" t="s">
        <v>70</v>
      </c>
      <c r="J1297" s="4">
        <v>154268</v>
      </c>
      <c r="K1297" s="4">
        <v>284866</v>
      </c>
      <c r="L1297" s="6">
        <f t="shared" si="20"/>
        <v>1.846565716804522</v>
      </c>
    </row>
    <row r="1298" spans="1:12">
      <c r="A1298" s="4">
        <v>472309</v>
      </c>
      <c r="B1298" s="4" t="s">
        <v>2642</v>
      </c>
      <c r="C1298" s="5">
        <v>41418</v>
      </c>
      <c r="D1298" s="4" t="s">
        <v>13</v>
      </c>
      <c r="E1298" s="4" t="s">
        <v>2643</v>
      </c>
      <c r="F1298" s="4">
        <v>448791</v>
      </c>
      <c r="G1298" s="4" t="s">
        <v>386</v>
      </c>
      <c r="H1298" s="4" t="s">
        <v>31</v>
      </c>
      <c r="I1298" s="4" t="s">
        <v>25</v>
      </c>
      <c r="J1298" s="4">
        <v>479613</v>
      </c>
      <c r="K1298" s="4">
        <v>271820</v>
      </c>
      <c r="L1298" s="6">
        <f t="shared" si="20"/>
        <v>0.56674860773165026</v>
      </c>
    </row>
    <row r="1299" spans="1:12">
      <c r="A1299" s="4">
        <v>472310</v>
      </c>
      <c r="B1299" s="4" t="s">
        <v>2644</v>
      </c>
      <c r="C1299" s="5">
        <v>41202</v>
      </c>
      <c r="D1299" s="4" t="s">
        <v>13</v>
      </c>
      <c r="E1299" s="4" t="s">
        <v>2645</v>
      </c>
      <c r="F1299" s="4">
        <v>458160</v>
      </c>
      <c r="G1299" s="4" t="s">
        <v>156</v>
      </c>
      <c r="H1299" s="4" t="s">
        <v>31</v>
      </c>
      <c r="I1299" s="4" t="s">
        <v>70</v>
      </c>
      <c r="J1299" s="4">
        <v>297865</v>
      </c>
      <c r="K1299" s="4">
        <v>507616</v>
      </c>
      <c r="L1299" s="6">
        <f t="shared" si="20"/>
        <v>1.7041814244708173</v>
      </c>
    </row>
    <row r="1300" spans="1:12">
      <c r="A1300" s="4">
        <v>472311</v>
      </c>
      <c r="B1300" s="4" t="s">
        <v>2646</v>
      </c>
      <c r="C1300" s="5">
        <v>40730</v>
      </c>
      <c r="D1300" s="4" t="s">
        <v>13</v>
      </c>
      <c r="E1300" s="4" t="s">
        <v>2647</v>
      </c>
      <c r="F1300" s="4">
        <v>408446</v>
      </c>
      <c r="G1300" s="4" t="s">
        <v>443</v>
      </c>
      <c r="H1300" s="4" t="s">
        <v>16</v>
      </c>
      <c r="I1300" s="4" t="s">
        <v>25</v>
      </c>
      <c r="J1300" s="4">
        <v>479834</v>
      </c>
      <c r="K1300" s="4">
        <v>242019</v>
      </c>
      <c r="L1300" s="6">
        <f t="shared" si="20"/>
        <v>0.50438068165240479</v>
      </c>
    </row>
    <row r="1301" spans="1:12">
      <c r="A1301" s="4">
        <v>472404</v>
      </c>
      <c r="B1301" s="4" t="s">
        <v>2648</v>
      </c>
      <c r="C1301" s="5">
        <v>41410</v>
      </c>
      <c r="D1301" s="4" t="s">
        <v>13</v>
      </c>
      <c r="E1301" s="4" t="s">
        <v>2649</v>
      </c>
      <c r="F1301" s="4">
        <v>419863</v>
      </c>
      <c r="G1301" s="4" t="s">
        <v>20</v>
      </c>
      <c r="H1301" s="4" t="s">
        <v>31</v>
      </c>
      <c r="I1301" s="4" t="s">
        <v>70</v>
      </c>
      <c r="J1301" s="4">
        <v>199646</v>
      </c>
      <c r="K1301" s="4">
        <v>162132</v>
      </c>
      <c r="L1301" s="6">
        <f t="shared" si="20"/>
        <v>0.81209741241998334</v>
      </c>
    </row>
    <row r="1302" spans="1:12">
      <c r="A1302" s="4">
        <v>472541</v>
      </c>
      <c r="B1302" s="4" t="s">
        <v>2650</v>
      </c>
      <c r="C1302" s="5">
        <v>40907</v>
      </c>
      <c r="D1302" s="4" t="s">
        <v>13</v>
      </c>
      <c r="E1302" s="4" t="s">
        <v>2651</v>
      </c>
      <c r="F1302" s="4">
        <v>378859</v>
      </c>
      <c r="G1302" s="4" t="s">
        <v>239</v>
      </c>
      <c r="H1302" s="4" t="s">
        <v>16</v>
      </c>
      <c r="I1302" s="4" t="s">
        <v>25</v>
      </c>
      <c r="J1302" s="4">
        <v>614529</v>
      </c>
      <c r="K1302" s="4">
        <v>186354</v>
      </c>
      <c r="L1302" s="6">
        <f t="shared" si="20"/>
        <v>0.30324687687643709</v>
      </c>
    </row>
    <row r="1303" spans="1:12">
      <c r="A1303" s="4">
        <v>472544</v>
      </c>
      <c r="B1303" s="4" t="s">
        <v>2652</v>
      </c>
      <c r="C1303" s="5">
        <v>41127</v>
      </c>
      <c r="D1303" s="4" t="s">
        <v>13</v>
      </c>
      <c r="E1303" s="4" t="s">
        <v>588</v>
      </c>
      <c r="F1303" s="4">
        <v>447935</v>
      </c>
      <c r="G1303" s="4" t="s">
        <v>242</v>
      </c>
      <c r="H1303" s="4" t="s">
        <v>31</v>
      </c>
      <c r="I1303" s="4" t="s">
        <v>21</v>
      </c>
      <c r="J1303" s="4">
        <v>1034500</v>
      </c>
      <c r="K1303" s="4">
        <v>224483</v>
      </c>
      <c r="L1303" s="6">
        <f t="shared" si="20"/>
        <v>0.21699661672305462</v>
      </c>
    </row>
    <row r="1304" spans="1:12">
      <c r="A1304" s="4">
        <v>472545</v>
      </c>
      <c r="B1304" s="4" t="s">
        <v>2653</v>
      </c>
      <c r="C1304" s="5">
        <v>41397</v>
      </c>
      <c r="D1304" s="4" t="s">
        <v>13</v>
      </c>
      <c r="E1304" s="4" t="s">
        <v>2291</v>
      </c>
      <c r="F1304" s="4">
        <v>382987</v>
      </c>
      <c r="G1304" s="4" t="s">
        <v>67</v>
      </c>
      <c r="H1304" s="4" t="s">
        <v>31</v>
      </c>
      <c r="I1304" s="4" t="s">
        <v>70</v>
      </c>
      <c r="J1304" s="4">
        <v>350030</v>
      </c>
      <c r="K1304" s="4">
        <v>460094</v>
      </c>
      <c r="L1304" s="6">
        <f t="shared" si="20"/>
        <v>1.3144416192897752</v>
      </c>
    </row>
    <row r="1305" spans="1:12">
      <c r="A1305" s="4">
        <v>472554</v>
      </c>
      <c r="B1305" s="4" t="s">
        <v>2654</v>
      </c>
      <c r="C1305" s="5">
        <v>40735</v>
      </c>
      <c r="D1305" s="4" t="s">
        <v>13</v>
      </c>
      <c r="E1305" s="4" t="s">
        <v>2655</v>
      </c>
      <c r="F1305" s="4">
        <v>474373</v>
      </c>
      <c r="G1305" s="4" t="s">
        <v>130</v>
      </c>
      <c r="H1305" s="4" t="s">
        <v>31</v>
      </c>
      <c r="I1305" s="4" t="s">
        <v>70</v>
      </c>
      <c r="J1305" s="4">
        <v>265173</v>
      </c>
      <c r="K1305" s="4">
        <v>287151</v>
      </c>
      <c r="L1305" s="6">
        <f t="shared" si="20"/>
        <v>1.0828817413537577</v>
      </c>
    </row>
    <row r="1306" spans="1:12">
      <c r="A1306" s="4">
        <v>472556</v>
      </c>
      <c r="B1306" s="4" t="s">
        <v>2656</v>
      </c>
      <c r="C1306" s="5">
        <v>41428</v>
      </c>
      <c r="D1306" s="4" t="s">
        <v>13</v>
      </c>
      <c r="E1306" s="4" t="s">
        <v>993</v>
      </c>
      <c r="F1306" s="4">
        <v>381325</v>
      </c>
      <c r="G1306" s="4" t="s">
        <v>278</v>
      </c>
      <c r="H1306" s="4" t="s">
        <v>31</v>
      </c>
      <c r="I1306" s="4" t="s">
        <v>70</v>
      </c>
      <c r="J1306" s="4">
        <v>54846</v>
      </c>
      <c r="K1306" s="4">
        <v>355199</v>
      </c>
      <c r="L1306" s="6">
        <f t="shared" si="20"/>
        <v>6.4762972687160412</v>
      </c>
    </row>
    <row r="1307" spans="1:12">
      <c r="A1307" s="4">
        <v>472559</v>
      </c>
      <c r="B1307" s="4" t="s">
        <v>2657</v>
      </c>
      <c r="C1307" s="5">
        <v>41422</v>
      </c>
      <c r="D1307" s="4" t="s">
        <v>13</v>
      </c>
      <c r="E1307" s="4" t="s">
        <v>2658</v>
      </c>
      <c r="F1307" s="4">
        <v>410827</v>
      </c>
      <c r="G1307" s="4" t="s">
        <v>259</v>
      </c>
      <c r="H1307" s="4" t="s">
        <v>31</v>
      </c>
      <c r="I1307" s="4" t="s">
        <v>25</v>
      </c>
      <c r="J1307" s="4">
        <v>410428</v>
      </c>
      <c r="K1307" s="4">
        <v>587205</v>
      </c>
      <c r="L1307" s="6">
        <f t="shared" si="20"/>
        <v>1.4307137914567232</v>
      </c>
    </row>
    <row r="1308" spans="1:12">
      <c r="A1308" s="4">
        <v>472591</v>
      </c>
      <c r="B1308" s="4" t="s">
        <v>2659</v>
      </c>
      <c r="C1308" s="5">
        <v>41428</v>
      </c>
      <c r="D1308" s="4" t="s">
        <v>13</v>
      </c>
      <c r="E1308" s="4" t="s">
        <v>2660</v>
      </c>
      <c r="F1308" s="4">
        <v>416178</v>
      </c>
      <c r="G1308" s="4" t="s">
        <v>159</v>
      </c>
      <c r="H1308" s="4" t="s">
        <v>31</v>
      </c>
      <c r="I1308" s="4" t="s">
        <v>70</v>
      </c>
      <c r="J1308" s="4">
        <v>314855</v>
      </c>
      <c r="K1308" s="4">
        <v>441033</v>
      </c>
      <c r="L1308" s="6">
        <f t="shared" si="20"/>
        <v>1.4007495513807944</v>
      </c>
    </row>
    <row r="1309" spans="1:12">
      <c r="A1309" s="4">
        <v>472680</v>
      </c>
      <c r="B1309" s="4" t="s">
        <v>2661</v>
      </c>
      <c r="C1309" s="5">
        <v>41430</v>
      </c>
      <c r="D1309" s="4" t="s">
        <v>13</v>
      </c>
      <c r="E1309" s="4" t="s">
        <v>2084</v>
      </c>
      <c r="F1309" s="4">
        <v>460392</v>
      </c>
      <c r="G1309" s="4" t="s">
        <v>531</v>
      </c>
      <c r="H1309" s="4" t="s">
        <v>31</v>
      </c>
      <c r="I1309" s="4" t="s">
        <v>70</v>
      </c>
      <c r="J1309" s="4">
        <v>192305</v>
      </c>
      <c r="K1309" s="4">
        <v>717251</v>
      </c>
      <c r="L1309" s="6">
        <f t="shared" si="20"/>
        <v>3.7297574166038325</v>
      </c>
    </row>
    <row r="1310" spans="1:12">
      <c r="A1310" s="4">
        <v>472681</v>
      </c>
      <c r="B1310" s="4" t="s">
        <v>2662</v>
      </c>
      <c r="C1310" s="5">
        <v>41428</v>
      </c>
      <c r="D1310" s="4" t="s">
        <v>13</v>
      </c>
      <c r="E1310" s="4" t="s">
        <v>2663</v>
      </c>
      <c r="F1310" s="4">
        <v>420498</v>
      </c>
      <c r="G1310" s="4" t="s">
        <v>763</v>
      </c>
      <c r="H1310" s="4" t="s">
        <v>31</v>
      </c>
      <c r="I1310" s="4" t="s">
        <v>70</v>
      </c>
      <c r="J1310" s="4">
        <v>253792</v>
      </c>
      <c r="K1310" s="4">
        <v>236188</v>
      </c>
      <c r="L1310" s="6">
        <f t="shared" si="20"/>
        <v>0.93063611146135417</v>
      </c>
    </row>
    <row r="1311" spans="1:12">
      <c r="A1311" s="4">
        <v>472686</v>
      </c>
      <c r="B1311" s="4" t="s">
        <v>2664</v>
      </c>
      <c r="C1311" s="5">
        <v>41429</v>
      </c>
      <c r="D1311" s="4" t="s">
        <v>13</v>
      </c>
      <c r="E1311" s="4" t="s">
        <v>2665</v>
      </c>
      <c r="F1311" s="4">
        <v>464799</v>
      </c>
      <c r="G1311" s="4" t="s">
        <v>648</v>
      </c>
      <c r="H1311" s="4" t="s">
        <v>31</v>
      </c>
      <c r="I1311" s="4" t="s">
        <v>21</v>
      </c>
      <c r="J1311" s="4">
        <v>898944</v>
      </c>
      <c r="K1311" s="4">
        <v>613612</v>
      </c>
      <c r="L1311" s="6">
        <f t="shared" si="20"/>
        <v>0.6825920190801652</v>
      </c>
    </row>
    <row r="1312" spans="1:12">
      <c r="A1312" s="4">
        <v>472687</v>
      </c>
      <c r="B1312" s="4" t="s">
        <v>2666</v>
      </c>
      <c r="C1312" s="5">
        <v>41395</v>
      </c>
      <c r="D1312" s="4" t="s">
        <v>13</v>
      </c>
      <c r="E1312" s="4" t="s">
        <v>2667</v>
      </c>
      <c r="F1312" s="4">
        <v>423329</v>
      </c>
      <c r="G1312" s="4" t="s">
        <v>187</v>
      </c>
      <c r="H1312" s="4" t="s">
        <v>31</v>
      </c>
      <c r="I1312" s="4" t="s">
        <v>70</v>
      </c>
      <c r="J1312" s="4">
        <v>105294</v>
      </c>
      <c r="K1312" s="4">
        <v>320037</v>
      </c>
      <c r="L1312" s="6">
        <f t="shared" si="20"/>
        <v>3.039460937945182</v>
      </c>
    </row>
    <row r="1313" spans="1:12">
      <c r="A1313" s="4">
        <v>472690</v>
      </c>
      <c r="B1313" s="4" t="s">
        <v>2668</v>
      </c>
      <c r="C1313" s="5">
        <v>41393</v>
      </c>
      <c r="D1313" s="4" t="s">
        <v>13</v>
      </c>
      <c r="E1313" s="4" t="s">
        <v>2669</v>
      </c>
      <c r="F1313" s="4">
        <v>377815</v>
      </c>
      <c r="G1313" s="4" t="s">
        <v>1280</v>
      </c>
      <c r="H1313" s="4" t="s">
        <v>31</v>
      </c>
      <c r="I1313" s="4" t="s">
        <v>70</v>
      </c>
      <c r="J1313" s="4">
        <v>110308</v>
      </c>
      <c r="K1313" s="4">
        <v>190138</v>
      </c>
      <c r="L1313" s="6">
        <f t="shared" si="20"/>
        <v>1.7237009101787721</v>
      </c>
    </row>
    <row r="1314" spans="1:12">
      <c r="A1314" s="4">
        <v>472692</v>
      </c>
      <c r="B1314" s="4" t="s">
        <v>2670</v>
      </c>
      <c r="C1314" s="5">
        <v>41431</v>
      </c>
      <c r="D1314" s="4" t="s">
        <v>13</v>
      </c>
      <c r="E1314" s="4" t="s">
        <v>2671</v>
      </c>
      <c r="F1314" s="4">
        <v>419555</v>
      </c>
      <c r="G1314" s="4" t="s">
        <v>744</v>
      </c>
      <c r="H1314" s="4" t="s">
        <v>31</v>
      </c>
      <c r="I1314" s="4" t="s">
        <v>70</v>
      </c>
      <c r="J1314" s="4">
        <v>223089</v>
      </c>
      <c r="K1314" s="4">
        <v>1316995</v>
      </c>
      <c r="L1314" s="6">
        <f t="shared" si="20"/>
        <v>5.9034510890272491</v>
      </c>
    </row>
    <row r="1315" spans="1:12">
      <c r="A1315" s="4">
        <v>472816</v>
      </c>
      <c r="B1315" s="4" t="s">
        <v>2672</v>
      </c>
      <c r="C1315" s="5">
        <v>41421</v>
      </c>
      <c r="D1315" s="4" t="s">
        <v>13</v>
      </c>
      <c r="E1315" s="4" t="s">
        <v>2673</v>
      </c>
      <c r="F1315" s="4">
        <v>381123</v>
      </c>
      <c r="G1315" s="4" t="s">
        <v>503</v>
      </c>
      <c r="H1315" s="4" t="s">
        <v>31</v>
      </c>
      <c r="I1315" s="4" t="s">
        <v>70</v>
      </c>
      <c r="J1315" s="4">
        <v>270531</v>
      </c>
      <c r="K1315" s="4">
        <v>431127</v>
      </c>
      <c r="L1315" s="6">
        <f t="shared" si="20"/>
        <v>1.5936325227053461</v>
      </c>
    </row>
    <row r="1316" spans="1:12">
      <c r="A1316" s="4">
        <v>472838</v>
      </c>
      <c r="B1316" s="4" t="s">
        <v>2674</v>
      </c>
      <c r="C1316" s="5">
        <v>41426</v>
      </c>
      <c r="D1316" s="4" t="s">
        <v>13</v>
      </c>
      <c r="E1316" s="4" t="s">
        <v>2675</v>
      </c>
      <c r="F1316" s="4">
        <v>464799</v>
      </c>
      <c r="G1316" s="4" t="s">
        <v>648</v>
      </c>
      <c r="H1316" s="4" t="s">
        <v>31</v>
      </c>
      <c r="I1316" s="4" t="s">
        <v>70</v>
      </c>
      <c r="J1316" s="4">
        <v>110971</v>
      </c>
      <c r="K1316" s="4">
        <v>96624</v>
      </c>
      <c r="L1316" s="6">
        <f t="shared" si="20"/>
        <v>0.87071397031656916</v>
      </c>
    </row>
    <row r="1317" spans="1:12">
      <c r="A1317" s="4">
        <v>472840</v>
      </c>
      <c r="B1317" s="4" t="s">
        <v>2676</v>
      </c>
      <c r="C1317" s="5">
        <v>41423</v>
      </c>
      <c r="D1317" s="4" t="s">
        <v>13</v>
      </c>
      <c r="E1317" s="4" t="s">
        <v>2677</v>
      </c>
      <c r="F1317" s="4">
        <v>464799</v>
      </c>
      <c r="G1317" s="4" t="s">
        <v>648</v>
      </c>
      <c r="H1317" s="4" t="s">
        <v>31</v>
      </c>
      <c r="I1317" s="4" t="s">
        <v>70</v>
      </c>
      <c r="J1317" s="4">
        <v>118983</v>
      </c>
      <c r="K1317" s="4">
        <v>165439</v>
      </c>
      <c r="L1317" s="6">
        <f t="shared" si="20"/>
        <v>1.3904423320978627</v>
      </c>
    </row>
    <row r="1318" spans="1:12">
      <c r="A1318" s="4">
        <v>472841</v>
      </c>
      <c r="B1318" s="4" t="s">
        <v>2678</v>
      </c>
      <c r="C1318" s="5">
        <v>41424</v>
      </c>
      <c r="D1318" s="4" t="s">
        <v>13</v>
      </c>
      <c r="E1318" s="4" t="s">
        <v>2679</v>
      </c>
      <c r="F1318" s="4">
        <v>464799</v>
      </c>
      <c r="G1318" s="4" t="s">
        <v>648</v>
      </c>
      <c r="H1318" s="4" t="s">
        <v>31</v>
      </c>
      <c r="I1318" s="4" t="s">
        <v>70</v>
      </c>
      <c r="J1318" s="4">
        <v>173077</v>
      </c>
      <c r="K1318" s="4">
        <v>174273</v>
      </c>
      <c r="L1318" s="6">
        <f t="shared" si="20"/>
        <v>1.0069102191510138</v>
      </c>
    </row>
    <row r="1319" spans="1:12">
      <c r="A1319" s="4">
        <v>472982</v>
      </c>
      <c r="B1319" s="4" t="s">
        <v>2680</v>
      </c>
      <c r="C1319" s="5">
        <v>41437</v>
      </c>
      <c r="D1319" s="4" t="s">
        <v>13</v>
      </c>
      <c r="E1319" s="4" t="s">
        <v>2681</v>
      </c>
      <c r="F1319" s="4">
        <v>381248</v>
      </c>
      <c r="G1319" s="4" t="s">
        <v>517</v>
      </c>
      <c r="H1319" s="4" t="s">
        <v>31</v>
      </c>
      <c r="I1319" s="4" t="s">
        <v>70</v>
      </c>
      <c r="J1319" s="4">
        <v>294926</v>
      </c>
      <c r="K1319" s="4">
        <v>31896</v>
      </c>
      <c r="L1319" s="6">
        <f t="shared" si="20"/>
        <v>0.10814916284084822</v>
      </c>
    </row>
    <row r="1320" spans="1:12">
      <c r="A1320" s="4">
        <v>472985</v>
      </c>
      <c r="B1320" s="4" t="s">
        <v>2682</v>
      </c>
      <c r="C1320" s="5">
        <v>41429</v>
      </c>
      <c r="D1320" s="4" t="s">
        <v>13</v>
      </c>
      <c r="E1320" s="4" t="s">
        <v>2683</v>
      </c>
      <c r="F1320" s="4">
        <v>448733</v>
      </c>
      <c r="G1320" s="4" t="s">
        <v>520</v>
      </c>
      <c r="H1320" s="4" t="s">
        <v>31</v>
      </c>
      <c r="I1320" s="4" t="s">
        <v>70</v>
      </c>
      <c r="J1320" s="4">
        <v>121339</v>
      </c>
      <c r="K1320" s="4">
        <v>214687</v>
      </c>
      <c r="L1320" s="6">
        <f t="shared" si="20"/>
        <v>1.7693157187713762</v>
      </c>
    </row>
    <row r="1321" spans="1:12">
      <c r="A1321" s="4">
        <v>473038</v>
      </c>
      <c r="B1321" s="4" t="s">
        <v>2684</v>
      </c>
      <c r="C1321" s="5">
        <v>41435</v>
      </c>
      <c r="D1321" s="4" t="s">
        <v>13</v>
      </c>
      <c r="E1321" s="4" t="s">
        <v>2685</v>
      </c>
      <c r="F1321" s="4">
        <v>436955</v>
      </c>
      <c r="G1321" s="4" t="s">
        <v>823</v>
      </c>
      <c r="H1321" s="4" t="s">
        <v>31</v>
      </c>
      <c r="I1321" s="4" t="s">
        <v>70</v>
      </c>
      <c r="J1321" s="4">
        <v>180727</v>
      </c>
      <c r="K1321" s="4">
        <v>493569</v>
      </c>
      <c r="L1321" s="6">
        <f t="shared" si="20"/>
        <v>2.7310197148184829</v>
      </c>
    </row>
    <row r="1322" spans="1:12">
      <c r="A1322" s="4">
        <v>473041</v>
      </c>
      <c r="B1322" s="4" t="s">
        <v>2686</v>
      </c>
      <c r="C1322" s="5">
        <v>41431</v>
      </c>
      <c r="D1322" s="4" t="s">
        <v>13</v>
      </c>
      <c r="E1322" s="4" t="s">
        <v>2687</v>
      </c>
      <c r="F1322" s="4">
        <v>152562</v>
      </c>
      <c r="G1322" s="4" t="s">
        <v>451</v>
      </c>
      <c r="H1322" s="4" t="s">
        <v>31</v>
      </c>
      <c r="I1322" s="4" t="s">
        <v>70</v>
      </c>
      <c r="J1322" s="4">
        <v>142147</v>
      </c>
      <c r="K1322" s="4">
        <v>134820</v>
      </c>
      <c r="L1322" s="6">
        <f t="shared" si="20"/>
        <v>0.9484547686549839</v>
      </c>
    </row>
    <row r="1323" spans="1:12">
      <c r="A1323" s="4">
        <v>473244</v>
      </c>
      <c r="B1323" s="4" t="s">
        <v>2688</v>
      </c>
      <c r="C1323" s="5">
        <v>41431</v>
      </c>
      <c r="D1323" s="4" t="s">
        <v>13</v>
      </c>
      <c r="E1323" s="4" t="s">
        <v>983</v>
      </c>
      <c r="F1323" s="4">
        <v>398778</v>
      </c>
      <c r="G1323" s="4" t="s">
        <v>367</v>
      </c>
      <c r="H1323" s="4" t="s">
        <v>31</v>
      </c>
      <c r="I1323" s="4" t="s">
        <v>70</v>
      </c>
      <c r="J1323" s="4">
        <v>129921</v>
      </c>
      <c r="K1323" s="4">
        <v>134448</v>
      </c>
      <c r="L1323" s="6">
        <f t="shared" si="20"/>
        <v>1.0348442515066849</v>
      </c>
    </row>
    <row r="1324" spans="1:12">
      <c r="A1324" s="4">
        <v>473356</v>
      </c>
      <c r="B1324" s="4" t="s">
        <v>2689</v>
      </c>
      <c r="C1324" s="5">
        <v>41442</v>
      </c>
      <c r="D1324" s="4" t="s">
        <v>13</v>
      </c>
      <c r="E1324" s="4" t="s">
        <v>2690</v>
      </c>
      <c r="F1324" s="4">
        <v>448126</v>
      </c>
      <c r="G1324" s="4" t="s">
        <v>316</v>
      </c>
      <c r="H1324" s="4" t="s">
        <v>31</v>
      </c>
      <c r="I1324" s="4" t="s">
        <v>70</v>
      </c>
      <c r="J1324" s="4">
        <v>224565</v>
      </c>
      <c r="K1324" s="4">
        <v>285453</v>
      </c>
      <c r="L1324" s="6">
        <f t="shared" si="20"/>
        <v>1.271137532562955</v>
      </c>
    </row>
    <row r="1325" spans="1:12">
      <c r="A1325" s="4">
        <v>473361</v>
      </c>
      <c r="B1325" s="4" t="s">
        <v>2691</v>
      </c>
      <c r="C1325" s="5">
        <v>41442</v>
      </c>
      <c r="D1325" s="4" t="s">
        <v>13</v>
      </c>
      <c r="E1325" s="4" t="s">
        <v>2692</v>
      </c>
      <c r="F1325" s="4">
        <v>382514</v>
      </c>
      <c r="G1325" s="4" t="s">
        <v>844</v>
      </c>
      <c r="H1325" s="4" t="s">
        <v>31</v>
      </c>
      <c r="I1325" s="4" t="s">
        <v>70</v>
      </c>
      <c r="J1325" s="4">
        <v>109200</v>
      </c>
      <c r="K1325" s="4">
        <v>387280</v>
      </c>
      <c r="L1325" s="6">
        <f t="shared" si="20"/>
        <v>3.5465201465201464</v>
      </c>
    </row>
    <row r="1326" spans="1:12">
      <c r="A1326" s="4">
        <v>473366</v>
      </c>
      <c r="B1326" s="4" t="s">
        <v>2693</v>
      </c>
      <c r="C1326" s="5">
        <v>41428</v>
      </c>
      <c r="D1326" s="4" t="s">
        <v>13</v>
      </c>
      <c r="E1326" s="4" t="s">
        <v>2694</v>
      </c>
      <c r="F1326" s="4">
        <v>446766</v>
      </c>
      <c r="G1326" s="4" t="s">
        <v>1257</v>
      </c>
      <c r="H1326" s="4" t="s">
        <v>31</v>
      </c>
      <c r="I1326" s="4" t="s">
        <v>70</v>
      </c>
      <c r="J1326" s="4">
        <v>138314</v>
      </c>
      <c r="K1326" s="4">
        <v>73427</v>
      </c>
      <c r="L1326" s="6">
        <f t="shared" si="20"/>
        <v>0.53087178449036254</v>
      </c>
    </row>
    <row r="1327" spans="1:12">
      <c r="A1327" s="4">
        <v>473451</v>
      </c>
      <c r="B1327" s="4" t="s">
        <v>2695</v>
      </c>
      <c r="C1327" s="5">
        <v>41428</v>
      </c>
      <c r="D1327" s="4" t="s">
        <v>13</v>
      </c>
      <c r="E1327" s="4" t="s">
        <v>2696</v>
      </c>
      <c r="F1327" s="4">
        <v>381123</v>
      </c>
      <c r="G1327" s="4" t="s">
        <v>503</v>
      </c>
      <c r="H1327" s="4" t="s">
        <v>31</v>
      </c>
      <c r="I1327" s="4" t="s">
        <v>70</v>
      </c>
      <c r="J1327" s="4">
        <v>162482</v>
      </c>
      <c r="K1327" s="4">
        <v>418120</v>
      </c>
      <c r="L1327" s="6">
        <f t="shared" si="20"/>
        <v>2.5733311997636661</v>
      </c>
    </row>
    <row r="1328" spans="1:12">
      <c r="A1328" s="4">
        <v>473453</v>
      </c>
      <c r="B1328" s="4" t="s">
        <v>2697</v>
      </c>
      <c r="C1328" s="5">
        <v>41436</v>
      </c>
      <c r="D1328" s="4" t="s">
        <v>13</v>
      </c>
      <c r="E1328" s="4" t="s">
        <v>2698</v>
      </c>
      <c r="F1328" s="4">
        <v>472827</v>
      </c>
      <c r="G1328" s="4" t="s">
        <v>2699</v>
      </c>
      <c r="H1328" s="4" t="s">
        <v>31</v>
      </c>
      <c r="I1328" s="4" t="s">
        <v>70</v>
      </c>
      <c r="J1328" s="4">
        <v>211323</v>
      </c>
      <c r="K1328" s="4">
        <v>196856</v>
      </c>
      <c r="L1328" s="6">
        <f t="shared" si="20"/>
        <v>0.93154081666453725</v>
      </c>
    </row>
    <row r="1329" spans="1:12">
      <c r="A1329" s="4" t="s">
        <v>2700</v>
      </c>
      <c r="B1329" s="4" t="s">
        <v>2701</v>
      </c>
      <c r="C1329" s="5">
        <v>41428</v>
      </c>
      <c r="D1329" s="4" t="s">
        <v>13</v>
      </c>
      <c r="E1329" s="4" t="s">
        <v>2702</v>
      </c>
      <c r="F1329" s="4">
        <v>472827</v>
      </c>
      <c r="G1329" s="4" t="s">
        <v>2699</v>
      </c>
      <c r="H1329" s="4" t="s">
        <v>31</v>
      </c>
      <c r="I1329" s="4" t="s">
        <v>70</v>
      </c>
      <c r="J1329" s="4">
        <v>219544</v>
      </c>
      <c r="K1329" s="4">
        <v>159050</v>
      </c>
      <c r="L1329" s="6">
        <f t="shared" si="20"/>
        <v>0.72445614546514592</v>
      </c>
    </row>
    <row r="1330" spans="1:12">
      <c r="A1330" s="4">
        <v>473456</v>
      </c>
      <c r="B1330" s="4" t="s">
        <v>2703</v>
      </c>
      <c r="C1330" s="5">
        <v>41443</v>
      </c>
      <c r="D1330" s="4" t="s">
        <v>13</v>
      </c>
      <c r="E1330" s="4" t="s">
        <v>999</v>
      </c>
      <c r="F1330" s="4">
        <v>472249</v>
      </c>
      <c r="G1330" s="4" t="s">
        <v>2704</v>
      </c>
      <c r="H1330" s="4" t="s">
        <v>31</v>
      </c>
      <c r="I1330" s="4" t="s">
        <v>70</v>
      </c>
      <c r="J1330" s="4">
        <v>173826</v>
      </c>
      <c r="K1330" s="4">
        <v>29070</v>
      </c>
      <c r="L1330" s="6">
        <f t="shared" si="20"/>
        <v>0.16723620171896034</v>
      </c>
    </row>
    <row r="1331" spans="1:12">
      <c r="A1331" s="4">
        <v>473458</v>
      </c>
      <c r="B1331" s="4" t="s">
        <v>2705</v>
      </c>
      <c r="C1331" s="5">
        <v>41429</v>
      </c>
      <c r="D1331" s="4" t="s">
        <v>13</v>
      </c>
      <c r="E1331" s="4" t="s">
        <v>2706</v>
      </c>
      <c r="F1331" s="4">
        <v>403187</v>
      </c>
      <c r="G1331" s="4" t="s">
        <v>256</v>
      </c>
      <c r="H1331" s="4" t="s">
        <v>31</v>
      </c>
      <c r="I1331" s="4" t="s">
        <v>70</v>
      </c>
      <c r="J1331" s="4">
        <v>133030</v>
      </c>
      <c r="K1331" s="4">
        <v>587633</v>
      </c>
      <c r="L1331" s="6">
        <f t="shared" si="20"/>
        <v>4.4172968503345107</v>
      </c>
    </row>
    <row r="1332" spans="1:12">
      <c r="A1332" s="4">
        <v>473549</v>
      </c>
      <c r="B1332" s="4" t="s">
        <v>2707</v>
      </c>
      <c r="C1332" s="5">
        <v>41442</v>
      </c>
      <c r="D1332" s="4" t="s">
        <v>13</v>
      </c>
      <c r="E1332" s="4" t="s">
        <v>2577</v>
      </c>
      <c r="F1332" s="4">
        <v>434171</v>
      </c>
      <c r="G1332" s="4" t="s">
        <v>376</v>
      </c>
      <c r="H1332" s="4" t="s">
        <v>31</v>
      </c>
      <c r="I1332" s="4" t="s">
        <v>70</v>
      </c>
      <c r="J1332" s="4">
        <v>227714</v>
      </c>
      <c r="K1332" s="4">
        <v>19369</v>
      </c>
      <c r="L1332" s="6">
        <f t="shared" si="20"/>
        <v>8.5058450512484965E-2</v>
      </c>
    </row>
    <row r="1333" spans="1:12">
      <c r="A1333" s="4">
        <v>473551</v>
      </c>
      <c r="B1333" s="4" t="s">
        <v>2708</v>
      </c>
      <c r="C1333" s="5">
        <v>41442</v>
      </c>
      <c r="D1333" s="4" t="s">
        <v>13</v>
      </c>
      <c r="E1333" s="4" t="s">
        <v>2331</v>
      </c>
      <c r="F1333" s="4">
        <v>460392</v>
      </c>
      <c r="G1333" s="4" t="s">
        <v>531</v>
      </c>
      <c r="H1333" s="4" t="s">
        <v>31</v>
      </c>
      <c r="I1333" s="4" t="s">
        <v>70</v>
      </c>
      <c r="J1333" s="4">
        <v>357836</v>
      </c>
      <c r="K1333" s="4">
        <v>191626</v>
      </c>
      <c r="L1333" s="6">
        <f t="shared" si="20"/>
        <v>0.53551347544685279</v>
      </c>
    </row>
    <row r="1334" spans="1:12">
      <c r="A1334" s="4">
        <v>473567</v>
      </c>
      <c r="B1334" s="4" t="s">
        <v>2709</v>
      </c>
      <c r="C1334" s="5">
        <v>41425</v>
      </c>
      <c r="D1334" s="4" t="s">
        <v>13</v>
      </c>
      <c r="E1334" s="4" t="s">
        <v>617</v>
      </c>
      <c r="F1334" s="4">
        <v>424426</v>
      </c>
      <c r="G1334" s="4" t="s">
        <v>939</v>
      </c>
      <c r="H1334" s="4" t="s">
        <v>31</v>
      </c>
      <c r="I1334" s="4" t="s">
        <v>70</v>
      </c>
      <c r="J1334" s="4">
        <v>139289</v>
      </c>
      <c r="K1334" s="4">
        <v>59139</v>
      </c>
      <c r="L1334" s="6">
        <f t="shared" si="20"/>
        <v>0.42457767662916668</v>
      </c>
    </row>
    <row r="1335" spans="1:12">
      <c r="A1335" s="4">
        <v>473839</v>
      </c>
      <c r="B1335" s="4" t="s">
        <v>2710</v>
      </c>
      <c r="C1335" s="5">
        <v>41428</v>
      </c>
      <c r="D1335" s="4" t="s">
        <v>13</v>
      </c>
      <c r="E1335" s="4" t="s">
        <v>2711</v>
      </c>
      <c r="F1335" s="4">
        <v>454526</v>
      </c>
      <c r="G1335" s="4" t="s">
        <v>470</v>
      </c>
      <c r="H1335" s="4" t="s">
        <v>31</v>
      </c>
      <c r="I1335" s="4" t="s">
        <v>70</v>
      </c>
      <c r="J1335" s="4">
        <v>237138</v>
      </c>
      <c r="K1335" s="4">
        <v>834804</v>
      </c>
      <c r="L1335" s="6">
        <f t="shared" si="20"/>
        <v>3.5203299344685375</v>
      </c>
    </row>
    <row r="1336" spans="1:12">
      <c r="A1336" s="4">
        <v>473840</v>
      </c>
      <c r="B1336" s="4" t="s">
        <v>2712</v>
      </c>
      <c r="C1336" s="5">
        <v>41429</v>
      </c>
      <c r="D1336" s="4" t="s">
        <v>13</v>
      </c>
      <c r="E1336" s="4" t="s">
        <v>663</v>
      </c>
      <c r="F1336" s="4">
        <v>460222</v>
      </c>
      <c r="G1336" s="4" t="s">
        <v>484</v>
      </c>
      <c r="H1336" s="4" t="s">
        <v>31</v>
      </c>
      <c r="I1336" s="4" t="s">
        <v>25</v>
      </c>
      <c r="J1336" s="4">
        <v>494690</v>
      </c>
      <c r="K1336" s="4">
        <v>117001</v>
      </c>
      <c r="L1336" s="6">
        <f t="shared" si="20"/>
        <v>0.23651377630435222</v>
      </c>
    </row>
    <row r="1337" spans="1:12">
      <c r="A1337" s="4">
        <v>473851</v>
      </c>
      <c r="B1337" s="4" t="s">
        <v>2713</v>
      </c>
      <c r="C1337" s="5">
        <v>41443</v>
      </c>
      <c r="D1337" s="4" t="s">
        <v>13</v>
      </c>
      <c r="E1337" s="4" t="s">
        <v>1038</v>
      </c>
      <c r="F1337" s="4">
        <v>452815</v>
      </c>
      <c r="G1337" s="4" t="s">
        <v>448</v>
      </c>
      <c r="H1337" s="4" t="s">
        <v>31</v>
      </c>
      <c r="I1337" s="4" t="s">
        <v>25</v>
      </c>
      <c r="J1337" s="4">
        <v>502214</v>
      </c>
      <c r="K1337" s="4">
        <v>24218</v>
      </c>
      <c r="L1337" s="6">
        <f t="shared" si="20"/>
        <v>4.8222470898859851E-2</v>
      </c>
    </row>
    <row r="1338" spans="1:12">
      <c r="A1338" s="4">
        <v>474458</v>
      </c>
      <c r="B1338" s="4" t="s">
        <v>2714</v>
      </c>
      <c r="C1338" s="5">
        <v>41436</v>
      </c>
      <c r="D1338" s="4" t="s">
        <v>13</v>
      </c>
      <c r="E1338" s="4" t="s">
        <v>2715</v>
      </c>
      <c r="F1338" s="4">
        <v>381721</v>
      </c>
      <c r="G1338" s="4" t="s">
        <v>269</v>
      </c>
      <c r="H1338" s="4" t="s">
        <v>31</v>
      </c>
      <c r="I1338" s="4" t="s">
        <v>70</v>
      </c>
      <c r="J1338" s="4">
        <v>105294</v>
      </c>
      <c r="K1338" s="4">
        <v>254362</v>
      </c>
      <c r="L1338" s="6">
        <f t="shared" si="20"/>
        <v>2.415731190761107</v>
      </c>
    </row>
    <row r="1339" spans="1:12">
      <c r="A1339" s="4">
        <v>474463</v>
      </c>
      <c r="B1339" s="4" t="s">
        <v>2716</v>
      </c>
      <c r="C1339" s="5">
        <v>41435</v>
      </c>
      <c r="D1339" s="4" t="s">
        <v>13</v>
      </c>
      <c r="E1339" s="4" t="s">
        <v>889</v>
      </c>
      <c r="F1339" s="4">
        <v>460862</v>
      </c>
      <c r="G1339" s="4" t="s">
        <v>231</v>
      </c>
      <c r="H1339" s="4" t="s">
        <v>31</v>
      </c>
      <c r="I1339" s="4" t="s">
        <v>25</v>
      </c>
      <c r="J1339" s="4">
        <v>467295</v>
      </c>
      <c r="K1339" s="4">
        <v>187642</v>
      </c>
      <c r="L1339" s="6">
        <f t="shared" si="20"/>
        <v>0.40154934249242985</v>
      </c>
    </row>
    <row r="1340" spans="1:12">
      <c r="A1340" s="4">
        <v>472841</v>
      </c>
      <c r="B1340" s="4" t="s">
        <v>2678</v>
      </c>
      <c r="C1340" s="5">
        <v>41424</v>
      </c>
      <c r="D1340" s="4" t="s">
        <v>2717</v>
      </c>
      <c r="E1340" s="4" t="s">
        <v>2679</v>
      </c>
      <c r="F1340" s="4">
        <v>464799</v>
      </c>
      <c r="G1340" s="4" t="s">
        <v>648</v>
      </c>
      <c r="H1340" s="4" t="s">
        <v>31</v>
      </c>
      <c r="I1340" s="4" t="s">
        <v>70</v>
      </c>
      <c r="J1340" s="4">
        <v>173077</v>
      </c>
      <c r="K1340" s="4">
        <v>174273</v>
      </c>
      <c r="L1340" s="6">
        <f t="shared" si="20"/>
        <v>1.0069102191510138</v>
      </c>
    </row>
    <row r="1341" spans="1:12">
      <c r="A1341" s="4">
        <v>472982</v>
      </c>
      <c r="B1341" s="4" t="s">
        <v>2680</v>
      </c>
      <c r="C1341" s="5">
        <v>41437</v>
      </c>
      <c r="D1341" s="4" t="s">
        <v>2717</v>
      </c>
      <c r="E1341" s="4" t="s">
        <v>2681</v>
      </c>
      <c r="F1341" s="4">
        <v>381248</v>
      </c>
      <c r="G1341" s="4" t="s">
        <v>517</v>
      </c>
      <c r="H1341" s="4" t="s">
        <v>31</v>
      </c>
      <c r="I1341" s="4" t="s">
        <v>70</v>
      </c>
      <c r="J1341" s="4">
        <v>294926</v>
      </c>
      <c r="K1341" s="4">
        <v>31896</v>
      </c>
      <c r="L1341" s="6">
        <f t="shared" si="20"/>
        <v>0.10814916284084822</v>
      </c>
    </row>
    <row r="1342" spans="1:12">
      <c r="A1342" s="4">
        <v>472985</v>
      </c>
      <c r="B1342" s="4" t="s">
        <v>2682</v>
      </c>
      <c r="C1342" s="5">
        <v>41429</v>
      </c>
      <c r="D1342" s="4" t="s">
        <v>2717</v>
      </c>
      <c r="E1342" s="4" t="s">
        <v>2683</v>
      </c>
      <c r="F1342" s="4">
        <v>448733</v>
      </c>
      <c r="G1342" s="4" t="s">
        <v>520</v>
      </c>
      <c r="H1342" s="4" t="s">
        <v>31</v>
      </c>
      <c r="I1342" s="4" t="s">
        <v>70</v>
      </c>
      <c r="J1342" s="4">
        <v>121339</v>
      </c>
      <c r="K1342" s="4">
        <v>214687</v>
      </c>
      <c r="L1342" s="6">
        <f t="shared" si="20"/>
        <v>1.7693157187713762</v>
      </c>
    </row>
    <row r="1343" spans="1:12">
      <c r="A1343" s="4">
        <v>473038</v>
      </c>
      <c r="B1343" s="4" t="s">
        <v>2684</v>
      </c>
      <c r="C1343" s="5">
        <v>41435</v>
      </c>
      <c r="D1343" s="4" t="s">
        <v>2717</v>
      </c>
      <c r="E1343" s="4" t="s">
        <v>2685</v>
      </c>
      <c r="F1343" s="4">
        <v>436955</v>
      </c>
      <c r="G1343" s="4" t="s">
        <v>823</v>
      </c>
      <c r="H1343" s="4" t="s">
        <v>31</v>
      </c>
      <c r="I1343" s="4" t="s">
        <v>70</v>
      </c>
      <c r="J1343" s="4">
        <v>180727</v>
      </c>
      <c r="K1343" s="4">
        <v>493569</v>
      </c>
      <c r="L1343" s="6">
        <f t="shared" si="20"/>
        <v>2.7310197148184829</v>
      </c>
    </row>
    <row r="1344" spans="1:12">
      <c r="A1344" s="4">
        <v>473041</v>
      </c>
      <c r="B1344" s="4" t="s">
        <v>2686</v>
      </c>
      <c r="C1344" s="5">
        <v>41431</v>
      </c>
      <c r="D1344" s="4" t="s">
        <v>2717</v>
      </c>
      <c r="E1344" s="4" t="s">
        <v>2687</v>
      </c>
      <c r="F1344" s="4">
        <v>152562</v>
      </c>
      <c r="G1344" s="4" t="s">
        <v>451</v>
      </c>
      <c r="H1344" s="4" t="s">
        <v>31</v>
      </c>
      <c r="I1344" s="4" t="s">
        <v>70</v>
      </c>
      <c r="J1344" s="4">
        <v>142147</v>
      </c>
      <c r="K1344" s="4">
        <v>134820</v>
      </c>
      <c r="L1344" s="6">
        <f t="shared" si="20"/>
        <v>0.9484547686549839</v>
      </c>
    </row>
    <row r="1345" spans="1:12">
      <c r="A1345" s="4">
        <v>473244</v>
      </c>
      <c r="B1345" s="4" t="s">
        <v>2688</v>
      </c>
      <c r="C1345" s="5">
        <v>41431</v>
      </c>
      <c r="D1345" s="4" t="s">
        <v>2717</v>
      </c>
      <c r="E1345" s="4" t="s">
        <v>983</v>
      </c>
      <c r="F1345" s="4">
        <v>398778</v>
      </c>
      <c r="G1345" s="4" t="s">
        <v>367</v>
      </c>
      <c r="H1345" s="4" t="s">
        <v>31</v>
      </c>
      <c r="I1345" s="4" t="s">
        <v>70</v>
      </c>
      <c r="J1345" s="4">
        <v>129921</v>
      </c>
      <c r="K1345" s="4">
        <v>134448</v>
      </c>
      <c r="L1345" s="6">
        <f t="shared" si="20"/>
        <v>1.0348442515066849</v>
      </c>
    </row>
    <row r="1346" spans="1:12">
      <c r="A1346" s="4">
        <v>473356</v>
      </c>
      <c r="B1346" s="4" t="s">
        <v>2689</v>
      </c>
      <c r="C1346" s="5">
        <v>41442</v>
      </c>
      <c r="D1346" s="4" t="s">
        <v>2717</v>
      </c>
      <c r="E1346" s="4" t="s">
        <v>2690</v>
      </c>
      <c r="F1346" s="4">
        <v>448126</v>
      </c>
      <c r="G1346" s="4" t="s">
        <v>316</v>
      </c>
      <c r="H1346" s="4" t="s">
        <v>31</v>
      </c>
      <c r="I1346" s="4" t="s">
        <v>70</v>
      </c>
      <c r="J1346" s="4">
        <v>224565</v>
      </c>
      <c r="K1346" s="4">
        <v>285453</v>
      </c>
      <c r="L1346" s="6">
        <f t="shared" si="20"/>
        <v>1.271137532562955</v>
      </c>
    </row>
    <row r="1347" spans="1:12">
      <c r="A1347" s="4">
        <v>473361</v>
      </c>
      <c r="B1347" s="4" t="s">
        <v>2691</v>
      </c>
      <c r="C1347" s="5">
        <v>41442</v>
      </c>
      <c r="D1347" s="4" t="s">
        <v>2717</v>
      </c>
      <c r="E1347" s="4" t="s">
        <v>2692</v>
      </c>
      <c r="F1347" s="4">
        <v>382514</v>
      </c>
      <c r="G1347" s="4" t="s">
        <v>844</v>
      </c>
      <c r="H1347" s="4" t="s">
        <v>31</v>
      </c>
      <c r="I1347" s="4" t="s">
        <v>70</v>
      </c>
      <c r="J1347" s="4">
        <v>109200</v>
      </c>
      <c r="K1347" s="4">
        <v>387280</v>
      </c>
      <c r="L1347" s="6">
        <f t="shared" ref="L1347:L1361" si="21">K1347/J1347</f>
        <v>3.5465201465201464</v>
      </c>
    </row>
    <row r="1348" spans="1:12">
      <c r="A1348" s="4">
        <v>473366</v>
      </c>
      <c r="B1348" s="4" t="s">
        <v>2693</v>
      </c>
      <c r="C1348" s="5">
        <v>41428</v>
      </c>
      <c r="D1348" s="4" t="s">
        <v>2717</v>
      </c>
      <c r="E1348" s="4" t="s">
        <v>2694</v>
      </c>
      <c r="F1348" s="4">
        <v>446766</v>
      </c>
      <c r="G1348" s="4" t="s">
        <v>1257</v>
      </c>
      <c r="H1348" s="4" t="s">
        <v>31</v>
      </c>
      <c r="I1348" s="4" t="s">
        <v>70</v>
      </c>
      <c r="J1348" s="4">
        <v>138314</v>
      </c>
      <c r="K1348" s="4">
        <v>73427</v>
      </c>
      <c r="L1348" s="6">
        <f t="shared" si="21"/>
        <v>0.53087178449036254</v>
      </c>
    </row>
    <row r="1349" spans="1:12">
      <c r="A1349" s="4">
        <v>473451</v>
      </c>
      <c r="B1349" s="4" t="s">
        <v>2695</v>
      </c>
      <c r="C1349" s="5">
        <v>41428</v>
      </c>
      <c r="D1349" s="4" t="s">
        <v>2717</v>
      </c>
      <c r="E1349" s="4" t="s">
        <v>2696</v>
      </c>
      <c r="F1349" s="4">
        <v>381123</v>
      </c>
      <c r="G1349" s="4" t="s">
        <v>503</v>
      </c>
      <c r="H1349" s="4" t="s">
        <v>31</v>
      </c>
      <c r="I1349" s="4" t="s">
        <v>70</v>
      </c>
      <c r="J1349" s="4">
        <v>162482</v>
      </c>
      <c r="K1349" s="4">
        <v>418120</v>
      </c>
      <c r="L1349" s="6">
        <f t="shared" si="21"/>
        <v>2.5733311997636661</v>
      </c>
    </row>
    <row r="1350" spans="1:12">
      <c r="A1350" s="4">
        <v>473453</v>
      </c>
      <c r="B1350" s="4" t="s">
        <v>2697</v>
      </c>
      <c r="C1350" s="5">
        <v>41436</v>
      </c>
      <c r="D1350" s="4" t="s">
        <v>2717</v>
      </c>
      <c r="E1350" s="4" t="s">
        <v>2698</v>
      </c>
      <c r="F1350" s="4">
        <v>472827</v>
      </c>
      <c r="G1350" s="4" t="s">
        <v>2699</v>
      </c>
      <c r="H1350" s="4" t="s">
        <v>31</v>
      </c>
      <c r="I1350" s="4" t="s">
        <v>70</v>
      </c>
      <c r="J1350" s="4">
        <v>211323</v>
      </c>
      <c r="K1350" s="4">
        <v>196856</v>
      </c>
      <c r="L1350" s="6">
        <f t="shared" si="21"/>
        <v>0.93154081666453725</v>
      </c>
    </row>
    <row r="1351" spans="1:12">
      <c r="A1351" s="4">
        <v>473454</v>
      </c>
      <c r="B1351" s="4" t="s">
        <v>2701</v>
      </c>
      <c r="C1351" s="5">
        <v>41428</v>
      </c>
      <c r="D1351" s="4" t="s">
        <v>2717</v>
      </c>
      <c r="E1351" s="4" t="s">
        <v>2702</v>
      </c>
      <c r="F1351" s="4">
        <v>472827</v>
      </c>
      <c r="G1351" s="4" t="s">
        <v>2699</v>
      </c>
      <c r="H1351" s="4" t="s">
        <v>31</v>
      </c>
      <c r="I1351" s="4" t="s">
        <v>70</v>
      </c>
      <c r="J1351" s="4">
        <v>219544</v>
      </c>
      <c r="K1351" s="4">
        <v>159050</v>
      </c>
      <c r="L1351" s="6">
        <f t="shared" si="21"/>
        <v>0.72445614546514592</v>
      </c>
    </row>
    <row r="1352" spans="1:12">
      <c r="A1352" s="4">
        <v>473456</v>
      </c>
      <c r="B1352" s="4" t="s">
        <v>2703</v>
      </c>
      <c r="C1352" s="5">
        <v>41443</v>
      </c>
      <c r="D1352" s="4" t="s">
        <v>2717</v>
      </c>
      <c r="E1352" s="4" t="s">
        <v>999</v>
      </c>
      <c r="F1352" s="4">
        <v>472249</v>
      </c>
      <c r="G1352" s="4" t="s">
        <v>2704</v>
      </c>
      <c r="H1352" s="4" t="s">
        <v>31</v>
      </c>
      <c r="I1352" s="4" t="s">
        <v>70</v>
      </c>
      <c r="J1352" s="4">
        <v>173826</v>
      </c>
      <c r="K1352" s="4">
        <v>29070</v>
      </c>
      <c r="L1352" s="6">
        <f t="shared" si="21"/>
        <v>0.16723620171896034</v>
      </c>
    </row>
    <row r="1353" spans="1:12">
      <c r="A1353" s="4">
        <v>473458</v>
      </c>
      <c r="B1353" s="4" t="s">
        <v>2705</v>
      </c>
      <c r="C1353" s="5">
        <v>41429</v>
      </c>
      <c r="D1353" s="4" t="s">
        <v>2717</v>
      </c>
      <c r="E1353" s="4" t="s">
        <v>2706</v>
      </c>
      <c r="F1353" s="4">
        <v>403187</v>
      </c>
      <c r="G1353" s="4" t="s">
        <v>256</v>
      </c>
      <c r="H1353" s="4" t="s">
        <v>31</v>
      </c>
      <c r="I1353" s="4" t="s">
        <v>70</v>
      </c>
      <c r="J1353" s="4">
        <v>133030</v>
      </c>
      <c r="K1353" s="4">
        <v>587633</v>
      </c>
      <c r="L1353" s="6">
        <f t="shared" si="21"/>
        <v>4.4172968503345107</v>
      </c>
    </row>
    <row r="1354" spans="1:12">
      <c r="A1354" s="4">
        <v>473549</v>
      </c>
      <c r="B1354" s="4" t="s">
        <v>2707</v>
      </c>
      <c r="C1354" s="5">
        <v>41442</v>
      </c>
      <c r="D1354" s="4" t="s">
        <v>2717</v>
      </c>
      <c r="E1354" s="4" t="s">
        <v>2577</v>
      </c>
      <c r="F1354" s="4">
        <v>434171</v>
      </c>
      <c r="G1354" s="4" t="s">
        <v>376</v>
      </c>
      <c r="H1354" s="4" t="s">
        <v>31</v>
      </c>
      <c r="I1354" s="4" t="s">
        <v>70</v>
      </c>
      <c r="J1354" s="4">
        <v>227714</v>
      </c>
      <c r="K1354" s="4">
        <v>19369</v>
      </c>
      <c r="L1354" s="6">
        <f t="shared" si="21"/>
        <v>8.5058450512484965E-2</v>
      </c>
    </row>
    <row r="1355" spans="1:12">
      <c r="A1355" s="4">
        <v>473551</v>
      </c>
      <c r="B1355" s="4" t="s">
        <v>2708</v>
      </c>
      <c r="C1355" s="5">
        <v>41442</v>
      </c>
      <c r="D1355" s="4" t="s">
        <v>2717</v>
      </c>
      <c r="E1355" s="4" t="s">
        <v>2331</v>
      </c>
      <c r="F1355" s="4">
        <v>460392</v>
      </c>
      <c r="G1355" s="4" t="s">
        <v>531</v>
      </c>
      <c r="H1355" s="4" t="s">
        <v>31</v>
      </c>
      <c r="I1355" s="4" t="s">
        <v>70</v>
      </c>
      <c r="J1355" s="4">
        <v>357836</v>
      </c>
      <c r="K1355" s="4">
        <v>191626</v>
      </c>
      <c r="L1355" s="6">
        <f t="shared" si="21"/>
        <v>0.53551347544685279</v>
      </c>
    </row>
    <row r="1356" spans="1:12">
      <c r="A1356" s="4">
        <v>473567</v>
      </c>
      <c r="B1356" s="4" t="s">
        <v>2709</v>
      </c>
      <c r="C1356" s="5">
        <v>41425</v>
      </c>
      <c r="D1356" s="4" t="s">
        <v>2717</v>
      </c>
      <c r="E1356" s="4" t="s">
        <v>617</v>
      </c>
      <c r="F1356" s="4">
        <v>424426</v>
      </c>
      <c r="G1356" s="4" t="s">
        <v>939</v>
      </c>
      <c r="H1356" s="4" t="s">
        <v>31</v>
      </c>
      <c r="I1356" s="4" t="s">
        <v>70</v>
      </c>
      <c r="J1356" s="4">
        <v>139289</v>
      </c>
      <c r="K1356" s="4">
        <v>59139</v>
      </c>
      <c r="L1356" s="6">
        <f t="shared" si="21"/>
        <v>0.42457767662916668</v>
      </c>
    </row>
    <row r="1357" spans="1:12">
      <c r="A1357" s="4">
        <v>473839</v>
      </c>
      <c r="B1357" s="4" t="s">
        <v>2710</v>
      </c>
      <c r="C1357" s="5">
        <v>41428</v>
      </c>
      <c r="D1357" s="4" t="s">
        <v>2717</v>
      </c>
      <c r="E1357" s="4" t="s">
        <v>2711</v>
      </c>
      <c r="F1357" s="4">
        <v>454526</v>
      </c>
      <c r="G1357" s="4" t="s">
        <v>470</v>
      </c>
      <c r="H1357" s="4" t="s">
        <v>31</v>
      </c>
      <c r="I1357" s="4" t="s">
        <v>70</v>
      </c>
      <c r="J1357" s="4">
        <v>237138</v>
      </c>
      <c r="K1357" s="4">
        <v>834804</v>
      </c>
      <c r="L1357" s="6">
        <f t="shared" si="21"/>
        <v>3.5203299344685375</v>
      </c>
    </row>
    <row r="1358" spans="1:12">
      <c r="A1358" s="4">
        <v>473840</v>
      </c>
      <c r="B1358" s="4" t="s">
        <v>2712</v>
      </c>
      <c r="C1358" s="5">
        <v>41429</v>
      </c>
      <c r="D1358" s="4" t="s">
        <v>2717</v>
      </c>
      <c r="E1358" s="4" t="s">
        <v>663</v>
      </c>
      <c r="F1358" s="4">
        <v>460222</v>
      </c>
      <c r="G1358" s="4" t="s">
        <v>484</v>
      </c>
      <c r="H1358" s="4" t="s">
        <v>31</v>
      </c>
      <c r="I1358" s="4" t="s">
        <v>25</v>
      </c>
      <c r="J1358" s="4">
        <v>494690</v>
      </c>
      <c r="K1358" s="4">
        <v>117001</v>
      </c>
      <c r="L1358" s="6">
        <f t="shared" si="21"/>
        <v>0.23651377630435222</v>
      </c>
    </row>
    <row r="1359" spans="1:12">
      <c r="A1359" s="4">
        <v>473851</v>
      </c>
      <c r="B1359" s="4" t="s">
        <v>2713</v>
      </c>
      <c r="C1359" s="5">
        <v>41443</v>
      </c>
      <c r="D1359" s="4" t="s">
        <v>2717</v>
      </c>
      <c r="E1359" s="4" t="s">
        <v>1038</v>
      </c>
      <c r="F1359" s="4">
        <v>452815</v>
      </c>
      <c r="G1359" s="4" t="s">
        <v>448</v>
      </c>
      <c r="H1359" s="4" t="s">
        <v>31</v>
      </c>
      <c r="I1359" s="4" t="s">
        <v>25</v>
      </c>
      <c r="J1359" s="4">
        <v>502214</v>
      </c>
      <c r="K1359" s="4">
        <v>24218</v>
      </c>
      <c r="L1359" s="6">
        <f t="shared" si="21"/>
        <v>4.8222470898859851E-2</v>
      </c>
    </row>
    <row r="1360" spans="1:12">
      <c r="A1360" s="4">
        <v>474458</v>
      </c>
      <c r="B1360" s="4" t="s">
        <v>2714</v>
      </c>
      <c r="C1360" s="5">
        <v>41436</v>
      </c>
      <c r="D1360" s="4" t="s">
        <v>2717</v>
      </c>
      <c r="E1360" s="4" t="s">
        <v>2715</v>
      </c>
      <c r="F1360" s="4">
        <v>381721</v>
      </c>
      <c r="G1360" s="4" t="s">
        <v>269</v>
      </c>
      <c r="H1360" s="4" t="s">
        <v>31</v>
      </c>
      <c r="I1360" s="4" t="s">
        <v>70</v>
      </c>
      <c r="J1360" s="4">
        <v>105294</v>
      </c>
      <c r="K1360" s="4">
        <v>254362</v>
      </c>
      <c r="L1360" s="6">
        <f t="shared" si="21"/>
        <v>2.415731190761107</v>
      </c>
    </row>
    <row r="1361" spans="1:12">
      <c r="A1361" s="4">
        <v>474463</v>
      </c>
      <c r="B1361" s="4" t="s">
        <v>2716</v>
      </c>
      <c r="C1361" s="5">
        <v>41435</v>
      </c>
      <c r="D1361" s="4" t="s">
        <v>2717</v>
      </c>
      <c r="E1361" s="4" t="s">
        <v>889</v>
      </c>
      <c r="F1361" s="4">
        <v>460862</v>
      </c>
      <c r="G1361" s="4" t="s">
        <v>231</v>
      </c>
      <c r="H1361" s="4" t="s">
        <v>31</v>
      </c>
      <c r="I1361" s="4" t="s">
        <v>25</v>
      </c>
      <c r="J1361" s="4">
        <v>467295</v>
      </c>
      <c r="K1361" s="4">
        <v>187642</v>
      </c>
      <c r="L1361" s="6">
        <f t="shared" si="21"/>
        <v>0.40154934249242985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951F-DC28-4FB5-901F-B7C3122BBBB9}">
  <dimension ref="A1:F15"/>
  <sheetViews>
    <sheetView workbookViewId="0">
      <selection activeCell="F12" sqref="F12"/>
    </sheetView>
  </sheetViews>
  <sheetFormatPr defaultRowHeight="14.4"/>
  <sheetData>
    <row r="1" spans="1:6">
      <c r="A1" s="70" t="s">
        <v>2720</v>
      </c>
      <c r="B1" s="80" t="s">
        <v>2721</v>
      </c>
      <c r="C1" s="81"/>
      <c r="D1" s="82"/>
      <c r="E1" s="75"/>
    </row>
    <row r="2" spans="1:6">
      <c r="A2" s="75"/>
      <c r="B2" s="75"/>
      <c r="C2" s="75"/>
      <c r="D2" s="75"/>
      <c r="E2" s="75"/>
    </row>
    <row r="3" spans="1:6">
      <c r="A3" s="75"/>
      <c r="B3" s="75"/>
      <c r="C3" s="75"/>
      <c r="D3" s="75"/>
      <c r="E3" s="75"/>
      <c r="F3" s="75"/>
    </row>
    <row r="4" spans="1:6">
      <c r="A4" s="70" t="s">
        <v>1</v>
      </c>
      <c r="B4" s="70" t="s">
        <v>2722</v>
      </c>
      <c r="C4" s="70" t="s">
        <v>2723</v>
      </c>
      <c r="D4" s="70" t="s">
        <v>2724</v>
      </c>
      <c r="E4" s="75"/>
    </row>
    <row r="5" spans="1:6">
      <c r="A5" s="67" t="s">
        <v>2725</v>
      </c>
      <c r="B5" s="91" t="s">
        <v>2726</v>
      </c>
      <c r="C5" s="91" t="s">
        <v>2727</v>
      </c>
      <c r="D5" s="91" t="s">
        <v>2728</v>
      </c>
      <c r="E5" s="75"/>
    </row>
    <row r="6" spans="1:6">
      <c r="A6" s="67" t="s">
        <v>2729</v>
      </c>
      <c r="B6" s="91" t="s">
        <v>2730</v>
      </c>
      <c r="C6" s="91" t="s">
        <v>2731</v>
      </c>
      <c r="D6" s="91" t="s">
        <v>2732</v>
      </c>
      <c r="E6" s="75"/>
    </row>
    <row r="7" spans="1:6">
      <c r="A7" s="67" t="s">
        <v>22</v>
      </c>
      <c r="B7" s="91" t="s">
        <v>2733</v>
      </c>
      <c r="C7" s="91" t="s">
        <v>2734</v>
      </c>
      <c r="D7" s="91" t="s">
        <v>2735</v>
      </c>
      <c r="E7" s="75"/>
    </row>
    <row r="8" spans="1:6">
      <c r="A8" s="67" t="s">
        <v>26</v>
      </c>
      <c r="B8" s="91" t="s">
        <v>2736</v>
      </c>
      <c r="C8" s="91" t="s">
        <v>2737</v>
      </c>
      <c r="D8" s="91" t="s">
        <v>2738</v>
      </c>
      <c r="E8" s="75"/>
    </row>
    <row r="9" spans="1:6">
      <c r="A9" s="67" t="s">
        <v>29</v>
      </c>
      <c r="B9" s="91" t="s">
        <v>2739</v>
      </c>
      <c r="C9" s="91" t="s">
        <v>2740</v>
      </c>
      <c r="D9" s="91" t="s">
        <v>2741</v>
      </c>
      <c r="E9" s="75"/>
    </row>
    <row r="10" spans="1:6">
      <c r="A10" s="67" t="s">
        <v>33</v>
      </c>
      <c r="B10" s="91" t="s">
        <v>2742</v>
      </c>
      <c r="C10" s="91" t="s">
        <v>2743</v>
      </c>
      <c r="D10" s="91"/>
      <c r="E10" s="75"/>
    </row>
    <row r="11" spans="1:6">
      <c r="A11" s="67" t="s">
        <v>2744</v>
      </c>
      <c r="B11" s="91" t="s">
        <v>2745</v>
      </c>
      <c r="C11" s="91" t="s">
        <v>2746</v>
      </c>
      <c r="D11" s="91" t="s">
        <v>2747</v>
      </c>
      <c r="E11" s="75"/>
    </row>
    <row r="12" spans="1:6">
      <c r="A12" s="67" t="s">
        <v>38</v>
      </c>
      <c r="B12" s="91" t="s">
        <v>2748</v>
      </c>
      <c r="C12" s="91" t="s">
        <v>2727</v>
      </c>
      <c r="D12" s="91"/>
      <c r="E12" s="75"/>
    </row>
    <row r="13" spans="1:6">
      <c r="A13" s="67" t="s">
        <v>42</v>
      </c>
      <c r="B13" s="91" t="s">
        <v>2749</v>
      </c>
      <c r="C13" s="91" t="s">
        <v>2750</v>
      </c>
      <c r="D13" s="91"/>
      <c r="E13" s="75"/>
    </row>
    <row r="14" spans="1:6">
      <c r="A14" s="67" t="s">
        <v>45</v>
      </c>
      <c r="B14" s="91" t="s">
        <v>2751</v>
      </c>
      <c r="C14" s="91" t="s">
        <v>2752</v>
      </c>
      <c r="D14" s="91"/>
      <c r="E14" s="75"/>
    </row>
    <row r="15" spans="1:6">
      <c r="A15" s="67" t="s">
        <v>47</v>
      </c>
      <c r="B15" s="91" t="s">
        <v>2753</v>
      </c>
      <c r="C15" s="91" t="s">
        <v>2754</v>
      </c>
      <c r="D15" s="91"/>
      <c r="E15" s="75"/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2109-4C31-408F-98F2-A9A38EA7B43E}">
  <dimension ref="A1:E8"/>
  <sheetViews>
    <sheetView workbookViewId="0">
      <selection activeCell="C11" sqref="C11"/>
    </sheetView>
  </sheetViews>
  <sheetFormatPr defaultRowHeight="14.4"/>
  <cols>
    <col min="1" max="1" width="23.5546875" bestFit="1" customWidth="1"/>
  </cols>
  <sheetData>
    <row r="1" spans="1:5">
      <c r="A1" s="70" t="s">
        <v>2718</v>
      </c>
      <c r="B1" s="85" t="s">
        <v>2755</v>
      </c>
      <c r="C1" s="85"/>
      <c r="D1" s="85"/>
      <c r="E1" s="85"/>
    </row>
    <row r="2" spans="1:5">
      <c r="A2" s="75"/>
      <c r="B2" s="75"/>
      <c r="C2" s="75"/>
      <c r="D2" s="75"/>
      <c r="E2" s="75"/>
    </row>
    <row r="3" spans="1:5">
      <c r="A3" s="75"/>
      <c r="B3" s="75"/>
      <c r="C3" s="75"/>
      <c r="D3" s="75"/>
      <c r="E3" s="75"/>
    </row>
    <row r="4" spans="1:5">
      <c r="A4" s="70" t="s">
        <v>1</v>
      </c>
      <c r="B4" s="70" t="s">
        <v>2756</v>
      </c>
      <c r="C4" s="70" t="s">
        <v>2757</v>
      </c>
      <c r="D4" s="75"/>
      <c r="E4" s="75"/>
    </row>
    <row r="5" spans="1:5">
      <c r="A5" s="67" t="s">
        <v>12</v>
      </c>
      <c r="B5" s="84">
        <f>FIND(" ",A5,1)</f>
        <v>6</v>
      </c>
      <c r="C5" s="84">
        <f>FIND(" ",A5,(FIND(" ",A5,1)+1))</f>
        <v>12</v>
      </c>
      <c r="D5" s="75"/>
      <c r="E5" s="75"/>
    </row>
    <row r="6" spans="1:5">
      <c r="A6" s="67" t="s">
        <v>18</v>
      </c>
      <c r="B6" s="84">
        <f>FIND(" ",A6,1)</f>
        <v>7</v>
      </c>
      <c r="C6" s="84">
        <f>FIND(" ",A6,(FIND(" ",A6,1)+1))</f>
        <v>10</v>
      </c>
      <c r="D6" s="75"/>
      <c r="E6" s="75"/>
    </row>
    <row r="7" spans="1:5">
      <c r="A7" s="75"/>
      <c r="B7" s="75"/>
      <c r="C7" s="75"/>
      <c r="D7" s="75"/>
      <c r="E7" s="75"/>
    </row>
    <row r="8" spans="1:5">
      <c r="A8" s="75"/>
      <c r="B8" s="75"/>
      <c r="C8" s="75"/>
      <c r="D8" s="75"/>
      <c r="E8" s="75"/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FD6C-CC11-49D4-9C21-C7339D6AE793}">
  <dimension ref="A1:F1371"/>
  <sheetViews>
    <sheetView workbookViewId="0">
      <selection activeCell="H8" sqref="H8"/>
    </sheetView>
  </sheetViews>
  <sheetFormatPr defaultRowHeight="14.4"/>
  <cols>
    <col min="1" max="2" width="10" bestFit="1" customWidth="1"/>
    <col min="3" max="3" width="9" bestFit="1" customWidth="1"/>
  </cols>
  <sheetData>
    <row r="1" spans="1:6">
      <c r="A1" s="70" t="s">
        <v>2758</v>
      </c>
      <c r="B1" s="80" t="s">
        <v>2759</v>
      </c>
      <c r="C1" s="81"/>
      <c r="D1" s="82"/>
      <c r="E1" s="75"/>
      <c r="F1" s="75"/>
    </row>
    <row r="2" spans="1:6">
      <c r="A2" s="75"/>
      <c r="B2" s="75"/>
      <c r="C2" s="75"/>
      <c r="D2" s="75"/>
      <c r="E2" s="75"/>
      <c r="F2" s="75"/>
    </row>
    <row r="3" spans="1:6">
      <c r="A3" s="35" t="s">
        <v>2760</v>
      </c>
      <c r="B3" s="35" t="s">
        <v>2761</v>
      </c>
      <c r="C3" s="35" t="s">
        <v>2760</v>
      </c>
      <c r="D3" s="35" t="s">
        <v>2761</v>
      </c>
      <c r="E3" s="75"/>
      <c r="F3" s="75"/>
    </row>
    <row r="4" spans="1:6">
      <c r="A4" s="119" t="s">
        <v>2762</v>
      </c>
      <c r="B4" s="119" t="s">
        <v>2763</v>
      </c>
      <c r="C4" s="139">
        <v>0</v>
      </c>
      <c r="D4" s="119" t="s">
        <v>2763</v>
      </c>
      <c r="E4" s="75"/>
      <c r="F4" s="75"/>
    </row>
    <row r="5" spans="1:6">
      <c r="A5" s="119" t="s">
        <v>2764</v>
      </c>
      <c r="B5" s="119" t="s">
        <v>2765</v>
      </c>
      <c r="C5" s="139">
        <v>0.4</v>
      </c>
      <c r="D5" s="119" t="s">
        <v>2765</v>
      </c>
      <c r="E5" s="75"/>
      <c r="F5" s="75"/>
    </row>
    <row r="6" spans="1:6">
      <c r="A6" s="119" t="s">
        <v>2766</v>
      </c>
      <c r="B6" s="119" t="s">
        <v>2767</v>
      </c>
      <c r="C6" s="139">
        <v>0.6</v>
      </c>
      <c r="D6" s="119" t="s">
        <v>2767</v>
      </c>
      <c r="E6" s="75"/>
      <c r="F6" s="75"/>
    </row>
    <row r="7" spans="1:6">
      <c r="A7" s="119" t="s">
        <v>2768</v>
      </c>
      <c r="B7" s="119" t="s">
        <v>2769</v>
      </c>
      <c r="C7" s="139">
        <v>0.8</v>
      </c>
      <c r="D7" s="119" t="s">
        <v>2769</v>
      </c>
      <c r="E7" s="75"/>
      <c r="F7" s="75"/>
    </row>
    <row r="8" spans="1:6">
      <c r="A8" s="119" t="s">
        <v>2770</v>
      </c>
      <c r="B8" s="119" t="s">
        <v>2771</v>
      </c>
      <c r="C8" s="139">
        <v>1</v>
      </c>
      <c r="D8" s="119" t="s">
        <v>2771</v>
      </c>
      <c r="E8" s="75"/>
      <c r="F8" s="75"/>
    </row>
    <row r="9" spans="1:6">
      <c r="A9" s="75"/>
      <c r="B9" s="75"/>
      <c r="C9" s="75"/>
      <c r="D9" s="75"/>
      <c r="E9" s="75"/>
      <c r="F9" s="75"/>
    </row>
    <row r="10" spans="1:6">
      <c r="A10" s="75"/>
      <c r="B10" s="75"/>
      <c r="C10" s="75"/>
      <c r="D10" s="75"/>
      <c r="E10" s="75"/>
      <c r="F10" s="75"/>
    </row>
    <row r="11" spans="1:6">
      <c r="A11" s="132" t="s">
        <v>9</v>
      </c>
      <c r="B11" s="132" t="s">
        <v>10</v>
      </c>
      <c r="C11" s="35" t="s">
        <v>11</v>
      </c>
      <c r="D11" s="84" t="s">
        <v>2772</v>
      </c>
      <c r="E11" s="84" t="s">
        <v>2773</v>
      </c>
      <c r="F11" s="75"/>
    </row>
    <row r="12" spans="1:6">
      <c r="A12" s="43">
        <v>1199561</v>
      </c>
      <c r="B12" s="43">
        <v>951452</v>
      </c>
      <c r="C12" s="139">
        <f>B12/A12</f>
        <v>0.79316683353326756</v>
      </c>
      <c r="D12" s="84" t="str">
        <f t="shared" ref="D12:D75" si="0">IF(C12&lt;41%, "Fail",IF(C12&lt;61%,"Pass",IF(C12&lt;81%,"First",IF(C12&lt;101%,"A","A+"))))</f>
        <v>First</v>
      </c>
      <c r="E12" s="84" t="str">
        <f t="shared" ref="E12:E75" si="1">VLOOKUP(C12,$C$4:$D$8,2,TRUE)</f>
        <v>First</v>
      </c>
      <c r="F12" s="75"/>
    </row>
    <row r="13" spans="1:6">
      <c r="A13" s="43">
        <v>1001514</v>
      </c>
      <c r="B13" s="43">
        <v>1151591</v>
      </c>
      <c r="C13" s="139">
        <f t="shared" ref="C13:C76" si="2">B13/A13</f>
        <v>1.1498501269078616</v>
      </c>
      <c r="D13" s="84" t="str">
        <f t="shared" si="0"/>
        <v>A+</v>
      </c>
      <c r="E13" s="84" t="str">
        <f t="shared" si="1"/>
        <v>A+</v>
      </c>
      <c r="F13" s="75"/>
    </row>
    <row r="14" spans="1:6">
      <c r="A14" s="43">
        <v>622708</v>
      </c>
      <c r="B14" s="43">
        <v>885633</v>
      </c>
      <c r="C14" s="139">
        <f t="shared" si="2"/>
        <v>1.4222283959737148</v>
      </c>
      <c r="D14" s="84" t="str">
        <f t="shared" si="0"/>
        <v>A+</v>
      </c>
      <c r="E14" s="84" t="str">
        <f t="shared" si="1"/>
        <v>A+</v>
      </c>
      <c r="F14" s="75"/>
    </row>
    <row r="15" spans="1:6">
      <c r="A15" s="43">
        <v>489534</v>
      </c>
      <c r="B15" s="43">
        <v>628449</v>
      </c>
      <c r="C15" s="139">
        <f t="shared" si="2"/>
        <v>1.2837698709384844</v>
      </c>
      <c r="D15" s="84" t="str">
        <f t="shared" si="0"/>
        <v>A+</v>
      </c>
      <c r="E15" s="84" t="str">
        <f t="shared" si="1"/>
        <v>A+</v>
      </c>
      <c r="F15" s="75"/>
    </row>
    <row r="16" spans="1:6">
      <c r="A16" s="43">
        <v>1697902</v>
      </c>
      <c r="B16" s="43">
        <v>791370</v>
      </c>
      <c r="C16" s="139">
        <f t="shared" si="2"/>
        <v>0.46608697086168693</v>
      </c>
      <c r="D16" s="84" t="str">
        <f t="shared" si="0"/>
        <v>Pass</v>
      </c>
      <c r="E16" s="84" t="str">
        <f t="shared" si="1"/>
        <v>Pass</v>
      </c>
      <c r="F16" s="75"/>
    </row>
    <row r="17" spans="1:6">
      <c r="A17" s="43">
        <v>1489572</v>
      </c>
      <c r="B17" s="43">
        <v>581866</v>
      </c>
      <c r="C17" s="139">
        <f t="shared" si="2"/>
        <v>0.39062630070919702</v>
      </c>
      <c r="D17" s="84" t="str">
        <f t="shared" si="0"/>
        <v>Fail</v>
      </c>
      <c r="E17" s="84" t="str">
        <f t="shared" si="1"/>
        <v>Fail</v>
      </c>
      <c r="F17" s="75"/>
    </row>
    <row r="18" spans="1:6">
      <c r="A18" s="43">
        <v>700215</v>
      </c>
      <c r="B18" s="43">
        <v>1133645</v>
      </c>
      <c r="C18" s="139">
        <f t="shared" si="2"/>
        <v>1.6189955942103498</v>
      </c>
      <c r="D18" s="84" t="str">
        <f t="shared" si="0"/>
        <v>A+</v>
      </c>
      <c r="E18" s="84" t="str">
        <f t="shared" si="1"/>
        <v>A+</v>
      </c>
      <c r="F18" s="75"/>
    </row>
    <row r="19" spans="1:6">
      <c r="A19" s="43">
        <v>710336</v>
      </c>
      <c r="B19" s="43">
        <v>631906</v>
      </c>
      <c r="C19" s="139">
        <f t="shared" si="2"/>
        <v>0.88958746283448964</v>
      </c>
      <c r="D19" s="84" t="str">
        <f t="shared" si="0"/>
        <v>A</v>
      </c>
      <c r="E19" s="84" t="str">
        <f t="shared" si="1"/>
        <v>A</v>
      </c>
      <c r="F19" s="75"/>
    </row>
    <row r="20" spans="1:6">
      <c r="A20" s="43">
        <v>1394015</v>
      </c>
      <c r="B20" s="43">
        <v>1733935</v>
      </c>
      <c r="C20" s="139">
        <f t="shared" si="2"/>
        <v>1.2438424263727434</v>
      </c>
      <c r="D20" s="84" t="str">
        <f t="shared" si="0"/>
        <v>A+</v>
      </c>
      <c r="E20" s="84" t="str">
        <f t="shared" si="1"/>
        <v>A+</v>
      </c>
      <c r="F20" s="75"/>
    </row>
    <row r="21" spans="1:6">
      <c r="A21" s="43">
        <v>1115157</v>
      </c>
      <c r="B21" s="43">
        <v>1386513</v>
      </c>
      <c r="C21" s="139">
        <f t="shared" si="2"/>
        <v>1.2433343466435667</v>
      </c>
      <c r="D21" s="84" t="str">
        <f t="shared" si="0"/>
        <v>A+</v>
      </c>
      <c r="E21" s="84" t="str">
        <f t="shared" si="1"/>
        <v>A+</v>
      </c>
      <c r="F21" s="75"/>
    </row>
    <row r="22" spans="1:6">
      <c r="A22" s="43">
        <v>919591</v>
      </c>
      <c r="B22" s="43">
        <v>574544</v>
      </c>
      <c r="C22" s="139">
        <f t="shared" si="2"/>
        <v>0.6247821042180709</v>
      </c>
      <c r="D22" s="84" t="str">
        <f t="shared" si="0"/>
        <v>First</v>
      </c>
      <c r="E22" s="84" t="str">
        <f t="shared" si="1"/>
        <v>First</v>
      </c>
      <c r="F22" s="75"/>
    </row>
    <row r="23" spans="1:6">
      <c r="A23" s="43">
        <v>874452</v>
      </c>
      <c r="B23" s="43">
        <v>552111</v>
      </c>
      <c r="C23" s="139">
        <f t="shared" si="2"/>
        <v>0.631379423913491</v>
      </c>
      <c r="D23" s="84" t="str">
        <f t="shared" si="0"/>
        <v>First</v>
      </c>
      <c r="E23" s="84" t="str">
        <f t="shared" si="1"/>
        <v>First</v>
      </c>
      <c r="F23" s="75"/>
    </row>
    <row r="24" spans="1:6">
      <c r="A24" s="43">
        <v>1202039</v>
      </c>
      <c r="B24" s="43">
        <v>1373674</v>
      </c>
      <c r="C24" s="139">
        <f t="shared" si="2"/>
        <v>1.142786548522968</v>
      </c>
      <c r="D24" s="84" t="str">
        <f t="shared" si="0"/>
        <v>A+</v>
      </c>
      <c r="E24" s="84" t="str">
        <f t="shared" si="1"/>
        <v>A+</v>
      </c>
      <c r="F24" s="75"/>
    </row>
    <row r="25" spans="1:6">
      <c r="A25" s="43">
        <v>1065405</v>
      </c>
      <c r="B25" s="43">
        <v>1252551</v>
      </c>
      <c r="C25" s="139">
        <f t="shared" si="2"/>
        <v>1.175657144466189</v>
      </c>
      <c r="D25" s="84" t="str">
        <f t="shared" si="0"/>
        <v>A+</v>
      </c>
      <c r="E25" s="84" t="str">
        <f t="shared" si="1"/>
        <v>A+</v>
      </c>
      <c r="F25" s="75"/>
    </row>
    <row r="26" spans="1:6">
      <c r="A26" s="43">
        <v>811765</v>
      </c>
      <c r="B26" s="43">
        <v>813095</v>
      </c>
      <c r="C26" s="139">
        <f t="shared" si="2"/>
        <v>1.0016384052034764</v>
      </c>
      <c r="D26" s="84" t="str">
        <f t="shared" si="0"/>
        <v>A</v>
      </c>
      <c r="E26" s="84" t="str">
        <f t="shared" si="1"/>
        <v>A+</v>
      </c>
      <c r="F26" s="75"/>
    </row>
    <row r="27" spans="1:6">
      <c r="A27" s="43">
        <v>1089281</v>
      </c>
      <c r="B27" s="43">
        <v>1000552</v>
      </c>
      <c r="C27" s="139">
        <f t="shared" si="2"/>
        <v>0.9185435163194805</v>
      </c>
      <c r="D27" s="84" t="str">
        <f t="shared" si="0"/>
        <v>A</v>
      </c>
      <c r="E27" s="84" t="str">
        <f t="shared" si="1"/>
        <v>A</v>
      </c>
      <c r="F27" s="75"/>
    </row>
    <row r="28" spans="1:6">
      <c r="A28" s="43">
        <v>1882688</v>
      </c>
      <c r="B28" s="43">
        <v>1129711</v>
      </c>
      <c r="C28" s="139">
        <f t="shared" si="2"/>
        <v>0.60005215946561508</v>
      </c>
      <c r="D28" s="84" t="str">
        <f t="shared" si="0"/>
        <v>Pass</v>
      </c>
      <c r="E28" s="84" t="str">
        <f t="shared" si="1"/>
        <v>First</v>
      </c>
      <c r="F28" s="75"/>
    </row>
    <row r="29" spans="1:6">
      <c r="A29" s="43">
        <v>2108974</v>
      </c>
      <c r="B29" s="43">
        <v>1045900</v>
      </c>
      <c r="C29" s="139">
        <f t="shared" si="2"/>
        <v>0.49592835189054013</v>
      </c>
      <c r="D29" s="84" t="str">
        <f t="shared" si="0"/>
        <v>Pass</v>
      </c>
      <c r="E29" s="84" t="str">
        <f t="shared" si="1"/>
        <v>Pass</v>
      </c>
      <c r="F29" s="75"/>
    </row>
    <row r="30" spans="1:6">
      <c r="A30" s="43">
        <v>307081</v>
      </c>
      <c r="B30" s="43">
        <v>617619</v>
      </c>
      <c r="C30" s="139">
        <f t="shared" si="2"/>
        <v>2.0112576160687246</v>
      </c>
      <c r="D30" s="84" t="str">
        <f t="shared" si="0"/>
        <v>A+</v>
      </c>
      <c r="E30" s="84" t="str">
        <f t="shared" si="1"/>
        <v>A+</v>
      </c>
      <c r="F30" s="75"/>
    </row>
    <row r="31" spans="1:6">
      <c r="A31" s="43">
        <v>371372</v>
      </c>
      <c r="B31" s="43">
        <v>348654</v>
      </c>
      <c r="C31" s="139">
        <f t="shared" si="2"/>
        <v>0.93882683670282085</v>
      </c>
      <c r="D31" s="84" t="str">
        <f t="shared" si="0"/>
        <v>A</v>
      </c>
      <c r="E31" s="84" t="str">
        <f t="shared" si="1"/>
        <v>A</v>
      </c>
      <c r="F31" s="75"/>
    </row>
    <row r="32" spans="1:6">
      <c r="A32" s="43">
        <v>744542</v>
      </c>
      <c r="B32" s="43">
        <v>1084374</v>
      </c>
      <c r="C32" s="139">
        <f t="shared" si="2"/>
        <v>1.4564309333791781</v>
      </c>
      <c r="D32" s="84" t="str">
        <f t="shared" si="0"/>
        <v>A+</v>
      </c>
      <c r="E32" s="84" t="str">
        <f t="shared" si="1"/>
        <v>A+</v>
      </c>
      <c r="F32" s="75"/>
    </row>
    <row r="33" spans="1:6">
      <c r="A33" s="43">
        <v>943479</v>
      </c>
      <c r="B33" s="43">
        <v>883845</v>
      </c>
      <c r="C33" s="139">
        <f t="shared" si="2"/>
        <v>0.93679350573780662</v>
      </c>
      <c r="D33" s="84" t="str">
        <f t="shared" si="0"/>
        <v>A</v>
      </c>
      <c r="E33" s="84" t="str">
        <f t="shared" si="1"/>
        <v>A</v>
      </c>
      <c r="F33" s="75"/>
    </row>
    <row r="34" spans="1:6">
      <c r="A34" s="43">
        <v>1044702</v>
      </c>
      <c r="B34" s="43">
        <v>1092538</v>
      </c>
      <c r="C34" s="139">
        <f t="shared" si="2"/>
        <v>1.0457891341262868</v>
      </c>
      <c r="D34" s="84" t="str">
        <f t="shared" si="0"/>
        <v>A+</v>
      </c>
      <c r="E34" s="84" t="str">
        <f t="shared" si="1"/>
        <v>A+</v>
      </c>
      <c r="F34" s="75"/>
    </row>
    <row r="35" spans="1:6">
      <c r="A35" s="43">
        <v>838444</v>
      </c>
      <c r="B35" s="43">
        <v>1109502</v>
      </c>
      <c r="C35" s="139">
        <f t="shared" si="2"/>
        <v>1.3232869458186831</v>
      </c>
      <c r="D35" s="84" t="str">
        <f t="shared" si="0"/>
        <v>A+</v>
      </c>
      <c r="E35" s="84" t="str">
        <f t="shared" si="1"/>
        <v>A+</v>
      </c>
      <c r="F35" s="75"/>
    </row>
    <row r="36" spans="1:6">
      <c r="A36" s="43">
        <v>418422</v>
      </c>
      <c r="B36" s="43">
        <v>182710</v>
      </c>
      <c r="C36" s="139">
        <f t="shared" si="2"/>
        <v>0.43666442013087264</v>
      </c>
      <c r="D36" s="84" t="str">
        <f t="shared" si="0"/>
        <v>Pass</v>
      </c>
      <c r="E36" s="84" t="str">
        <f t="shared" si="1"/>
        <v>Pass</v>
      </c>
      <c r="F36" s="75"/>
    </row>
    <row r="37" spans="1:6">
      <c r="A37" s="43">
        <v>819218</v>
      </c>
      <c r="B37" s="43">
        <v>621993</v>
      </c>
      <c r="C37" s="139">
        <f t="shared" si="2"/>
        <v>0.75925211604237208</v>
      </c>
      <c r="D37" s="84" t="str">
        <f t="shared" si="0"/>
        <v>First</v>
      </c>
      <c r="E37" s="84" t="str">
        <f t="shared" si="1"/>
        <v>First</v>
      </c>
      <c r="F37" s="75"/>
    </row>
    <row r="38" spans="1:6">
      <c r="A38" s="43">
        <v>1495310</v>
      </c>
      <c r="B38" s="43">
        <v>1000327</v>
      </c>
      <c r="C38" s="139">
        <f t="shared" si="2"/>
        <v>0.6689763326668049</v>
      </c>
      <c r="D38" s="84" t="str">
        <f t="shared" si="0"/>
        <v>First</v>
      </c>
      <c r="E38" s="84" t="str">
        <f t="shared" si="1"/>
        <v>First</v>
      </c>
      <c r="F38" s="75"/>
    </row>
    <row r="39" spans="1:6">
      <c r="A39" s="43">
        <v>1743716</v>
      </c>
      <c r="B39" s="43">
        <v>1923670</v>
      </c>
      <c r="C39" s="139">
        <f t="shared" si="2"/>
        <v>1.1032014387664046</v>
      </c>
      <c r="D39" s="84" t="str">
        <f t="shared" si="0"/>
        <v>A+</v>
      </c>
      <c r="E39" s="84" t="str">
        <f t="shared" si="1"/>
        <v>A+</v>
      </c>
      <c r="F39" s="75"/>
    </row>
    <row r="40" spans="1:6">
      <c r="A40" s="43">
        <v>1698126</v>
      </c>
      <c r="B40" s="43">
        <v>1548855</v>
      </c>
      <c r="C40" s="139">
        <f t="shared" si="2"/>
        <v>0.91209662887206244</v>
      </c>
      <c r="D40" s="84" t="str">
        <f t="shared" si="0"/>
        <v>A</v>
      </c>
      <c r="E40" s="84" t="str">
        <f t="shared" si="1"/>
        <v>A</v>
      </c>
      <c r="F40" s="75"/>
    </row>
    <row r="41" spans="1:6">
      <c r="A41" s="43">
        <v>1618512</v>
      </c>
      <c r="B41" s="43">
        <v>503426</v>
      </c>
      <c r="C41" s="139">
        <f t="shared" si="2"/>
        <v>0.31104248840910664</v>
      </c>
      <c r="D41" s="84" t="str">
        <f t="shared" si="0"/>
        <v>Fail</v>
      </c>
      <c r="E41" s="84" t="str">
        <f t="shared" si="1"/>
        <v>Fail</v>
      </c>
      <c r="F41" s="75"/>
    </row>
    <row r="42" spans="1:6">
      <c r="A42" s="43">
        <v>1654474</v>
      </c>
      <c r="B42" s="43">
        <v>1499728</v>
      </c>
      <c r="C42" s="139">
        <f t="shared" si="2"/>
        <v>0.90646815846003015</v>
      </c>
      <c r="D42" s="84" t="str">
        <f t="shared" si="0"/>
        <v>A</v>
      </c>
      <c r="E42" s="84" t="str">
        <f t="shared" si="1"/>
        <v>A</v>
      </c>
      <c r="F42" s="75"/>
    </row>
    <row r="43" spans="1:6">
      <c r="A43" s="43">
        <v>497336</v>
      </c>
      <c r="B43" s="43">
        <v>770956</v>
      </c>
      <c r="C43" s="139">
        <f t="shared" si="2"/>
        <v>1.5501713127543553</v>
      </c>
      <c r="D43" s="84" t="str">
        <f t="shared" si="0"/>
        <v>A+</v>
      </c>
      <c r="E43" s="84" t="str">
        <f t="shared" si="1"/>
        <v>A+</v>
      </c>
      <c r="F43" s="75"/>
    </row>
    <row r="44" spans="1:6">
      <c r="A44" s="43">
        <v>1840702</v>
      </c>
      <c r="B44" s="43">
        <v>2423796</v>
      </c>
      <c r="C44" s="139">
        <f t="shared" si="2"/>
        <v>1.3167780553288908</v>
      </c>
      <c r="D44" s="84" t="str">
        <f t="shared" si="0"/>
        <v>A+</v>
      </c>
      <c r="E44" s="84" t="str">
        <f t="shared" si="1"/>
        <v>A+</v>
      </c>
      <c r="F44" s="75"/>
    </row>
    <row r="45" spans="1:6">
      <c r="A45" s="43">
        <v>906154</v>
      </c>
      <c r="B45" s="43">
        <v>1061249</v>
      </c>
      <c r="C45" s="139">
        <f t="shared" si="2"/>
        <v>1.1711574412296364</v>
      </c>
      <c r="D45" s="84" t="str">
        <f t="shared" si="0"/>
        <v>A+</v>
      </c>
      <c r="E45" s="84" t="str">
        <f t="shared" si="1"/>
        <v>A+</v>
      </c>
      <c r="F45" s="75"/>
    </row>
    <row r="46" spans="1:6">
      <c r="A46" s="43">
        <v>1699088</v>
      </c>
      <c r="B46" s="43">
        <v>159129</v>
      </c>
      <c r="C46" s="139">
        <f t="shared" si="2"/>
        <v>9.365553755897281E-2</v>
      </c>
      <c r="D46" s="84" t="str">
        <f t="shared" si="0"/>
        <v>Fail</v>
      </c>
      <c r="E46" s="84" t="str">
        <f t="shared" si="1"/>
        <v>Fail</v>
      </c>
      <c r="F46" s="75"/>
    </row>
    <row r="47" spans="1:6">
      <c r="A47" s="43">
        <v>406704</v>
      </c>
      <c r="B47" s="43">
        <v>513678</v>
      </c>
      <c r="C47" s="139">
        <f t="shared" si="2"/>
        <v>1.2630266729611708</v>
      </c>
      <c r="D47" s="84" t="str">
        <f t="shared" si="0"/>
        <v>A+</v>
      </c>
      <c r="E47" s="84" t="str">
        <f t="shared" si="1"/>
        <v>A+</v>
      </c>
      <c r="F47" s="75"/>
    </row>
    <row r="48" spans="1:6">
      <c r="A48" s="43">
        <v>877167</v>
      </c>
      <c r="B48" s="43">
        <v>905998</v>
      </c>
      <c r="C48" s="139">
        <f t="shared" si="2"/>
        <v>1.0328683135594476</v>
      </c>
      <c r="D48" s="84" t="str">
        <f t="shared" si="0"/>
        <v>A+</v>
      </c>
      <c r="E48" s="84" t="str">
        <f t="shared" si="1"/>
        <v>A+</v>
      </c>
      <c r="F48" s="75"/>
    </row>
    <row r="49" spans="1:6">
      <c r="A49" s="43">
        <v>888659</v>
      </c>
      <c r="B49" s="43">
        <v>463572</v>
      </c>
      <c r="C49" s="139">
        <f t="shared" si="2"/>
        <v>0.52165341261383724</v>
      </c>
      <c r="D49" s="84" t="str">
        <f t="shared" si="0"/>
        <v>Pass</v>
      </c>
      <c r="E49" s="84" t="str">
        <f t="shared" si="1"/>
        <v>Pass</v>
      </c>
      <c r="F49" s="75"/>
    </row>
    <row r="50" spans="1:6">
      <c r="A50" s="43">
        <v>861712</v>
      </c>
      <c r="B50" s="43">
        <v>2304762</v>
      </c>
      <c r="C50" s="139">
        <f t="shared" si="2"/>
        <v>2.6746314313831072</v>
      </c>
      <c r="D50" s="84" t="str">
        <f t="shared" si="0"/>
        <v>A+</v>
      </c>
      <c r="E50" s="84" t="str">
        <f t="shared" si="1"/>
        <v>A+</v>
      </c>
      <c r="F50" s="75"/>
    </row>
    <row r="51" spans="1:6">
      <c r="A51" s="43">
        <v>970601</v>
      </c>
      <c r="B51" s="43">
        <v>692555</v>
      </c>
      <c r="C51" s="139">
        <f t="shared" si="2"/>
        <v>0.71353213112288161</v>
      </c>
      <c r="D51" s="84" t="str">
        <f t="shared" si="0"/>
        <v>First</v>
      </c>
      <c r="E51" s="84" t="str">
        <f t="shared" si="1"/>
        <v>First</v>
      </c>
      <c r="F51" s="75"/>
    </row>
    <row r="52" spans="1:6">
      <c r="A52" s="43">
        <v>575494</v>
      </c>
      <c r="B52" s="43">
        <v>741973</v>
      </c>
      <c r="C52" s="139">
        <f t="shared" si="2"/>
        <v>1.2892801662571634</v>
      </c>
      <c r="D52" s="84" t="str">
        <f t="shared" si="0"/>
        <v>A+</v>
      </c>
      <c r="E52" s="84" t="str">
        <f t="shared" si="1"/>
        <v>A+</v>
      </c>
      <c r="F52" s="75"/>
    </row>
    <row r="53" spans="1:6">
      <c r="A53" s="43">
        <v>935559</v>
      </c>
      <c r="B53" s="43">
        <v>988007</v>
      </c>
      <c r="C53" s="139">
        <f t="shared" si="2"/>
        <v>1.0560606012020621</v>
      </c>
      <c r="D53" s="84" t="str">
        <f t="shared" si="0"/>
        <v>A+</v>
      </c>
      <c r="E53" s="84" t="str">
        <f t="shared" si="1"/>
        <v>A+</v>
      </c>
      <c r="F53" s="75"/>
    </row>
    <row r="54" spans="1:6">
      <c r="A54" s="43">
        <v>892337</v>
      </c>
      <c r="B54" s="43">
        <v>283517</v>
      </c>
      <c r="C54" s="139">
        <f t="shared" si="2"/>
        <v>0.3177241333711367</v>
      </c>
      <c r="D54" s="84" t="str">
        <f t="shared" si="0"/>
        <v>Fail</v>
      </c>
      <c r="E54" s="84" t="str">
        <f t="shared" si="1"/>
        <v>Fail</v>
      </c>
      <c r="F54" s="75"/>
    </row>
    <row r="55" spans="1:6">
      <c r="A55" s="43">
        <v>463757</v>
      </c>
      <c r="B55" s="43">
        <v>617425</v>
      </c>
      <c r="C55" s="139">
        <f t="shared" si="2"/>
        <v>1.3313545671547815</v>
      </c>
      <c r="D55" s="84" t="str">
        <f t="shared" si="0"/>
        <v>A+</v>
      </c>
      <c r="E55" s="84" t="str">
        <f t="shared" si="1"/>
        <v>A+</v>
      </c>
      <c r="F55" s="75"/>
    </row>
    <row r="56" spans="1:6">
      <c r="A56" s="43">
        <v>922557</v>
      </c>
      <c r="B56" s="43">
        <v>432908</v>
      </c>
      <c r="C56" s="139">
        <f t="shared" si="2"/>
        <v>0.46924797058609929</v>
      </c>
      <c r="D56" s="84" t="str">
        <f t="shared" si="0"/>
        <v>Pass</v>
      </c>
      <c r="E56" s="84" t="str">
        <f t="shared" si="1"/>
        <v>Pass</v>
      </c>
      <c r="F56" s="75"/>
    </row>
    <row r="57" spans="1:6">
      <c r="A57" s="43">
        <v>915213</v>
      </c>
      <c r="B57" s="43">
        <v>463846</v>
      </c>
      <c r="C57" s="139">
        <f t="shared" si="2"/>
        <v>0.50681753864947288</v>
      </c>
      <c r="D57" s="84" t="str">
        <f t="shared" si="0"/>
        <v>Pass</v>
      </c>
      <c r="E57" s="84" t="str">
        <f t="shared" si="1"/>
        <v>Pass</v>
      </c>
      <c r="F57" s="75"/>
    </row>
    <row r="58" spans="1:6">
      <c r="A58" s="43">
        <v>1106508</v>
      </c>
      <c r="B58" s="43">
        <v>360483</v>
      </c>
      <c r="C58" s="139">
        <f t="shared" si="2"/>
        <v>0.32578435944430589</v>
      </c>
      <c r="D58" s="84" t="str">
        <f t="shared" si="0"/>
        <v>Fail</v>
      </c>
      <c r="E58" s="84" t="str">
        <f t="shared" si="1"/>
        <v>Fail</v>
      </c>
      <c r="F58" s="75"/>
    </row>
    <row r="59" spans="1:6">
      <c r="A59" s="43">
        <v>925698</v>
      </c>
      <c r="B59" s="43">
        <v>558118</v>
      </c>
      <c r="C59" s="139">
        <f t="shared" si="2"/>
        <v>0.6029158537665632</v>
      </c>
      <c r="D59" s="84" t="str">
        <f t="shared" si="0"/>
        <v>Pass</v>
      </c>
      <c r="E59" s="84" t="str">
        <f t="shared" si="1"/>
        <v>First</v>
      </c>
      <c r="F59" s="75"/>
    </row>
    <row r="60" spans="1:6">
      <c r="A60" s="43">
        <v>560678</v>
      </c>
      <c r="B60" s="43">
        <v>571715</v>
      </c>
      <c r="C60" s="139">
        <f t="shared" si="2"/>
        <v>1.0196850955450365</v>
      </c>
      <c r="D60" s="84" t="str">
        <f t="shared" si="0"/>
        <v>A+</v>
      </c>
      <c r="E60" s="84" t="str">
        <f t="shared" si="1"/>
        <v>A+</v>
      </c>
      <c r="F60" s="75"/>
    </row>
    <row r="61" spans="1:6">
      <c r="A61" s="43">
        <v>730182</v>
      </c>
      <c r="B61" s="43">
        <v>687985</v>
      </c>
      <c r="C61" s="139">
        <f t="shared" si="2"/>
        <v>0.94221029825440783</v>
      </c>
      <c r="D61" s="84" t="str">
        <f t="shared" si="0"/>
        <v>A</v>
      </c>
      <c r="E61" s="84" t="str">
        <f t="shared" si="1"/>
        <v>A</v>
      </c>
      <c r="F61" s="75"/>
    </row>
    <row r="62" spans="1:6">
      <c r="A62" s="43">
        <v>1021144</v>
      </c>
      <c r="B62" s="43">
        <v>1173912</v>
      </c>
      <c r="C62" s="139">
        <f t="shared" si="2"/>
        <v>1.1496047570176195</v>
      </c>
      <c r="D62" s="84" t="str">
        <f t="shared" si="0"/>
        <v>A+</v>
      </c>
      <c r="E62" s="84" t="str">
        <f t="shared" si="1"/>
        <v>A+</v>
      </c>
      <c r="F62" s="75"/>
    </row>
    <row r="63" spans="1:6">
      <c r="A63" s="43">
        <v>1112849</v>
      </c>
      <c r="B63" s="43">
        <v>954989</v>
      </c>
      <c r="C63" s="139">
        <f t="shared" si="2"/>
        <v>0.8581478709151017</v>
      </c>
      <c r="D63" s="84" t="str">
        <f t="shared" si="0"/>
        <v>A</v>
      </c>
      <c r="E63" s="84" t="str">
        <f t="shared" si="1"/>
        <v>A</v>
      </c>
      <c r="F63" s="75"/>
    </row>
    <row r="64" spans="1:6">
      <c r="A64" s="43">
        <v>1918422</v>
      </c>
      <c r="B64" s="43">
        <v>1572878</v>
      </c>
      <c r="C64" s="139">
        <f t="shared" si="2"/>
        <v>0.81988113147159492</v>
      </c>
      <c r="D64" s="84" t="str">
        <f t="shared" si="0"/>
        <v>A</v>
      </c>
      <c r="E64" s="84" t="str">
        <f t="shared" si="1"/>
        <v>A</v>
      </c>
      <c r="F64" s="75"/>
    </row>
    <row r="65" spans="1:6">
      <c r="A65" s="43">
        <v>1019731</v>
      </c>
      <c r="B65" s="43">
        <v>762246</v>
      </c>
      <c r="C65" s="139">
        <f t="shared" si="2"/>
        <v>0.74749713404809703</v>
      </c>
      <c r="D65" s="84" t="str">
        <f t="shared" si="0"/>
        <v>First</v>
      </c>
      <c r="E65" s="84" t="str">
        <f t="shared" si="1"/>
        <v>First</v>
      </c>
      <c r="F65" s="75"/>
    </row>
    <row r="66" spans="1:6">
      <c r="A66" s="43">
        <v>1228078</v>
      </c>
      <c r="B66" s="43">
        <v>1508772</v>
      </c>
      <c r="C66" s="139">
        <f t="shared" si="2"/>
        <v>1.2285636580086932</v>
      </c>
      <c r="D66" s="84" t="str">
        <f t="shared" si="0"/>
        <v>A+</v>
      </c>
      <c r="E66" s="84" t="str">
        <f t="shared" si="1"/>
        <v>A+</v>
      </c>
      <c r="F66" s="75"/>
    </row>
    <row r="67" spans="1:6">
      <c r="A67" s="43">
        <v>567287</v>
      </c>
      <c r="B67" s="43">
        <v>1091460</v>
      </c>
      <c r="C67" s="139">
        <f t="shared" si="2"/>
        <v>1.9239996685980818</v>
      </c>
      <c r="D67" s="84" t="str">
        <f t="shared" si="0"/>
        <v>A+</v>
      </c>
      <c r="E67" s="84" t="str">
        <f t="shared" si="1"/>
        <v>A+</v>
      </c>
      <c r="F67" s="75"/>
    </row>
    <row r="68" spans="1:6">
      <c r="A68" s="43">
        <v>570936</v>
      </c>
      <c r="B68" s="43">
        <v>246673</v>
      </c>
      <c r="C68" s="139">
        <f t="shared" si="2"/>
        <v>0.43205017725279193</v>
      </c>
      <c r="D68" s="84" t="str">
        <f t="shared" si="0"/>
        <v>Pass</v>
      </c>
      <c r="E68" s="84" t="str">
        <f t="shared" si="1"/>
        <v>Pass</v>
      </c>
      <c r="F68" s="75"/>
    </row>
    <row r="69" spans="1:6">
      <c r="A69" s="43">
        <v>1249748</v>
      </c>
      <c r="B69" s="43">
        <v>1253705</v>
      </c>
      <c r="C69" s="139">
        <f t="shared" si="2"/>
        <v>1.0031662383136439</v>
      </c>
      <c r="D69" s="84" t="str">
        <f t="shared" si="0"/>
        <v>A</v>
      </c>
      <c r="E69" s="84" t="str">
        <f t="shared" si="1"/>
        <v>A+</v>
      </c>
      <c r="F69" s="75"/>
    </row>
    <row r="70" spans="1:6">
      <c r="A70" s="43">
        <v>809993</v>
      </c>
      <c r="B70" s="43">
        <v>291318</v>
      </c>
      <c r="C70" s="139">
        <f t="shared" si="2"/>
        <v>0.35965495998113561</v>
      </c>
      <c r="D70" s="84" t="str">
        <f t="shared" si="0"/>
        <v>Fail</v>
      </c>
      <c r="E70" s="84" t="str">
        <f t="shared" si="1"/>
        <v>Fail</v>
      </c>
      <c r="F70" s="75"/>
    </row>
    <row r="71" spans="1:6">
      <c r="A71" s="43">
        <v>747507</v>
      </c>
      <c r="B71" s="43">
        <v>174060</v>
      </c>
      <c r="C71" s="139">
        <f t="shared" si="2"/>
        <v>0.23285400671833173</v>
      </c>
      <c r="D71" s="84" t="str">
        <f t="shared" si="0"/>
        <v>Fail</v>
      </c>
      <c r="E71" s="84" t="str">
        <f t="shared" si="1"/>
        <v>Fail</v>
      </c>
      <c r="F71" s="75"/>
    </row>
    <row r="72" spans="1:6">
      <c r="A72" s="43">
        <v>619109</v>
      </c>
      <c r="B72" s="43">
        <v>349000</v>
      </c>
      <c r="C72" s="139">
        <f t="shared" si="2"/>
        <v>0.56371333642379617</v>
      </c>
      <c r="D72" s="84" t="str">
        <f t="shared" si="0"/>
        <v>Pass</v>
      </c>
      <c r="E72" s="84" t="str">
        <f t="shared" si="1"/>
        <v>Pass</v>
      </c>
      <c r="F72" s="75"/>
    </row>
    <row r="73" spans="1:6">
      <c r="A73" s="43">
        <v>862788</v>
      </c>
      <c r="B73" s="43">
        <v>1205860</v>
      </c>
      <c r="C73" s="139">
        <f t="shared" si="2"/>
        <v>1.3976318632155291</v>
      </c>
      <c r="D73" s="84" t="str">
        <f t="shared" si="0"/>
        <v>A+</v>
      </c>
      <c r="E73" s="84" t="str">
        <f t="shared" si="1"/>
        <v>A+</v>
      </c>
      <c r="F73" s="75"/>
    </row>
    <row r="74" spans="1:6">
      <c r="A74" s="43">
        <v>536159</v>
      </c>
      <c r="B74" s="43">
        <v>1065865</v>
      </c>
      <c r="C74" s="139">
        <f t="shared" si="2"/>
        <v>1.9879643911600851</v>
      </c>
      <c r="D74" s="84" t="str">
        <f t="shared" si="0"/>
        <v>A+</v>
      </c>
      <c r="E74" s="84" t="str">
        <f t="shared" si="1"/>
        <v>A+</v>
      </c>
      <c r="F74" s="75"/>
    </row>
    <row r="75" spans="1:6">
      <c r="A75" s="43">
        <v>1007090</v>
      </c>
      <c r="B75" s="43">
        <v>1704388</v>
      </c>
      <c r="C75" s="139">
        <f t="shared" si="2"/>
        <v>1.6923889622575936</v>
      </c>
      <c r="D75" s="84" t="str">
        <f t="shared" si="0"/>
        <v>A+</v>
      </c>
      <c r="E75" s="84" t="str">
        <f t="shared" si="1"/>
        <v>A+</v>
      </c>
      <c r="F75" s="75"/>
    </row>
    <row r="76" spans="1:6">
      <c r="A76" s="43">
        <v>1457311</v>
      </c>
      <c r="B76" s="43">
        <v>1245688</v>
      </c>
      <c r="C76" s="139">
        <f t="shared" si="2"/>
        <v>0.8547852860508155</v>
      </c>
      <c r="D76" s="84" t="str">
        <f t="shared" ref="D76:D139" si="3">IF(C76&lt;41%, "Fail",IF(C76&lt;61%,"Pass",IF(C76&lt;81%,"First",IF(C76&lt;101%,"A","A+"))))</f>
        <v>A</v>
      </c>
      <c r="E76" s="84" t="str">
        <f t="shared" ref="E76:E139" si="4">VLOOKUP(C76,$C$4:$D$8,2,TRUE)</f>
        <v>A</v>
      </c>
      <c r="F76" s="75"/>
    </row>
    <row r="77" spans="1:6">
      <c r="A77" s="43">
        <v>646619</v>
      </c>
      <c r="B77" s="43">
        <v>832503</v>
      </c>
      <c r="C77" s="139">
        <f t="shared" ref="C77:C140" si="5">B77/A77</f>
        <v>1.2874706743847613</v>
      </c>
      <c r="D77" s="84" t="str">
        <f t="shared" si="3"/>
        <v>A+</v>
      </c>
      <c r="E77" s="84" t="str">
        <f t="shared" si="4"/>
        <v>A+</v>
      </c>
      <c r="F77" s="75"/>
    </row>
    <row r="78" spans="1:6">
      <c r="A78" s="43">
        <v>1303742</v>
      </c>
      <c r="B78" s="43">
        <v>1576246</v>
      </c>
      <c r="C78" s="139">
        <f t="shared" si="5"/>
        <v>1.2090168146765234</v>
      </c>
      <c r="D78" s="84" t="str">
        <f t="shared" si="3"/>
        <v>A+</v>
      </c>
      <c r="E78" s="84" t="str">
        <f t="shared" si="4"/>
        <v>A+</v>
      </c>
      <c r="F78" s="75"/>
    </row>
    <row r="79" spans="1:6">
      <c r="A79" s="43">
        <v>1493904</v>
      </c>
      <c r="B79" s="43">
        <v>1090599</v>
      </c>
      <c r="C79" s="139">
        <f t="shared" si="5"/>
        <v>0.73003285351669178</v>
      </c>
      <c r="D79" s="84" t="str">
        <f t="shared" si="3"/>
        <v>First</v>
      </c>
      <c r="E79" s="84" t="str">
        <f t="shared" si="4"/>
        <v>First</v>
      </c>
      <c r="F79" s="75"/>
    </row>
    <row r="80" spans="1:6">
      <c r="A80" s="43">
        <v>888942</v>
      </c>
      <c r="B80" s="43">
        <v>631504</v>
      </c>
      <c r="C80" s="139">
        <f t="shared" si="5"/>
        <v>0.71039955362667084</v>
      </c>
      <c r="D80" s="84" t="str">
        <f t="shared" si="3"/>
        <v>First</v>
      </c>
      <c r="E80" s="84" t="str">
        <f t="shared" si="4"/>
        <v>First</v>
      </c>
      <c r="F80" s="75"/>
    </row>
    <row r="81" spans="1:6">
      <c r="A81" s="43">
        <v>777963</v>
      </c>
      <c r="B81" s="43">
        <v>752269</v>
      </c>
      <c r="C81" s="139">
        <f t="shared" si="5"/>
        <v>0.9669727223531196</v>
      </c>
      <c r="D81" s="84" t="str">
        <f t="shared" si="3"/>
        <v>A</v>
      </c>
      <c r="E81" s="84" t="str">
        <f t="shared" si="4"/>
        <v>A</v>
      </c>
      <c r="F81" s="75"/>
    </row>
    <row r="82" spans="1:6">
      <c r="A82" s="43">
        <v>1637630</v>
      </c>
      <c r="B82" s="43">
        <v>1622284</v>
      </c>
      <c r="C82" s="139">
        <f t="shared" si="5"/>
        <v>0.99062914089263143</v>
      </c>
      <c r="D82" s="84" t="str">
        <f t="shared" si="3"/>
        <v>A</v>
      </c>
      <c r="E82" s="84" t="str">
        <f t="shared" si="4"/>
        <v>A</v>
      </c>
      <c r="F82" s="75"/>
    </row>
    <row r="83" spans="1:6">
      <c r="A83" s="43">
        <v>612564</v>
      </c>
      <c r="B83" s="43">
        <v>407228</v>
      </c>
      <c r="C83" s="139">
        <f t="shared" si="5"/>
        <v>0.66479257677565118</v>
      </c>
      <c r="D83" s="84" t="str">
        <f t="shared" si="3"/>
        <v>First</v>
      </c>
      <c r="E83" s="84" t="str">
        <f t="shared" si="4"/>
        <v>First</v>
      </c>
      <c r="F83" s="75"/>
    </row>
    <row r="84" spans="1:6">
      <c r="A84" s="43">
        <v>856327</v>
      </c>
      <c r="B84" s="43">
        <v>650638</v>
      </c>
      <c r="C84" s="139">
        <f t="shared" si="5"/>
        <v>0.75980087046186795</v>
      </c>
      <c r="D84" s="84" t="str">
        <f t="shared" si="3"/>
        <v>First</v>
      </c>
      <c r="E84" s="84" t="str">
        <f t="shared" si="4"/>
        <v>First</v>
      </c>
      <c r="F84" s="75"/>
    </row>
    <row r="85" spans="1:6">
      <c r="A85" s="43">
        <v>289546</v>
      </c>
      <c r="B85" s="43">
        <v>582785</v>
      </c>
      <c r="C85" s="139">
        <f t="shared" si="5"/>
        <v>2.0127544500701098</v>
      </c>
      <c r="D85" s="84" t="str">
        <f t="shared" si="3"/>
        <v>A+</v>
      </c>
      <c r="E85" s="84" t="str">
        <f t="shared" si="4"/>
        <v>A+</v>
      </c>
      <c r="F85" s="75"/>
    </row>
    <row r="86" spans="1:6">
      <c r="A86" s="43">
        <v>1550092</v>
      </c>
      <c r="B86" s="43">
        <v>1742205</v>
      </c>
      <c r="C86" s="139">
        <f t="shared" si="5"/>
        <v>1.1239365147358995</v>
      </c>
      <c r="D86" s="84" t="str">
        <f t="shared" si="3"/>
        <v>A+</v>
      </c>
      <c r="E86" s="84" t="str">
        <f t="shared" si="4"/>
        <v>A+</v>
      </c>
      <c r="F86" s="75"/>
    </row>
    <row r="87" spans="1:6">
      <c r="A87" s="43">
        <v>646446</v>
      </c>
      <c r="B87" s="43">
        <v>649303</v>
      </c>
      <c r="C87" s="139">
        <f t="shared" si="5"/>
        <v>1.0044195493513766</v>
      </c>
      <c r="D87" s="84" t="str">
        <f t="shared" si="3"/>
        <v>A</v>
      </c>
      <c r="E87" s="84" t="str">
        <f t="shared" si="4"/>
        <v>A+</v>
      </c>
      <c r="F87" s="75"/>
    </row>
    <row r="88" spans="1:6">
      <c r="A88" s="43">
        <v>966395</v>
      </c>
      <c r="B88" s="43">
        <v>237530</v>
      </c>
      <c r="C88" s="139">
        <f t="shared" si="5"/>
        <v>0.24578976505466191</v>
      </c>
      <c r="D88" s="84" t="str">
        <f t="shared" si="3"/>
        <v>Fail</v>
      </c>
      <c r="E88" s="84" t="str">
        <f t="shared" si="4"/>
        <v>Fail</v>
      </c>
      <c r="F88" s="75"/>
    </row>
    <row r="89" spans="1:6">
      <c r="A89" s="43">
        <v>1169298</v>
      </c>
      <c r="B89" s="43">
        <v>857595</v>
      </c>
      <c r="C89" s="139">
        <f t="shared" si="5"/>
        <v>0.73342723582867664</v>
      </c>
      <c r="D89" s="84" t="str">
        <f t="shared" si="3"/>
        <v>First</v>
      </c>
      <c r="E89" s="84" t="str">
        <f t="shared" si="4"/>
        <v>First</v>
      </c>
      <c r="F89" s="75"/>
    </row>
    <row r="90" spans="1:6">
      <c r="A90" s="43">
        <v>1213306</v>
      </c>
      <c r="B90" s="43">
        <v>1613126</v>
      </c>
      <c r="C90" s="139">
        <f t="shared" si="5"/>
        <v>1.3295294014865171</v>
      </c>
      <c r="D90" s="84" t="str">
        <f t="shared" si="3"/>
        <v>A+</v>
      </c>
      <c r="E90" s="84" t="str">
        <f t="shared" si="4"/>
        <v>A+</v>
      </c>
      <c r="F90" s="75"/>
    </row>
    <row r="91" spans="1:6">
      <c r="A91" s="43">
        <v>1947219</v>
      </c>
      <c r="B91" s="43">
        <v>2294470</v>
      </c>
      <c r="C91" s="139">
        <f t="shared" si="5"/>
        <v>1.178331764429168</v>
      </c>
      <c r="D91" s="84" t="str">
        <f t="shared" si="3"/>
        <v>A+</v>
      </c>
      <c r="E91" s="84" t="str">
        <f t="shared" si="4"/>
        <v>A+</v>
      </c>
      <c r="F91" s="75"/>
    </row>
    <row r="92" spans="1:6">
      <c r="A92" s="43">
        <v>535753</v>
      </c>
      <c r="B92" s="43">
        <v>838142</v>
      </c>
      <c r="C92" s="139">
        <f t="shared" si="5"/>
        <v>1.5644186780102025</v>
      </c>
      <c r="D92" s="84" t="str">
        <f t="shared" si="3"/>
        <v>A+</v>
      </c>
      <c r="E92" s="84" t="str">
        <f t="shared" si="4"/>
        <v>A+</v>
      </c>
      <c r="F92" s="75"/>
    </row>
    <row r="93" spans="1:6">
      <c r="A93" s="43">
        <v>1687367</v>
      </c>
      <c r="B93" s="43">
        <v>565122</v>
      </c>
      <c r="C93" s="139">
        <f t="shared" si="5"/>
        <v>0.33491350725716457</v>
      </c>
      <c r="D93" s="84" t="str">
        <f t="shared" si="3"/>
        <v>Fail</v>
      </c>
      <c r="E93" s="84" t="str">
        <f t="shared" si="4"/>
        <v>Fail</v>
      </c>
      <c r="F93" s="75"/>
    </row>
    <row r="94" spans="1:6">
      <c r="A94" s="43">
        <v>828145</v>
      </c>
      <c r="B94" s="43">
        <v>883582</v>
      </c>
      <c r="C94" s="139">
        <f t="shared" si="5"/>
        <v>1.0669411757602836</v>
      </c>
      <c r="D94" s="84" t="str">
        <f t="shared" si="3"/>
        <v>A+</v>
      </c>
      <c r="E94" s="84" t="str">
        <f t="shared" si="4"/>
        <v>A+</v>
      </c>
      <c r="F94" s="75"/>
    </row>
    <row r="95" spans="1:6">
      <c r="A95" s="43">
        <v>1264265</v>
      </c>
      <c r="B95" s="43">
        <v>939205</v>
      </c>
      <c r="C95" s="139">
        <f t="shared" si="5"/>
        <v>0.74288618288096242</v>
      </c>
      <c r="D95" s="84" t="str">
        <f t="shared" si="3"/>
        <v>First</v>
      </c>
      <c r="E95" s="84" t="str">
        <f t="shared" si="4"/>
        <v>First</v>
      </c>
      <c r="F95" s="75"/>
    </row>
    <row r="96" spans="1:6">
      <c r="A96" s="43">
        <v>485456</v>
      </c>
      <c r="B96" s="43">
        <v>931058</v>
      </c>
      <c r="C96" s="139">
        <f t="shared" si="5"/>
        <v>1.9179039912989024</v>
      </c>
      <c r="D96" s="84" t="str">
        <f t="shared" si="3"/>
        <v>A+</v>
      </c>
      <c r="E96" s="84" t="str">
        <f t="shared" si="4"/>
        <v>A+</v>
      </c>
      <c r="F96" s="75"/>
    </row>
    <row r="97" spans="1:6">
      <c r="A97" s="43">
        <v>2058480</v>
      </c>
      <c r="B97" s="43">
        <v>930559</v>
      </c>
      <c r="C97" s="139">
        <f t="shared" si="5"/>
        <v>0.45206122964517509</v>
      </c>
      <c r="D97" s="84" t="str">
        <f t="shared" si="3"/>
        <v>Pass</v>
      </c>
      <c r="E97" s="84" t="str">
        <f t="shared" si="4"/>
        <v>Pass</v>
      </c>
      <c r="F97" s="75"/>
    </row>
    <row r="98" spans="1:6">
      <c r="A98" s="43">
        <v>2013090</v>
      </c>
      <c r="B98" s="43">
        <v>1116388</v>
      </c>
      <c r="C98" s="139">
        <f t="shared" si="5"/>
        <v>0.55456437615804555</v>
      </c>
      <c r="D98" s="84" t="str">
        <f t="shared" si="3"/>
        <v>Pass</v>
      </c>
      <c r="E98" s="84" t="str">
        <f t="shared" si="4"/>
        <v>Pass</v>
      </c>
      <c r="F98" s="75"/>
    </row>
    <row r="99" spans="1:6">
      <c r="A99" s="43">
        <v>400726</v>
      </c>
      <c r="B99" s="43">
        <v>1174992</v>
      </c>
      <c r="C99" s="139">
        <f t="shared" si="5"/>
        <v>2.9321581329886257</v>
      </c>
      <c r="D99" s="84" t="str">
        <f t="shared" si="3"/>
        <v>A+</v>
      </c>
      <c r="E99" s="84" t="str">
        <f t="shared" si="4"/>
        <v>A+</v>
      </c>
      <c r="F99" s="75"/>
    </row>
    <row r="100" spans="1:6">
      <c r="A100" s="43">
        <v>444702</v>
      </c>
      <c r="B100" s="43">
        <v>887293</v>
      </c>
      <c r="C100" s="139">
        <f t="shared" si="5"/>
        <v>1.9952530008859866</v>
      </c>
      <c r="D100" s="84" t="str">
        <f t="shared" si="3"/>
        <v>A+</v>
      </c>
      <c r="E100" s="84" t="str">
        <f t="shared" si="4"/>
        <v>A+</v>
      </c>
      <c r="F100" s="75"/>
    </row>
    <row r="101" spans="1:6">
      <c r="A101" s="43">
        <v>2483520</v>
      </c>
      <c r="B101" s="43">
        <v>3113011</v>
      </c>
      <c r="C101" s="139">
        <f t="shared" si="5"/>
        <v>1.2534672561525577</v>
      </c>
      <c r="D101" s="84" t="str">
        <f t="shared" si="3"/>
        <v>A+</v>
      </c>
      <c r="E101" s="84" t="str">
        <f t="shared" si="4"/>
        <v>A+</v>
      </c>
      <c r="F101" s="75"/>
    </row>
    <row r="102" spans="1:6">
      <c r="A102" s="43">
        <v>435580</v>
      </c>
      <c r="B102" s="43">
        <v>1114660</v>
      </c>
      <c r="C102" s="139">
        <f t="shared" si="5"/>
        <v>2.5590247486110473</v>
      </c>
      <c r="D102" s="84" t="str">
        <f t="shared" si="3"/>
        <v>A+</v>
      </c>
      <c r="E102" s="84" t="str">
        <f t="shared" si="4"/>
        <v>A+</v>
      </c>
      <c r="F102" s="75"/>
    </row>
    <row r="103" spans="1:6">
      <c r="A103" s="43">
        <v>780807</v>
      </c>
      <c r="B103" s="43">
        <v>914583</v>
      </c>
      <c r="C103" s="139">
        <f t="shared" si="5"/>
        <v>1.171330431207712</v>
      </c>
      <c r="D103" s="84" t="str">
        <f t="shared" si="3"/>
        <v>A+</v>
      </c>
      <c r="E103" s="84" t="str">
        <f t="shared" si="4"/>
        <v>A+</v>
      </c>
      <c r="F103" s="75"/>
    </row>
    <row r="104" spans="1:6">
      <c r="A104" s="43">
        <v>411767</v>
      </c>
      <c r="B104" s="43">
        <v>1087315</v>
      </c>
      <c r="C104" s="139">
        <f t="shared" si="5"/>
        <v>2.6406074309014564</v>
      </c>
      <c r="D104" s="84" t="str">
        <f t="shared" si="3"/>
        <v>A+</v>
      </c>
      <c r="E104" s="84" t="str">
        <f t="shared" si="4"/>
        <v>A+</v>
      </c>
      <c r="F104" s="75"/>
    </row>
    <row r="105" spans="1:6">
      <c r="A105" s="43">
        <v>691804</v>
      </c>
      <c r="B105" s="43">
        <v>869268</v>
      </c>
      <c r="C105" s="139">
        <f t="shared" si="5"/>
        <v>1.2565235240039085</v>
      </c>
      <c r="D105" s="84" t="str">
        <f t="shared" si="3"/>
        <v>A+</v>
      </c>
      <c r="E105" s="84" t="str">
        <f t="shared" si="4"/>
        <v>A+</v>
      </c>
      <c r="F105" s="75"/>
    </row>
    <row r="106" spans="1:6">
      <c r="A106" s="43">
        <v>810587</v>
      </c>
      <c r="B106" s="43">
        <v>1226572</v>
      </c>
      <c r="C106" s="139">
        <f t="shared" si="5"/>
        <v>1.5131898241644635</v>
      </c>
      <c r="D106" s="84" t="str">
        <f t="shared" si="3"/>
        <v>A+</v>
      </c>
      <c r="E106" s="84" t="str">
        <f t="shared" si="4"/>
        <v>A+</v>
      </c>
      <c r="F106" s="75"/>
    </row>
    <row r="107" spans="1:6">
      <c r="A107" s="43">
        <v>917071</v>
      </c>
      <c r="B107" s="43">
        <v>1239873</v>
      </c>
      <c r="C107" s="139">
        <f t="shared" si="5"/>
        <v>1.3519923757266341</v>
      </c>
      <c r="D107" s="84" t="str">
        <f t="shared" si="3"/>
        <v>A+</v>
      </c>
      <c r="E107" s="84" t="str">
        <f t="shared" si="4"/>
        <v>A+</v>
      </c>
      <c r="F107" s="75"/>
    </row>
    <row r="108" spans="1:6">
      <c r="A108" s="43">
        <v>601239</v>
      </c>
      <c r="B108" s="43">
        <v>461058</v>
      </c>
      <c r="C108" s="139">
        <f t="shared" si="5"/>
        <v>0.76684646205585461</v>
      </c>
      <c r="D108" s="84" t="str">
        <f t="shared" si="3"/>
        <v>First</v>
      </c>
      <c r="E108" s="84" t="str">
        <f t="shared" si="4"/>
        <v>First</v>
      </c>
      <c r="F108" s="75"/>
    </row>
    <row r="109" spans="1:6">
      <c r="A109" s="43">
        <v>1716009</v>
      </c>
      <c r="B109" s="43">
        <v>2003320</v>
      </c>
      <c r="C109" s="139">
        <f t="shared" si="5"/>
        <v>1.1674297745524644</v>
      </c>
      <c r="D109" s="84" t="str">
        <f t="shared" si="3"/>
        <v>A+</v>
      </c>
      <c r="E109" s="84" t="str">
        <f t="shared" si="4"/>
        <v>A+</v>
      </c>
      <c r="F109" s="75"/>
    </row>
    <row r="110" spans="1:6">
      <c r="A110" s="43">
        <v>1968985</v>
      </c>
      <c r="B110" s="43">
        <v>4448084</v>
      </c>
      <c r="C110" s="139">
        <f t="shared" si="5"/>
        <v>2.259074599349411</v>
      </c>
      <c r="D110" s="84" t="str">
        <f t="shared" si="3"/>
        <v>A+</v>
      </c>
      <c r="E110" s="84" t="str">
        <f t="shared" si="4"/>
        <v>A+</v>
      </c>
      <c r="F110" s="75"/>
    </row>
    <row r="111" spans="1:6">
      <c r="A111" s="43">
        <v>1081540</v>
      </c>
      <c r="B111" s="43">
        <v>603660</v>
      </c>
      <c r="C111" s="139">
        <f t="shared" si="5"/>
        <v>0.55814856593376116</v>
      </c>
      <c r="D111" s="84" t="str">
        <f t="shared" si="3"/>
        <v>Pass</v>
      </c>
      <c r="E111" s="84" t="str">
        <f t="shared" si="4"/>
        <v>Pass</v>
      </c>
      <c r="F111" s="75"/>
    </row>
    <row r="112" spans="1:6">
      <c r="A112" s="43">
        <v>1251522</v>
      </c>
      <c r="B112" s="43">
        <v>2713231</v>
      </c>
      <c r="C112" s="139">
        <f t="shared" si="5"/>
        <v>2.1679451100340228</v>
      </c>
      <c r="D112" s="84" t="str">
        <f t="shared" si="3"/>
        <v>A+</v>
      </c>
      <c r="E112" s="84" t="str">
        <f t="shared" si="4"/>
        <v>A+</v>
      </c>
      <c r="F112" s="75"/>
    </row>
    <row r="113" spans="1:6">
      <c r="A113" s="43">
        <v>990654</v>
      </c>
      <c r="B113" s="43">
        <v>1371504</v>
      </c>
      <c r="C113" s="139">
        <f t="shared" si="5"/>
        <v>1.3844430043183593</v>
      </c>
      <c r="D113" s="84" t="str">
        <f t="shared" si="3"/>
        <v>A+</v>
      </c>
      <c r="E113" s="84" t="str">
        <f t="shared" si="4"/>
        <v>A+</v>
      </c>
      <c r="F113" s="75"/>
    </row>
    <row r="114" spans="1:6">
      <c r="A114" s="43">
        <v>879114</v>
      </c>
      <c r="B114" s="43">
        <v>1779990</v>
      </c>
      <c r="C114" s="139">
        <f t="shared" si="5"/>
        <v>2.0247544687037178</v>
      </c>
      <c r="D114" s="84" t="str">
        <f t="shared" si="3"/>
        <v>A+</v>
      </c>
      <c r="E114" s="84" t="str">
        <f t="shared" si="4"/>
        <v>A+</v>
      </c>
      <c r="F114" s="75"/>
    </row>
    <row r="115" spans="1:6">
      <c r="A115" s="43">
        <v>1042906</v>
      </c>
      <c r="B115" s="43">
        <v>1894984</v>
      </c>
      <c r="C115" s="139">
        <f t="shared" si="5"/>
        <v>1.8170228189309487</v>
      </c>
      <c r="D115" s="84" t="str">
        <f t="shared" si="3"/>
        <v>A+</v>
      </c>
      <c r="E115" s="84" t="str">
        <f t="shared" si="4"/>
        <v>A+</v>
      </c>
      <c r="F115" s="75"/>
    </row>
    <row r="116" spans="1:6">
      <c r="A116" s="43">
        <v>1310557</v>
      </c>
      <c r="B116" s="43">
        <v>1613031</v>
      </c>
      <c r="C116" s="139">
        <f t="shared" si="5"/>
        <v>1.230798049989432</v>
      </c>
      <c r="D116" s="84" t="str">
        <f t="shared" si="3"/>
        <v>A+</v>
      </c>
      <c r="E116" s="84" t="str">
        <f t="shared" si="4"/>
        <v>A+</v>
      </c>
      <c r="F116" s="75"/>
    </row>
    <row r="117" spans="1:6">
      <c r="A117" s="43">
        <v>1468050</v>
      </c>
      <c r="B117" s="43">
        <v>86210</v>
      </c>
      <c r="C117" s="139">
        <f t="shared" si="5"/>
        <v>5.8724157896529412E-2</v>
      </c>
      <c r="D117" s="84" t="str">
        <f t="shared" si="3"/>
        <v>Fail</v>
      </c>
      <c r="E117" s="84" t="str">
        <f t="shared" si="4"/>
        <v>Fail</v>
      </c>
      <c r="F117" s="75"/>
    </row>
    <row r="118" spans="1:6">
      <c r="A118" s="43">
        <v>1385669</v>
      </c>
      <c r="B118" s="43">
        <v>1371471</v>
      </c>
      <c r="C118" s="139">
        <f t="shared" si="5"/>
        <v>0.98975368576478218</v>
      </c>
      <c r="D118" s="84" t="str">
        <f t="shared" si="3"/>
        <v>A</v>
      </c>
      <c r="E118" s="84" t="str">
        <f t="shared" si="4"/>
        <v>A</v>
      </c>
      <c r="F118" s="75"/>
    </row>
    <row r="119" spans="1:6">
      <c r="A119" s="43">
        <v>1369430</v>
      </c>
      <c r="B119" s="43">
        <v>1681629</v>
      </c>
      <c r="C119" s="139">
        <f t="shared" si="5"/>
        <v>1.227977333635162</v>
      </c>
      <c r="D119" s="84" t="str">
        <f t="shared" si="3"/>
        <v>A+</v>
      </c>
      <c r="E119" s="84" t="str">
        <f t="shared" si="4"/>
        <v>A+</v>
      </c>
      <c r="F119" s="75"/>
    </row>
    <row r="120" spans="1:6">
      <c r="A120" s="43">
        <v>1334527</v>
      </c>
      <c r="B120" s="43">
        <v>1830853</v>
      </c>
      <c r="C120" s="139">
        <f t="shared" si="5"/>
        <v>1.3719115461882749</v>
      </c>
      <c r="D120" s="84" t="str">
        <f t="shared" si="3"/>
        <v>A+</v>
      </c>
      <c r="E120" s="84" t="str">
        <f t="shared" si="4"/>
        <v>A+</v>
      </c>
      <c r="F120" s="75"/>
    </row>
    <row r="121" spans="1:6">
      <c r="A121" s="43">
        <v>1870500</v>
      </c>
      <c r="B121" s="43">
        <v>2681441</v>
      </c>
      <c r="C121" s="139">
        <f t="shared" si="5"/>
        <v>1.4335423683507085</v>
      </c>
      <c r="D121" s="84" t="str">
        <f t="shared" si="3"/>
        <v>A+</v>
      </c>
      <c r="E121" s="84" t="str">
        <f t="shared" si="4"/>
        <v>A+</v>
      </c>
      <c r="F121" s="75"/>
    </row>
    <row r="122" spans="1:6">
      <c r="A122" s="43">
        <v>750629</v>
      </c>
      <c r="B122" s="43">
        <v>1009796</v>
      </c>
      <c r="C122" s="139">
        <f t="shared" si="5"/>
        <v>1.3452664365485481</v>
      </c>
      <c r="D122" s="84" t="str">
        <f t="shared" si="3"/>
        <v>A+</v>
      </c>
      <c r="E122" s="84" t="str">
        <f t="shared" si="4"/>
        <v>A+</v>
      </c>
      <c r="F122" s="75"/>
    </row>
    <row r="123" spans="1:6">
      <c r="A123" s="43">
        <v>1747668</v>
      </c>
      <c r="B123" s="43">
        <v>1535933</v>
      </c>
      <c r="C123" s="139">
        <f t="shared" si="5"/>
        <v>0.87884712657095054</v>
      </c>
      <c r="D123" s="84" t="str">
        <f t="shared" si="3"/>
        <v>A</v>
      </c>
      <c r="E123" s="84" t="str">
        <f t="shared" si="4"/>
        <v>A</v>
      </c>
      <c r="F123" s="75"/>
    </row>
    <row r="124" spans="1:6">
      <c r="A124" s="43">
        <v>1707927</v>
      </c>
      <c r="B124" s="43">
        <v>533145</v>
      </c>
      <c r="C124" s="139">
        <f t="shared" si="5"/>
        <v>0.31215912623900199</v>
      </c>
      <c r="D124" s="84" t="str">
        <f t="shared" si="3"/>
        <v>Fail</v>
      </c>
      <c r="E124" s="84" t="str">
        <f t="shared" si="4"/>
        <v>Fail</v>
      </c>
      <c r="F124" s="75"/>
    </row>
    <row r="125" spans="1:6">
      <c r="A125" s="43">
        <v>1318057</v>
      </c>
      <c r="B125" s="43">
        <v>1343236</v>
      </c>
      <c r="C125" s="139">
        <f t="shared" si="5"/>
        <v>1.0191031192125986</v>
      </c>
      <c r="D125" s="84" t="str">
        <f t="shared" si="3"/>
        <v>A+</v>
      </c>
      <c r="E125" s="84" t="str">
        <f t="shared" si="4"/>
        <v>A+</v>
      </c>
      <c r="F125" s="75"/>
    </row>
    <row r="126" spans="1:6">
      <c r="A126" s="43">
        <v>2481022</v>
      </c>
      <c r="B126" s="43">
        <v>1480697</v>
      </c>
      <c r="C126" s="139">
        <f t="shared" si="5"/>
        <v>0.59680929874866084</v>
      </c>
      <c r="D126" s="84" t="str">
        <f t="shared" si="3"/>
        <v>Pass</v>
      </c>
      <c r="E126" s="84" t="str">
        <f t="shared" si="4"/>
        <v>Pass</v>
      </c>
      <c r="F126" s="75"/>
    </row>
    <row r="127" spans="1:6">
      <c r="A127" s="43">
        <v>998001</v>
      </c>
      <c r="B127" s="43">
        <v>1588539</v>
      </c>
      <c r="C127" s="139">
        <f t="shared" si="5"/>
        <v>1.5917208499791082</v>
      </c>
      <c r="D127" s="84" t="str">
        <f t="shared" si="3"/>
        <v>A+</v>
      </c>
      <c r="E127" s="84" t="str">
        <f t="shared" si="4"/>
        <v>A+</v>
      </c>
      <c r="F127" s="75"/>
    </row>
    <row r="128" spans="1:6">
      <c r="A128" s="43">
        <v>1556738</v>
      </c>
      <c r="B128" s="43">
        <v>2005734</v>
      </c>
      <c r="C128" s="139">
        <f t="shared" si="5"/>
        <v>1.288421044517446</v>
      </c>
      <c r="D128" s="84" t="str">
        <f t="shared" si="3"/>
        <v>A+</v>
      </c>
      <c r="E128" s="84" t="str">
        <f t="shared" si="4"/>
        <v>A+</v>
      </c>
      <c r="F128" s="75"/>
    </row>
    <row r="129" spans="1:6">
      <c r="A129" s="43">
        <v>2230327</v>
      </c>
      <c r="B129" s="43">
        <v>1640500</v>
      </c>
      <c r="C129" s="139">
        <f t="shared" si="5"/>
        <v>0.73554236665744532</v>
      </c>
      <c r="D129" s="84" t="str">
        <f t="shared" si="3"/>
        <v>First</v>
      </c>
      <c r="E129" s="84" t="str">
        <f t="shared" si="4"/>
        <v>First</v>
      </c>
      <c r="F129" s="75"/>
    </row>
    <row r="130" spans="1:6">
      <c r="A130" s="43">
        <v>1663294</v>
      </c>
      <c r="B130" s="43">
        <v>2408093</v>
      </c>
      <c r="C130" s="139">
        <f t="shared" si="5"/>
        <v>1.4477855388163487</v>
      </c>
      <c r="D130" s="84" t="str">
        <f t="shared" si="3"/>
        <v>A+</v>
      </c>
      <c r="E130" s="84" t="str">
        <f t="shared" si="4"/>
        <v>A+</v>
      </c>
      <c r="F130" s="75"/>
    </row>
    <row r="131" spans="1:6">
      <c r="A131" s="43">
        <v>2250809</v>
      </c>
      <c r="B131" s="43">
        <v>1553957</v>
      </c>
      <c r="C131" s="139">
        <f t="shared" si="5"/>
        <v>0.69039931864498494</v>
      </c>
      <c r="D131" s="84" t="str">
        <f t="shared" si="3"/>
        <v>First</v>
      </c>
      <c r="E131" s="84" t="str">
        <f t="shared" si="4"/>
        <v>First</v>
      </c>
      <c r="F131" s="75"/>
    </row>
    <row r="132" spans="1:6">
      <c r="A132" s="43">
        <v>875793</v>
      </c>
      <c r="B132" s="43">
        <v>707146</v>
      </c>
      <c r="C132" s="139">
        <f t="shared" si="5"/>
        <v>0.80743509025534577</v>
      </c>
      <c r="D132" s="84" t="str">
        <f t="shared" si="3"/>
        <v>First</v>
      </c>
      <c r="E132" s="84" t="str">
        <f t="shared" si="4"/>
        <v>A</v>
      </c>
      <c r="F132" s="75"/>
    </row>
    <row r="133" spans="1:6">
      <c r="A133" s="43">
        <v>487654</v>
      </c>
      <c r="B133" s="43">
        <v>692772</v>
      </c>
      <c r="C133" s="139">
        <f t="shared" si="5"/>
        <v>1.4206219983841002</v>
      </c>
      <c r="D133" s="84" t="str">
        <f t="shared" si="3"/>
        <v>A+</v>
      </c>
      <c r="E133" s="84" t="str">
        <f t="shared" si="4"/>
        <v>A+</v>
      </c>
      <c r="F133" s="75"/>
    </row>
    <row r="134" spans="1:6">
      <c r="A134" s="43">
        <v>755988</v>
      </c>
      <c r="B134" s="43">
        <v>609352</v>
      </c>
      <c r="C134" s="139">
        <f t="shared" si="5"/>
        <v>0.8060339582109769</v>
      </c>
      <c r="D134" s="84" t="str">
        <f t="shared" si="3"/>
        <v>First</v>
      </c>
      <c r="E134" s="84" t="str">
        <f t="shared" si="4"/>
        <v>A</v>
      </c>
      <c r="F134" s="75"/>
    </row>
    <row r="135" spans="1:6">
      <c r="A135" s="43">
        <v>1830704</v>
      </c>
      <c r="B135" s="43">
        <v>852436</v>
      </c>
      <c r="C135" s="139">
        <f t="shared" si="5"/>
        <v>0.46563289313837736</v>
      </c>
      <c r="D135" s="84" t="str">
        <f t="shared" si="3"/>
        <v>Pass</v>
      </c>
      <c r="E135" s="84" t="str">
        <f t="shared" si="4"/>
        <v>Pass</v>
      </c>
      <c r="F135" s="75"/>
    </row>
    <row r="136" spans="1:6">
      <c r="A136" s="43">
        <v>1912135</v>
      </c>
      <c r="B136" s="43">
        <v>1927825</v>
      </c>
      <c r="C136" s="139">
        <f t="shared" si="5"/>
        <v>1.0082054875832511</v>
      </c>
      <c r="D136" s="84" t="str">
        <f t="shared" si="3"/>
        <v>A</v>
      </c>
      <c r="E136" s="84" t="str">
        <f t="shared" si="4"/>
        <v>A+</v>
      </c>
      <c r="F136" s="75"/>
    </row>
    <row r="137" spans="1:6">
      <c r="A137" s="43">
        <v>1290562</v>
      </c>
      <c r="B137" s="43">
        <v>1417700</v>
      </c>
      <c r="C137" s="139">
        <f t="shared" si="5"/>
        <v>1.0985136707883851</v>
      </c>
      <c r="D137" s="84" t="str">
        <f t="shared" si="3"/>
        <v>A+</v>
      </c>
      <c r="E137" s="84" t="str">
        <f t="shared" si="4"/>
        <v>A+</v>
      </c>
      <c r="F137" s="75"/>
    </row>
    <row r="138" spans="1:6">
      <c r="A138" s="43">
        <v>742985</v>
      </c>
      <c r="B138" s="43">
        <v>501903</v>
      </c>
      <c r="C138" s="139">
        <f t="shared" si="5"/>
        <v>0.67552238605086234</v>
      </c>
      <c r="D138" s="84" t="str">
        <f t="shared" si="3"/>
        <v>First</v>
      </c>
      <c r="E138" s="84" t="str">
        <f t="shared" si="4"/>
        <v>First</v>
      </c>
      <c r="F138" s="75"/>
    </row>
    <row r="139" spans="1:6">
      <c r="A139" s="43">
        <v>1538606</v>
      </c>
      <c r="B139" s="43">
        <v>1568702</v>
      </c>
      <c r="C139" s="139">
        <f t="shared" si="5"/>
        <v>1.0195605632631095</v>
      </c>
      <c r="D139" s="84" t="str">
        <f t="shared" si="3"/>
        <v>A+</v>
      </c>
      <c r="E139" s="84" t="str">
        <f t="shared" si="4"/>
        <v>A+</v>
      </c>
      <c r="F139" s="75"/>
    </row>
    <row r="140" spans="1:6">
      <c r="A140" s="43">
        <v>665553</v>
      </c>
      <c r="B140" s="43">
        <v>1327624</v>
      </c>
      <c r="C140" s="139">
        <f t="shared" si="5"/>
        <v>1.9947682603789632</v>
      </c>
      <c r="D140" s="84" t="str">
        <f t="shared" ref="D140:D203" si="6">IF(C140&lt;41%, "Fail",IF(C140&lt;61%,"Pass",IF(C140&lt;81%,"First",IF(C140&lt;101%,"A","A+"))))</f>
        <v>A+</v>
      </c>
      <c r="E140" s="84" t="str">
        <f t="shared" ref="E140:E203" si="7">VLOOKUP(C140,$C$4:$D$8,2,TRUE)</f>
        <v>A+</v>
      </c>
      <c r="F140" s="75"/>
    </row>
    <row r="141" spans="1:6">
      <c r="A141" s="43">
        <v>1196712</v>
      </c>
      <c r="B141" s="43">
        <v>1420871</v>
      </c>
      <c r="C141" s="139">
        <f t="shared" ref="C141:C204" si="8">B141/A141</f>
        <v>1.1873124026499275</v>
      </c>
      <c r="D141" s="84" t="str">
        <f t="shared" si="6"/>
        <v>A+</v>
      </c>
      <c r="E141" s="84" t="str">
        <f t="shared" si="7"/>
        <v>A+</v>
      </c>
      <c r="F141" s="75"/>
    </row>
    <row r="142" spans="1:6">
      <c r="A142" s="43">
        <v>862399</v>
      </c>
      <c r="B142" s="43">
        <v>414765</v>
      </c>
      <c r="C142" s="139">
        <f t="shared" si="8"/>
        <v>0.48094327567634004</v>
      </c>
      <c r="D142" s="84" t="str">
        <f t="shared" si="6"/>
        <v>Pass</v>
      </c>
      <c r="E142" s="84" t="str">
        <f t="shared" si="7"/>
        <v>Pass</v>
      </c>
      <c r="F142" s="75"/>
    </row>
    <row r="143" spans="1:6">
      <c r="A143" s="43">
        <v>778623</v>
      </c>
      <c r="B143" s="43">
        <v>1265987</v>
      </c>
      <c r="C143" s="139">
        <f t="shared" si="8"/>
        <v>1.6259306493643264</v>
      </c>
      <c r="D143" s="84" t="str">
        <f t="shared" si="6"/>
        <v>A+</v>
      </c>
      <c r="E143" s="84" t="str">
        <f t="shared" si="7"/>
        <v>A+</v>
      </c>
      <c r="F143" s="75"/>
    </row>
    <row r="144" spans="1:6">
      <c r="A144" s="43">
        <v>1257021</v>
      </c>
      <c r="B144" s="43">
        <v>1312483</v>
      </c>
      <c r="C144" s="139">
        <f t="shared" si="8"/>
        <v>1.0441217768040469</v>
      </c>
      <c r="D144" s="84" t="str">
        <f t="shared" si="6"/>
        <v>A+</v>
      </c>
      <c r="E144" s="84" t="str">
        <f t="shared" si="7"/>
        <v>A+</v>
      </c>
      <c r="F144" s="75"/>
    </row>
    <row r="145" spans="1:6">
      <c r="A145" s="43">
        <v>1793146</v>
      </c>
      <c r="B145" s="43">
        <v>1077597</v>
      </c>
      <c r="C145" s="139">
        <f t="shared" si="8"/>
        <v>0.60095329660830743</v>
      </c>
      <c r="D145" s="84" t="str">
        <f t="shared" si="6"/>
        <v>Pass</v>
      </c>
      <c r="E145" s="84" t="str">
        <f t="shared" si="7"/>
        <v>First</v>
      </c>
      <c r="F145" s="75"/>
    </row>
    <row r="146" spans="1:6">
      <c r="A146" s="43">
        <v>862426</v>
      </c>
      <c r="B146" s="43">
        <v>805521</v>
      </c>
      <c r="C146" s="139">
        <f t="shared" si="8"/>
        <v>0.93401752730089305</v>
      </c>
      <c r="D146" s="84" t="str">
        <f t="shared" si="6"/>
        <v>A</v>
      </c>
      <c r="E146" s="84" t="str">
        <f t="shared" si="7"/>
        <v>A</v>
      </c>
      <c r="F146" s="75"/>
    </row>
    <row r="147" spans="1:6">
      <c r="A147" s="43">
        <v>1564806</v>
      </c>
      <c r="B147" s="43">
        <v>1098883</v>
      </c>
      <c r="C147" s="139">
        <f t="shared" si="8"/>
        <v>0.70224871325902383</v>
      </c>
      <c r="D147" s="84" t="str">
        <f t="shared" si="6"/>
        <v>First</v>
      </c>
      <c r="E147" s="84" t="str">
        <f t="shared" si="7"/>
        <v>First</v>
      </c>
      <c r="F147" s="75"/>
    </row>
    <row r="148" spans="1:6">
      <c r="A148" s="43">
        <v>2241444</v>
      </c>
      <c r="B148" s="43">
        <v>1611487</v>
      </c>
      <c r="C148" s="139">
        <f t="shared" si="8"/>
        <v>0.71895037306307896</v>
      </c>
      <c r="D148" s="84" t="str">
        <f t="shared" si="6"/>
        <v>First</v>
      </c>
      <c r="E148" s="84" t="str">
        <f t="shared" si="7"/>
        <v>First</v>
      </c>
      <c r="F148" s="75"/>
    </row>
    <row r="149" spans="1:6">
      <c r="A149" s="43">
        <v>1048392</v>
      </c>
      <c r="B149" s="43">
        <v>946653</v>
      </c>
      <c r="C149" s="139">
        <f t="shared" si="8"/>
        <v>0.90295710001602458</v>
      </c>
      <c r="D149" s="84" t="str">
        <f t="shared" si="6"/>
        <v>A</v>
      </c>
      <c r="E149" s="84" t="str">
        <f t="shared" si="7"/>
        <v>A</v>
      </c>
      <c r="F149" s="75"/>
    </row>
    <row r="150" spans="1:6">
      <c r="A150" s="43">
        <v>1313432</v>
      </c>
      <c r="B150" s="43">
        <v>1649227</v>
      </c>
      <c r="C150" s="139">
        <f t="shared" si="8"/>
        <v>1.2556622649668958</v>
      </c>
      <c r="D150" s="84" t="str">
        <f t="shared" si="6"/>
        <v>A+</v>
      </c>
      <c r="E150" s="84" t="str">
        <f t="shared" si="7"/>
        <v>A+</v>
      </c>
      <c r="F150" s="75"/>
    </row>
    <row r="151" spans="1:6">
      <c r="A151" s="43">
        <v>1195090</v>
      </c>
      <c r="B151" s="43">
        <v>2104722</v>
      </c>
      <c r="C151" s="139">
        <f t="shared" si="8"/>
        <v>1.7611410019329088</v>
      </c>
      <c r="D151" s="84" t="str">
        <f t="shared" si="6"/>
        <v>A+</v>
      </c>
      <c r="E151" s="84" t="str">
        <f t="shared" si="7"/>
        <v>A+</v>
      </c>
      <c r="F151" s="75"/>
    </row>
    <row r="152" spans="1:6">
      <c r="A152" s="43">
        <v>1021030</v>
      </c>
      <c r="B152" s="43">
        <v>1494100</v>
      </c>
      <c r="C152" s="139">
        <f t="shared" si="8"/>
        <v>1.4633262489838692</v>
      </c>
      <c r="D152" s="84" t="str">
        <f t="shared" si="6"/>
        <v>A+</v>
      </c>
      <c r="E152" s="84" t="str">
        <f t="shared" si="7"/>
        <v>A+</v>
      </c>
      <c r="F152" s="75"/>
    </row>
    <row r="153" spans="1:6">
      <c r="A153" s="43">
        <v>915742</v>
      </c>
      <c r="B153" s="43">
        <v>725958</v>
      </c>
      <c r="C153" s="139">
        <f t="shared" si="8"/>
        <v>0.792753854251525</v>
      </c>
      <c r="D153" s="84" t="str">
        <f t="shared" si="6"/>
        <v>First</v>
      </c>
      <c r="E153" s="84" t="str">
        <f t="shared" si="7"/>
        <v>First</v>
      </c>
      <c r="F153" s="75"/>
    </row>
    <row r="154" spans="1:6">
      <c r="A154" s="43">
        <v>930911</v>
      </c>
      <c r="B154" s="43">
        <v>883871</v>
      </c>
      <c r="C154" s="139">
        <f t="shared" si="8"/>
        <v>0.94946885362832756</v>
      </c>
      <c r="D154" s="84" t="str">
        <f t="shared" si="6"/>
        <v>A</v>
      </c>
      <c r="E154" s="84" t="str">
        <f t="shared" si="7"/>
        <v>A</v>
      </c>
      <c r="F154" s="75"/>
    </row>
    <row r="155" spans="1:6">
      <c r="A155" s="43">
        <v>2308458</v>
      </c>
      <c r="B155" s="43">
        <v>5483338</v>
      </c>
      <c r="C155" s="139">
        <f t="shared" si="8"/>
        <v>2.3753250004981679</v>
      </c>
      <c r="D155" s="84" t="str">
        <f t="shared" si="6"/>
        <v>A+</v>
      </c>
      <c r="E155" s="84" t="str">
        <f t="shared" si="7"/>
        <v>A+</v>
      </c>
      <c r="F155" s="75"/>
    </row>
    <row r="156" spans="1:6">
      <c r="A156" s="43">
        <v>3243692</v>
      </c>
      <c r="B156" s="43">
        <v>3087643</v>
      </c>
      <c r="C156" s="139">
        <f t="shared" si="8"/>
        <v>0.95189154827277067</v>
      </c>
      <c r="D156" s="84" t="str">
        <f t="shared" si="6"/>
        <v>A</v>
      </c>
      <c r="E156" s="84" t="str">
        <f t="shared" si="7"/>
        <v>A</v>
      </c>
      <c r="F156" s="75"/>
    </row>
    <row r="157" spans="1:6">
      <c r="A157" s="43">
        <v>1388032</v>
      </c>
      <c r="B157" s="43">
        <v>1647574</v>
      </c>
      <c r="C157" s="139">
        <f t="shared" si="8"/>
        <v>1.1869856026374033</v>
      </c>
      <c r="D157" s="84" t="str">
        <f t="shared" si="6"/>
        <v>A+</v>
      </c>
      <c r="E157" s="84" t="str">
        <f t="shared" si="7"/>
        <v>A+</v>
      </c>
      <c r="F157" s="75"/>
    </row>
    <row r="158" spans="1:6">
      <c r="A158" s="43">
        <v>671013</v>
      </c>
      <c r="B158" s="43">
        <v>982196</v>
      </c>
      <c r="C158" s="139">
        <f t="shared" si="8"/>
        <v>1.4637510748674021</v>
      </c>
      <c r="D158" s="84" t="str">
        <f t="shared" si="6"/>
        <v>A+</v>
      </c>
      <c r="E158" s="84" t="str">
        <f t="shared" si="7"/>
        <v>A+</v>
      </c>
      <c r="F158" s="75"/>
    </row>
    <row r="159" spans="1:6">
      <c r="A159" s="43">
        <v>970980</v>
      </c>
      <c r="B159" s="43">
        <v>1155017</v>
      </c>
      <c r="C159" s="139">
        <f t="shared" si="8"/>
        <v>1.1895373746112174</v>
      </c>
      <c r="D159" s="84" t="str">
        <f t="shared" si="6"/>
        <v>A+</v>
      </c>
      <c r="E159" s="84" t="str">
        <f t="shared" si="7"/>
        <v>A+</v>
      </c>
      <c r="F159" s="75"/>
    </row>
    <row r="160" spans="1:6">
      <c r="A160" s="43">
        <v>910054</v>
      </c>
      <c r="B160" s="43">
        <v>1864033</v>
      </c>
      <c r="C160" s="139">
        <f t="shared" si="8"/>
        <v>2.048266366611212</v>
      </c>
      <c r="D160" s="84" t="str">
        <f t="shared" si="6"/>
        <v>A+</v>
      </c>
      <c r="E160" s="84" t="str">
        <f t="shared" si="7"/>
        <v>A+</v>
      </c>
      <c r="F160" s="75"/>
    </row>
    <row r="161" spans="1:6">
      <c r="A161" s="43">
        <v>1218897</v>
      </c>
      <c r="B161" s="43">
        <v>1262731</v>
      </c>
      <c r="C161" s="139">
        <f t="shared" si="8"/>
        <v>1.0359620214013161</v>
      </c>
      <c r="D161" s="84" t="str">
        <f t="shared" si="6"/>
        <v>A+</v>
      </c>
      <c r="E161" s="84" t="str">
        <f t="shared" si="7"/>
        <v>A+</v>
      </c>
      <c r="F161" s="75"/>
    </row>
    <row r="162" spans="1:6">
      <c r="A162" s="43">
        <v>430742</v>
      </c>
      <c r="B162" s="43">
        <v>722396</v>
      </c>
      <c r="C162" s="139">
        <f t="shared" si="8"/>
        <v>1.677096730757623</v>
      </c>
      <c r="D162" s="84" t="str">
        <f t="shared" si="6"/>
        <v>A+</v>
      </c>
      <c r="E162" s="84" t="str">
        <f t="shared" si="7"/>
        <v>A+</v>
      </c>
      <c r="F162" s="75"/>
    </row>
    <row r="163" spans="1:6">
      <c r="A163" s="43">
        <v>1135704</v>
      </c>
      <c r="B163" s="43">
        <v>707183</v>
      </c>
      <c r="C163" s="139">
        <f t="shared" si="8"/>
        <v>0.62268249473454351</v>
      </c>
      <c r="D163" s="84" t="str">
        <f t="shared" si="6"/>
        <v>First</v>
      </c>
      <c r="E163" s="84" t="str">
        <f t="shared" si="7"/>
        <v>First</v>
      </c>
      <c r="F163" s="75"/>
    </row>
    <row r="164" spans="1:6">
      <c r="A164" s="43">
        <v>1469667</v>
      </c>
      <c r="B164" s="43">
        <v>1579531</v>
      </c>
      <c r="C164" s="139">
        <f t="shared" si="8"/>
        <v>1.0747543491144593</v>
      </c>
      <c r="D164" s="84" t="str">
        <f t="shared" si="6"/>
        <v>A+</v>
      </c>
      <c r="E164" s="84" t="str">
        <f t="shared" si="7"/>
        <v>A+</v>
      </c>
      <c r="F164" s="75"/>
    </row>
    <row r="165" spans="1:6">
      <c r="A165" s="43">
        <v>801545</v>
      </c>
      <c r="B165" s="43">
        <v>1146921</v>
      </c>
      <c r="C165" s="139">
        <f t="shared" si="8"/>
        <v>1.4308878478438516</v>
      </c>
      <c r="D165" s="84" t="str">
        <f t="shared" si="6"/>
        <v>A+</v>
      </c>
      <c r="E165" s="84" t="str">
        <f t="shared" si="7"/>
        <v>A+</v>
      </c>
      <c r="F165" s="75"/>
    </row>
    <row r="166" spans="1:6">
      <c r="A166" s="43">
        <v>707097</v>
      </c>
      <c r="B166" s="43">
        <v>1020725</v>
      </c>
      <c r="C166" s="139">
        <f t="shared" si="8"/>
        <v>1.4435431065327671</v>
      </c>
      <c r="D166" s="84" t="str">
        <f t="shared" si="6"/>
        <v>A+</v>
      </c>
      <c r="E166" s="84" t="str">
        <f t="shared" si="7"/>
        <v>A+</v>
      </c>
      <c r="F166" s="75"/>
    </row>
    <row r="167" spans="1:6">
      <c r="A167" s="43">
        <v>1378933</v>
      </c>
      <c r="B167" s="43">
        <v>1760107</v>
      </c>
      <c r="C167" s="139">
        <f t="shared" si="8"/>
        <v>1.2764267734545478</v>
      </c>
      <c r="D167" s="84" t="str">
        <f t="shared" si="6"/>
        <v>A+</v>
      </c>
      <c r="E167" s="84" t="str">
        <f t="shared" si="7"/>
        <v>A+</v>
      </c>
      <c r="F167" s="75"/>
    </row>
    <row r="168" spans="1:6">
      <c r="A168" s="43">
        <v>739480</v>
      </c>
      <c r="B168" s="43">
        <v>851787</v>
      </c>
      <c r="C168" s="139">
        <f t="shared" si="8"/>
        <v>1.1518729377400336</v>
      </c>
      <c r="D168" s="84" t="str">
        <f t="shared" si="6"/>
        <v>A+</v>
      </c>
      <c r="E168" s="84" t="str">
        <f t="shared" si="7"/>
        <v>A+</v>
      </c>
      <c r="F168" s="75"/>
    </row>
    <row r="169" spans="1:6">
      <c r="A169" s="43">
        <v>2234479</v>
      </c>
      <c r="B169" s="43">
        <v>947728</v>
      </c>
      <c r="C169" s="139">
        <f t="shared" si="8"/>
        <v>0.42413824430661468</v>
      </c>
      <c r="D169" s="84" t="str">
        <f t="shared" si="6"/>
        <v>Pass</v>
      </c>
      <c r="E169" s="84" t="str">
        <f t="shared" si="7"/>
        <v>Pass</v>
      </c>
      <c r="F169" s="75"/>
    </row>
    <row r="170" spans="1:6">
      <c r="A170" s="43">
        <v>427155</v>
      </c>
      <c r="B170" s="43">
        <v>521318</v>
      </c>
      <c r="C170" s="139">
        <f t="shared" si="8"/>
        <v>1.2204422282309699</v>
      </c>
      <c r="D170" s="84" t="str">
        <f t="shared" si="6"/>
        <v>A+</v>
      </c>
      <c r="E170" s="84" t="str">
        <f t="shared" si="7"/>
        <v>A+</v>
      </c>
      <c r="F170" s="75"/>
    </row>
    <row r="171" spans="1:6">
      <c r="A171" s="43">
        <v>438756</v>
      </c>
      <c r="B171" s="43">
        <v>619590</v>
      </c>
      <c r="C171" s="139">
        <f t="shared" si="8"/>
        <v>1.4121516286956759</v>
      </c>
      <c r="D171" s="84" t="str">
        <f t="shared" si="6"/>
        <v>A+</v>
      </c>
      <c r="E171" s="84" t="str">
        <f t="shared" si="7"/>
        <v>A+</v>
      </c>
      <c r="F171" s="75"/>
    </row>
    <row r="172" spans="1:6">
      <c r="A172" s="43">
        <v>696929</v>
      </c>
      <c r="B172" s="43">
        <v>1045004</v>
      </c>
      <c r="C172" s="139">
        <f t="shared" si="8"/>
        <v>1.499441119540154</v>
      </c>
      <c r="D172" s="84" t="str">
        <f t="shared" si="6"/>
        <v>A+</v>
      </c>
      <c r="E172" s="84" t="str">
        <f t="shared" si="7"/>
        <v>A+</v>
      </c>
      <c r="F172" s="75"/>
    </row>
    <row r="173" spans="1:6">
      <c r="A173" s="43">
        <v>1679516</v>
      </c>
      <c r="B173" s="43">
        <v>1124351</v>
      </c>
      <c r="C173" s="139">
        <f t="shared" si="8"/>
        <v>0.66944941280702297</v>
      </c>
      <c r="D173" s="84" t="str">
        <f t="shared" si="6"/>
        <v>First</v>
      </c>
      <c r="E173" s="84" t="str">
        <f t="shared" si="7"/>
        <v>First</v>
      </c>
      <c r="F173" s="75"/>
    </row>
    <row r="174" spans="1:6">
      <c r="A174" s="43">
        <v>449282</v>
      </c>
      <c r="B174" s="43">
        <v>135540</v>
      </c>
      <c r="C174" s="139">
        <f t="shared" si="8"/>
        <v>0.30168134935296764</v>
      </c>
      <c r="D174" s="84" t="str">
        <f t="shared" si="6"/>
        <v>Fail</v>
      </c>
      <c r="E174" s="84" t="str">
        <f t="shared" si="7"/>
        <v>Fail</v>
      </c>
      <c r="F174" s="75"/>
    </row>
    <row r="175" spans="1:6">
      <c r="A175" s="43">
        <v>1251943</v>
      </c>
      <c r="B175" s="43">
        <v>435809</v>
      </c>
      <c r="C175" s="139">
        <f t="shared" si="8"/>
        <v>0.34810610387214114</v>
      </c>
      <c r="D175" s="84" t="str">
        <f t="shared" si="6"/>
        <v>Fail</v>
      </c>
      <c r="E175" s="84" t="str">
        <f t="shared" si="7"/>
        <v>Fail</v>
      </c>
      <c r="F175" s="75"/>
    </row>
    <row r="176" spans="1:6">
      <c r="A176" s="43">
        <v>741571</v>
      </c>
      <c r="B176" s="43">
        <v>537657</v>
      </c>
      <c r="C176" s="139">
        <f t="shared" si="8"/>
        <v>0.72502430650605265</v>
      </c>
      <c r="D176" s="84" t="str">
        <f t="shared" si="6"/>
        <v>First</v>
      </c>
      <c r="E176" s="84" t="str">
        <f t="shared" si="7"/>
        <v>First</v>
      </c>
      <c r="F176" s="75"/>
    </row>
    <row r="177" spans="1:6">
      <c r="A177" s="43">
        <v>1134925</v>
      </c>
      <c r="B177" s="43">
        <v>487536</v>
      </c>
      <c r="C177" s="139">
        <f t="shared" si="8"/>
        <v>0.42957552261162629</v>
      </c>
      <c r="D177" s="84" t="str">
        <f t="shared" si="6"/>
        <v>Pass</v>
      </c>
      <c r="E177" s="84" t="str">
        <f t="shared" si="7"/>
        <v>Pass</v>
      </c>
      <c r="F177" s="75"/>
    </row>
    <row r="178" spans="1:6">
      <c r="A178" s="43">
        <v>1054158</v>
      </c>
      <c r="B178" s="43">
        <v>807818</v>
      </c>
      <c r="C178" s="139">
        <f t="shared" si="8"/>
        <v>0.76631586536363616</v>
      </c>
      <c r="D178" s="84" t="str">
        <f t="shared" si="6"/>
        <v>First</v>
      </c>
      <c r="E178" s="84" t="str">
        <f t="shared" si="7"/>
        <v>First</v>
      </c>
      <c r="F178" s="75"/>
    </row>
    <row r="179" spans="1:6">
      <c r="A179" s="43">
        <v>489148</v>
      </c>
      <c r="B179" s="43">
        <v>140804</v>
      </c>
      <c r="C179" s="139">
        <f t="shared" si="8"/>
        <v>0.28785561834046136</v>
      </c>
      <c r="D179" s="84" t="str">
        <f t="shared" si="6"/>
        <v>Fail</v>
      </c>
      <c r="E179" s="84" t="str">
        <f t="shared" si="7"/>
        <v>Fail</v>
      </c>
      <c r="F179" s="75"/>
    </row>
    <row r="180" spans="1:6">
      <c r="A180" s="43">
        <v>1011148</v>
      </c>
      <c r="B180" s="43">
        <v>717079</v>
      </c>
      <c r="C180" s="139">
        <f t="shared" si="8"/>
        <v>0.70917313785914626</v>
      </c>
      <c r="D180" s="84" t="str">
        <f t="shared" si="6"/>
        <v>First</v>
      </c>
      <c r="E180" s="84" t="str">
        <f t="shared" si="7"/>
        <v>First</v>
      </c>
      <c r="F180" s="75"/>
    </row>
    <row r="181" spans="1:6">
      <c r="A181" s="43">
        <v>1120695</v>
      </c>
      <c r="B181" s="43">
        <v>507358</v>
      </c>
      <c r="C181" s="139">
        <f t="shared" si="8"/>
        <v>0.45271728704063102</v>
      </c>
      <c r="D181" s="84" t="str">
        <f t="shared" si="6"/>
        <v>Pass</v>
      </c>
      <c r="E181" s="84" t="str">
        <f t="shared" si="7"/>
        <v>Pass</v>
      </c>
      <c r="F181" s="75"/>
    </row>
    <row r="182" spans="1:6">
      <c r="A182" s="43">
        <v>583580</v>
      </c>
      <c r="B182" s="43">
        <v>1251293</v>
      </c>
      <c r="C182" s="139">
        <f t="shared" si="8"/>
        <v>2.1441670379382431</v>
      </c>
      <c r="D182" s="84" t="str">
        <f t="shared" si="6"/>
        <v>A+</v>
      </c>
      <c r="E182" s="84" t="str">
        <f t="shared" si="7"/>
        <v>A+</v>
      </c>
      <c r="F182" s="75"/>
    </row>
    <row r="183" spans="1:6">
      <c r="A183" s="43">
        <v>919591</v>
      </c>
      <c r="B183" s="43">
        <v>213522</v>
      </c>
      <c r="C183" s="139">
        <f t="shared" si="8"/>
        <v>0.23219235507959518</v>
      </c>
      <c r="D183" s="84" t="str">
        <f t="shared" si="6"/>
        <v>Fail</v>
      </c>
      <c r="E183" s="84" t="str">
        <f t="shared" si="7"/>
        <v>Fail</v>
      </c>
      <c r="F183" s="75"/>
    </row>
    <row r="184" spans="1:6">
      <c r="A184" s="43">
        <v>677181</v>
      </c>
      <c r="B184" s="43">
        <v>241496</v>
      </c>
      <c r="C184" s="139">
        <f t="shared" si="8"/>
        <v>0.35661957438262443</v>
      </c>
      <c r="D184" s="84" t="str">
        <f t="shared" si="6"/>
        <v>Fail</v>
      </c>
      <c r="E184" s="84" t="str">
        <f t="shared" si="7"/>
        <v>Fail</v>
      </c>
      <c r="F184" s="75"/>
    </row>
    <row r="185" spans="1:6">
      <c r="A185" s="43">
        <v>930138</v>
      </c>
      <c r="B185" s="43">
        <v>1067817</v>
      </c>
      <c r="C185" s="139">
        <f t="shared" si="8"/>
        <v>1.1480199712300756</v>
      </c>
      <c r="D185" s="84" t="str">
        <f t="shared" si="6"/>
        <v>A+</v>
      </c>
      <c r="E185" s="84" t="str">
        <f t="shared" si="7"/>
        <v>A+</v>
      </c>
      <c r="F185" s="75"/>
    </row>
    <row r="186" spans="1:6">
      <c r="A186" s="43">
        <v>759432</v>
      </c>
      <c r="B186" s="43">
        <v>413446</v>
      </c>
      <c r="C186" s="139">
        <f t="shared" si="8"/>
        <v>0.54441477314624609</v>
      </c>
      <c r="D186" s="84" t="str">
        <f t="shared" si="6"/>
        <v>Pass</v>
      </c>
      <c r="E186" s="84" t="str">
        <f t="shared" si="7"/>
        <v>Pass</v>
      </c>
      <c r="F186" s="75"/>
    </row>
    <row r="187" spans="1:6">
      <c r="A187" s="43">
        <v>537502</v>
      </c>
      <c r="B187" s="43">
        <v>696780</v>
      </c>
      <c r="C187" s="139">
        <f t="shared" si="8"/>
        <v>1.2963300601672181</v>
      </c>
      <c r="D187" s="84" t="str">
        <f t="shared" si="6"/>
        <v>A+</v>
      </c>
      <c r="E187" s="84" t="str">
        <f t="shared" si="7"/>
        <v>A+</v>
      </c>
      <c r="F187" s="75"/>
    </row>
    <row r="188" spans="1:6">
      <c r="A188" s="43">
        <v>544337</v>
      </c>
      <c r="B188" s="43">
        <v>469939</v>
      </c>
      <c r="C188" s="139">
        <f t="shared" si="8"/>
        <v>0.86332363958356684</v>
      </c>
      <c r="D188" s="84" t="str">
        <f t="shared" si="6"/>
        <v>A</v>
      </c>
      <c r="E188" s="84" t="str">
        <f t="shared" si="7"/>
        <v>A</v>
      </c>
      <c r="F188" s="75"/>
    </row>
    <row r="189" spans="1:6">
      <c r="A189" s="43">
        <v>817161</v>
      </c>
      <c r="B189" s="43">
        <v>1328402</v>
      </c>
      <c r="C189" s="139">
        <f t="shared" si="8"/>
        <v>1.625630689668254</v>
      </c>
      <c r="D189" s="84" t="str">
        <f t="shared" si="6"/>
        <v>A+</v>
      </c>
      <c r="E189" s="84" t="str">
        <f t="shared" si="7"/>
        <v>A+</v>
      </c>
      <c r="F189" s="75"/>
    </row>
    <row r="190" spans="1:6">
      <c r="A190" s="43">
        <v>838292</v>
      </c>
      <c r="B190" s="43">
        <v>963286</v>
      </c>
      <c r="C190" s="139">
        <f t="shared" si="8"/>
        <v>1.1491055622623143</v>
      </c>
      <c r="D190" s="84" t="str">
        <f t="shared" si="6"/>
        <v>A+</v>
      </c>
      <c r="E190" s="84" t="str">
        <f t="shared" si="7"/>
        <v>A+</v>
      </c>
      <c r="F190" s="75"/>
    </row>
    <row r="191" spans="1:6">
      <c r="A191" s="43">
        <v>689610</v>
      </c>
      <c r="B191" s="43">
        <v>644965</v>
      </c>
      <c r="C191" s="139">
        <f t="shared" si="8"/>
        <v>0.93526050956337636</v>
      </c>
      <c r="D191" s="84" t="str">
        <f t="shared" si="6"/>
        <v>A</v>
      </c>
      <c r="E191" s="84" t="str">
        <f t="shared" si="7"/>
        <v>A</v>
      </c>
      <c r="F191" s="75"/>
    </row>
    <row r="192" spans="1:6">
      <c r="A192" s="43">
        <v>827329</v>
      </c>
      <c r="B192" s="43">
        <v>1291301</v>
      </c>
      <c r="C192" s="139">
        <f t="shared" si="8"/>
        <v>1.5608071275151723</v>
      </c>
      <c r="D192" s="84" t="str">
        <f t="shared" si="6"/>
        <v>A+</v>
      </c>
      <c r="E192" s="84" t="str">
        <f t="shared" si="7"/>
        <v>A+</v>
      </c>
      <c r="F192" s="75"/>
    </row>
    <row r="193" spans="1:6">
      <c r="A193" s="43">
        <v>1387142</v>
      </c>
      <c r="B193" s="43">
        <v>802110</v>
      </c>
      <c r="C193" s="139">
        <f t="shared" si="8"/>
        <v>0.5782464953119435</v>
      </c>
      <c r="D193" s="84" t="str">
        <f t="shared" si="6"/>
        <v>Pass</v>
      </c>
      <c r="E193" s="84" t="str">
        <f t="shared" si="7"/>
        <v>Pass</v>
      </c>
      <c r="F193" s="75"/>
    </row>
    <row r="194" spans="1:6">
      <c r="A194" s="43">
        <v>130988</v>
      </c>
      <c r="B194" s="43">
        <v>142033</v>
      </c>
      <c r="C194" s="139">
        <f t="shared" si="8"/>
        <v>1.0843207011329281</v>
      </c>
      <c r="D194" s="84" t="str">
        <f t="shared" si="6"/>
        <v>A+</v>
      </c>
      <c r="E194" s="84" t="str">
        <f t="shared" si="7"/>
        <v>A+</v>
      </c>
      <c r="F194" s="75"/>
    </row>
    <row r="195" spans="1:6">
      <c r="A195" s="43">
        <v>1352820</v>
      </c>
      <c r="B195" s="43">
        <v>2159417</v>
      </c>
      <c r="C195" s="139">
        <f t="shared" si="8"/>
        <v>1.5962337931136441</v>
      </c>
      <c r="D195" s="84" t="str">
        <f t="shared" si="6"/>
        <v>A+</v>
      </c>
      <c r="E195" s="84" t="str">
        <f t="shared" si="7"/>
        <v>A+</v>
      </c>
      <c r="F195" s="75"/>
    </row>
    <row r="196" spans="1:6">
      <c r="A196" s="43">
        <v>1436410</v>
      </c>
      <c r="B196" s="43">
        <v>2725052</v>
      </c>
      <c r="C196" s="139">
        <f t="shared" si="8"/>
        <v>1.8971268648923358</v>
      </c>
      <c r="D196" s="84" t="str">
        <f t="shared" si="6"/>
        <v>A+</v>
      </c>
      <c r="E196" s="84" t="str">
        <f t="shared" si="7"/>
        <v>A+</v>
      </c>
      <c r="F196" s="75"/>
    </row>
    <row r="197" spans="1:6">
      <c r="A197" s="43">
        <v>672813</v>
      </c>
      <c r="B197" s="43">
        <v>673259</v>
      </c>
      <c r="C197" s="139">
        <f t="shared" si="8"/>
        <v>1.000662888499479</v>
      </c>
      <c r="D197" s="84" t="str">
        <f t="shared" si="6"/>
        <v>A</v>
      </c>
      <c r="E197" s="84" t="str">
        <f t="shared" si="7"/>
        <v>A+</v>
      </c>
      <c r="F197" s="75"/>
    </row>
    <row r="198" spans="1:6">
      <c r="A198" s="43">
        <v>603175</v>
      </c>
      <c r="B198" s="43">
        <v>985152</v>
      </c>
      <c r="C198" s="139">
        <f t="shared" si="8"/>
        <v>1.6332772412649728</v>
      </c>
      <c r="D198" s="84" t="str">
        <f t="shared" si="6"/>
        <v>A+</v>
      </c>
      <c r="E198" s="84" t="str">
        <f t="shared" si="7"/>
        <v>A+</v>
      </c>
      <c r="F198" s="75"/>
    </row>
    <row r="199" spans="1:6">
      <c r="A199" s="43">
        <v>218408</v>
      </c>
      <c r="B199" s="43">
        <v>775994</v>
      </c>
      <c r="C199" s="139">
        <f t="shared" si="8"/>
        <v>3.5529559356800116</v>
      </c>
      <c r="D199" s="84" t="str">
        <f t="shared" si="6"/>
        <v>A+</v>
      </c>
      <c r="E199" s="84" t="str">
        <f t="shared" si="7"/>
        <v>A+</v>
      </c>
      <c r="F199" s="75"/>
    </row>
    <row r="200" spans="1:6">
      <c r="A200" s="43">
        <v>818705</v>
      </c>
      <c r="B200" s="43">
        <v>1441731</v>
      </c>
      <c r="C200" s="139">
        <f t="shared" si="8"/>
        <v>1.7609896116427772</v>
      </c>
      <c r="D200" s="84" t="str">
        <f t="shared" si="6"/>
        <v>A+</v>
      </c>
      <c r="E200" s="84" t="str">
        <f t="shared" si="7"/>
        <v>A+</v>
      </c>
      <c r="F200" s="75"/>
    </row>
    <row r="201" spans="1:6">
      <c r="A201" s="43">
        <v>1991768</v>
      </c>
      <c r="B201" s="43">
        <v>1654827</v>
      </c>
      <c r="C201" s="139">
        <f t="shared" si="8"/>
        <v>0.83083320949026196</v>
      </c>
      <c r="D201" s="84" t="str">
        <f t="shared" si="6"/>
        <v>A</v>
      </c>
      <c r="E201" s="84" t="str">
        <f t="shared" si="7"/>
        <v>A</v>
      </c>
      <c r="F201" s="75"/>
    </row>
    <row r="202" spans="1:6">
      <c r="A202" s="43">
        <v>832831</v>
      </c>
      <c r="B202" s="43">
        <v>1664978</v>
      </c>
      <c r="C202" s="139">
        <f t="shared" si="8"/>
        <v>1.9991787049233278</v>
      </c>
      <c r="D202" s="84" t="str">
        <f t="shared" si="6"/>
        <v>A+</v>
      </c>
      <c r="E202" s="84" t="str">
        <f t="shared" si="7"/>
        <v>A+</v>
      </c>
      <c r="F202" s="75"/>
    </row>
    <row r="203" spans="1:6">
      <c r="A203" s="43">
        <v>1632576</v>
      </c>
      <c r="B203" s="43">
        <v>1853326</v>
      </c>
      <c r="C203" s="139">
        <f t="shared" si="8"/>
        <v>1.1352157571837391</v>
      </c>
      <c r="D203" s="84" t="str">
        <f t="shared" si="6"/>
        <v>A+</v>
      </c>
      <c r="E203" s="84" t="str">
        <f t="shared" si="7"/>
        <v>A+</v>
      </c>
      <c r="F203" s="75"/>
    </row>
    <row r="204" spans="1:6">
      <c r="A204" s="43">
        <v>1293251</v>
      </c>
      <c r="B204" s="43">
        <v>777108</v>
      </c>
      <c r="C204" s="139">
        <f t="shared" si="8"/>
        <v>0.60089495387979597</v>
      </c>
      <c r="D204" s="84" t="str">
        <f t="shared" ref="D204:D267" si="9">IF(C204&lt;41%, "Fail",IF(C204&lt;61%,"Pass",IF(C204&lt;81%,"First",IF(C204&lt;101%,"A","A+"))))</f>
        <v>Pass</v>
      </c>
      <c r="E204" s="84" t="str">
        <f t="shared" ref="E204:E267" si="10">VLOOKUP(C204,$C$4:$D$8,2,TRUE)</f>
        <v>First</v>
      </c>
      <c r="F204" s="75"/>
    </row>
    <row r="205" spans="1:6">
      <c r="A205" s="43">
        <v>1464893</v>
      </c>
      <c r="B205" s="43">
        <v>779358</v>
      </c>
      <c r="C205" s="139">
        <f t="shared" ref="C205:C268" si="11">B205/A205</f>
        <v>0.53202384064911223</v>
      </c>
      <c r="D205" s="84" t="str">
        <f t="shared" si="9"/>
        <v>Pass</v>
      </c>
      <c r="E205" s="84" t="str">
        <f t="shared" si="10"/>
        <v>Pass</v>
      </c>
      <c r="F205" s="75"/>
    </row>
    <row r="206" spans="1:6">
      <c r="A206" s="43">
        <v>2063290</v>
      </c>
      <c r="B206" s="43">
        <v>2788039</v>
      </c>
      <c r="C206" s="139">
        <f t="shared" si="11"/>
        <v>1.3512589117380494</v>
      </c>
      <c r="D206" s="84" t="str">
        <f t="shared" si="9"/>
        <v>A+</v>
      </c>
      <c r="E206" s="84" t="str">
        <f t="shared" si="10"/>
        <v>A+</v>
      </c>
      <c r="F206" s="75"/>
    </row>
    <row r="207" spans="1:6">
      <c r="A207" s="43">
        <v>1933382</v>
      </c>
      <c r="B207" s="43">
        <v>2083232</v>
      </c>
      <c r="C207" s="139">
        <f t="shared" si="11"/>
        <v>1.0775066696596949</v>
      </c>
      <c r="D207" s="84" t="str">
        <f t="shared" si="9"/>
        <v>A+</v>
      </c>
      <c r="E207" s="84" t="str">
        <f t="shared" si="10"/>
        <v>A+</v>
      </c>
      <c r="F207" s="75"/>
    </row>
    <row r="208" spans="1:6">
      <c r="A208" s="43">
        <v>770735</v>
      </c>
      <c r="B208" s="43">
        <v>1502422</v>
      </c>
      <c r="C208" s="139">
        <f t="shared" si="11"/>
        <v>1.9493366721376348</v>
      </c>
      <c r="D208" s="84" t="str">
        <f t="shared" si="9"/>
        <v>A+</v>
      </c>
      <c r="E208" s="84" t="str">
        <f t="shared" si="10"/>
        <v>A+</v>
      </c>
      <c r="F208" s="75"/>
    </row>
    <row r="209" spans="1:6">
      <c r="A209" s="43">
        <v>1127528</v>
      </c>
      <c r="B209" s="43">
        <v>1036632</v>
      </c>
      <c r="C209" s="139">
        <f t="shared" si="11"/>
        <v>0.9193847070760105</v>
      </c>
      <c r="D209" s="84" t="str">
        <f t="shared" si="9"/>
        <v>A</v>
      </c>
      <c r="E209" s="84" t="str">
        <f t="shared" si="10"/>
        <v>A</v>
      </c>
      <c r="F209" s="75"/>
    </row>
    <row r="210" spans="1:6">
      <c r="A210" s="43">
        <v>1339702</v>
      </c>
      <c r="B210" s="43">
        <v>1062645</v>
      </c>
      <c r="C210" s="139">
        <f t="shared" si="11"/>
        <v>0.79319505382540301</v>
      </c>
      <c r="D210" s="84" t="str">
        <f t="shared" si="9"/>
        <v>First</v>
      </c>
      <c r="E210" s="84" t="str">
        <f t="shared" si="10"/>
        <v>First</v>
      </c>
      <c r="F210" s="75"/>
    </row>
    <row r="211" spans="1:6">
      <c r="A211" s="43">
        <v>1033584</v>
      </c>
      <c r="B211" s="43">
        <v>980819</v>
      </c>
      <c r="C211" s="139">
        <f t="shared" si="11"/>
        <v>0.94894948064211515</v>
      </c>
      <c r="D211" s="84" t="str">
        <f t="shared" si="9"/>
        <v>A</v>
      </c>
      <c r="E211" s="84" t="str">
        <f t="shared" si="10"/>
        <v>A</v>
      </c>
      <c r="F211" s="75"/>
    </row>
    <row r="212" spans="1:6">
      <c r="A212" s="43">
        <v>555220</v>
      </c>
      <c r="B212" s="43">
        <v>827627</v>
      </c>
      <c r="C212" s="139">
        <f t="shared" si="11"/>
        <v>1.4906289398796873</v>
      </c>
      <c r="D212" s="84" t="str">
        <f t="shared" si="9"/>
        <v>A+</v>
      </c>
      <c r="E212" s="84" t="str">
        <f t="shared" si="10"/>
        <v>A+</v>
      </c>
      <c r="F212" s="75"/>
    </row>
    <row r="213" spans="1:6">
      <c r="A213" s="43">
        <v>616914</v>
      </c>
      <c r="B213" s="43">
        <v>564716</v>
      </c>
      <c r="C213" s="139">
        <f t="shared" si="11"/>
        <v>0.91538853065419168</v>
      </c>
      <c r="D213" s="84" t="str">
        <f t="shared" si="9"/>
        <v>A</v>
      </c>
      <c r="E213" s="84" t="str">
        <f t="shared" si="10"/>
        <v>A</v>
      </c>
      <c r="F213" s="75"/>
    </row>
    <row r="214" spans="1:6">
      <c r="A214" s="43">
        <v>1225910</v>
      </c>
      <c r="B214" s="43">
        <v>852604</v>
      </c>
      <c r="C214" s="139">
        <f t="shared" si="11"/>
        <v>0.69548661810410228</v>
      </c>
      <c r="D214" s="84" t="str">
        <f t="shared" si="9"/>
        <v>First</v>
      </c>
      <c r="E214" s="84" t="str">
        <f t="shared" si="10"/>
        <v>First</v>
      </c>
      <c r="F214" s="75"/>
    </row>
    <row r="215" spans="1:6">
      <c r="A215" s="43">
        <v>519650</v>
      </c>
      <c r="B215" s="43">
        <v>281833</v>
      </c>
      <c r="C215" s="139">
        <f t="shared" si="11"/>
        <v>0.54235158279611273</v>
      </c>
      <c r="D215" s="84" t="str">
        <f t="shared" si="9"/>
        <v>Pass</v>
      </c>
      <c r="E215" s="84" t="str">
        <f t="shared" si="10"/>
        <v>Pass</v>
      </c>
      <c r="F215" s="75"/>
    </row>
    <row r="216" spans="1:6">
      <c r="A216" s="43">
        <v>668390</v>
      </c>
      <c r="B216" s="43">
        <v>573319</v>
      </c>
      <c r="C216" s="139">
        <f t="shared" si="11"/>
        <v>0.85776118733075002</v>
      </c>
      <c r="D216" s="84" t="str">
        <f t="shared" si="9"/>
        <v>A</v>
      </c>
      <c r="E216" s="84" t="str">
        <f t="shared" si="10"/>
        <v>A</v>
      </c>
      <c r="F216" s="75"/>
    </row>
    <row r="217" spans="1:6">
      <c r="A217" s="43">
        <v>1531391</v>
      </c>
      <c r="B217" s="43">
        <v>549992</v>
      </c>
      <c r="C217" s="139">
        <f t="shared" si="11"/>
        <v>0.35914537828679938</v>
      </c>
      <c r="D217" s="84" t="str">
        <f t="shared" si="9"/>
        <v>Fail</v>
      </c>
      <c r="E217" s="84" t="str">
        <f t="shared" si="10"/>
        <v>Fail</v>
      </c>
      <c r="F217" s="75"/>
    </row>
    <row r="218" spans="1:6">
      <c r="A218" s="43">
        <v>756575</v>
      </c>
      <c r="B218" s="43">
        <v>1536368</v>
      </c>
      <c r="C218" s="139">
        <f t="shared" si="11"/>
        <v>2.0306882992433004</v>
      </c>
      <c r="D218" s="84" t="str">
        <f t="shared" si="9"/>
        <v>A+</v>
      </c>
      <c r="E218" s="84" t="str">
        <f t="shared" si="10"/>
        <v>A+</v>
      </c>
      <c r="F218" s="75"/>
    </row>
    <row r="219" spans="1:6">
      <c r="A219" s="43">
        <v>743023</v>
      </c>
      <c r="B219" s="43">
        <v>835210</v>
      </c>
      <c r="C219" s="139">
        <f t="shared" si="11"/>
        <v>1.1240701835609395</v>
      </c>
      <c r="D219" s="84" t="str">
        <f t="shared" si="9"/>
        <v>A+</v>
      </c>
      <c r="E219" s="84" t="str">
        <f t="shared" si="10"/>
        <v>A+</v>
      </c>
      <c r="F219" s="75"/>
    </row>
    <row r="220" spans="1:6">
      <c r="A220" s="43">
        <v>1501465</v>
      </c>
      <c r="B220" s="43">
        <v>1620124</v>
      </c>
      <c r="C220" s="139">
        <f t="shared" si="11"/>
        <v>1.0790288151904972</v>
      </c>
      <c r="D220" s="84" t="str">
        <f t="shared" si="9"/>
        <v>A+</v>
      </c>
      <c r="E220" s="84" t="str">
        <f t="shared" si="10"/>
        <v>A+</v>
      </c>
      <c r="F220" s="75"/>
    </row>
    <row r="221" spans="1:6">
      <c r="A221" s="43">
        <v>401281</v>
      </c>
      <c r="B221" s="43">
        <v>479308</v>
      </c>
      <c r="C221" s="139">
        <f t="shared" si="11"/>
        <v>1.1944447905582372</v>
      </c>
      <c r="D221" s="84" t="str">
        <f t="shared" si="9"/>
        <v>A+</v>
      </c>
      <c r="E221" s="84" t="str">
        <f t="shared" si="10"/>
        <v>A+</v>
      </c>
      <c r="F221" s="75"/>
    </row>
    <row r="222" spans="1:6">
      <c r="A222" s="43">
        <v>626288</v>
      </c>
      <c r="B222" s="43">
        <v>793523</v>
      </c>
      <c r="C222" s="139">
        <f t="shared" si="11"/>
        <v>1.2670257134098051</v>
      </c>
      <c r="D222" s="84" t="str">
        <f t="shared" si="9"/>
        <v>A+</v>
      </c>
      <c r="E222" s="84" t="str">
        <f t="shared" si="10"/>
        <v>A+</v>
      </c>
      <c r="F222" s="75"/>
    </row>
    <row r="223" spans="1:6">
      <c r="A223" s="43">
        <v>892225</v>
      </c>
      <c r="B223" s="43">
        <v>980521</v>
      </c>
      <c r="C223" s="139">
        <f t="shared" si="11"/>
        <v>1.0989615848020398</v>
      </c>
      <c r="D223" s="84" t="str">
        <f t="shared" si="9"/>
        <v>A+</v>
      </c>
      <c r="E223" s="84" t="str">
        <f t="shared" si="10"/>
        <v>A+</v>
      </c>
      <c r="F223" s="75"/>
    </row>
    <row r="224" spans="1:6">
      <c r="A224" s="43">
        <v>1623884</v>
      </c>
      <c r="B224" s="43">
        <v>2213496</v>
      </c>
      <c r="C224" s="139">
        <f t="shared" si="11"/>
        <v>1.3630875111769067</v>
      </c>
      <c r="D224" s="84" t="str">
        <f t="shared" si="9"/>
        <v>A+</v>
      </c>
      <c r="E224" s="84" t="str">
        <f t="shared" si="10"/>
        <v>A+</v>
      </c>
      <c r="F224" s="75"/>
    </row>
    <row r="225" spans="1:6">
      <c r="A225" s="43">
        <v>841521</v>
      </c>
      <c r="B225" s="43">
        <v>1347892</v>
      </c>
      <c r="C225" s="139">
        <f t="shared" si="11"/>
        <v>1.6017330524134277</v>
      </c>
      <c r="D225" s="84" t="str">
        <f t="shared" si="9"/>
        <v>A+</v>
      </c>
      <c r="E225" s="84" t="str">
        <f t="shared" si="10"/>
        <v>A+</v>
      </c>
      <c r="F225" s="75"/>
    </row>
    <row r="226" spans="1:6">
      <c r="A226" s="43">
        <v>867416</v>
      </c>
      <c r="B226" s="43">
        <v>656620</v>
      </c>
      <c r="C226" s="139">
        <f t="shared" si="11"/>
        <v>0.75698396155939018</v>
      </c>
      <c r="D226" s="84" t="str">
        <f t="shared" si="9"/>
        <v>First</v>
      </c>
      <c r="E226" s="84" t="str">
        <f t="shared" si="10"/>
        <v>First</v>
      </c>
      <c r="F226" s="75"/>
    </row>
    <row r="227" spans="1:6">
      <c r="A227" s="43">
        <v>730418</v>
      </c>
      <c r="B227" s="43">
        <v>668408</v>
      </c>
      <c r="C227" s="139">
        <f t="shared" si="11"/>
        <v>0.91510340654255506</v>
      </c>
      <c r="D227" s="84" t="str">
        <f t="shared" si="9"/>
        <v>A</v>
      </c>
      <c r="E227" s="84" t="str">
        <f t="shared" si="10"/>
        <v>A</v>
      </c>
      <c r="F227" s="75"/>
    </row>
    <row r="228" spans="1:6">
      <c r="A228" s="43">
        <v>1678380</v>
      </c>
      <c r="B228" s="43">
        <v>2795005</v>
      </c>
      <c r="C228" s="139">
        <f t="shared" si="11"/>
        <v>1.6652992766834687</v>
      </c>
      <c r="D228" s="84" t="str">
        <f t="shared" si="9"/>
        <v>A+</v>
      </c>
      <c r="E228" s="84" t="str">
        <f t="shared" si="10"/>
        <v>A+</v>
      </c>
      <c r="F228" s="75"/>
    </row>
    <row r="229" spans="1:6">
      <c r="A229" s="43">
        <v>1089506</v>
      </c>
      <c r="B229" s="43">
        <v>634402</v>
      </c>
      <c r="C229" s="139">
        <f t="shared" si="11"/>
        <v>0.58228408104223384</v>
      </c>
      <c r="D229" s="84" t="str">
        <f t="shared" si="9"/>
        <v>Pass</v>
      </c>
      <c r="E229" s="84" t="str">
        <f t="shared" si="10"/>
        <v>Pass</v>
      </c>
      <c r="F229" s="75"/>
    </row>
    <row r="230" spans="1:6">
      <c r="A230" s="43">
        <v>672252</v>
      </c>
      <c r="B230" s="43">
        <v>568981</v>
      </c>
      <c r="C230" s="139">
        <f t="shared" si="11"/>
        <v>0.84638052397017782</v>
      </c>
      <c r="D230" s="84" t="str">
        <f t="shared" si="9"/>
        <v>A</v>
      </c>
      <c r="E230" s="84" t="str">
        <f t="shared" si="10"/>
        <v>A</v>
      </c>
      <c r="F230" s="75"/>
    </row>
    <row r="231" spans="1:6">
      <c r="A231" s="43">
        <v>594953</v>
      </c>
      <c r="B231" s="43">
        <v>1328036</v>
      </c>
      <c r="C231" s="139">
        <f t="shared" si="11"/>
        <v>2.2321695999515927</v>
      </c>
      <c r="D231" s="84" t="str">
        <f t="shared" si="9"/>
        <v>A+</v>
      </c>
      <c r="E231" s="84" t="str">
        <f t="shared" si="10"/>
        <v>A+</v>
      </c>
      <c r="F231" s="75"/>
    </row>
    <row r="232" spans="1:6">
      <c r="A232" s="43">
        <v>947652</v>
      </c>
      <c r="B232" s="43">
        <v>1393095</v>
      </c>
      <c r="C232" s="139">
        <f t="shared" si="11"/>
        <v>1.4700491319598334</v>
      </c>
      <c r="D232" s="84" t="str">
        <f t="shared" si="9"/>
        <v>A+</v>
      </c>
      <c r="E232" s="84" t="str">
        <f t="shared" si="10"/>
        <v>A+</v>
      </c>
      <c r="F232" s="75"/>
    </row>
    <row r="233" spans="1:6">
      <c r="A233" s="43">
        <v>1827379</v>
      </c>
      <c r="B233" s="43">
        <v>3504062</v>
      </c>
      <c r="C233" s="139">
        <f t="shared" si="11"/>
        <v>1.9175343483754601</v>
      </c>
      <c r="D233" s="84" t="str">
        <f t="shared" si="9"/>
        <v>A+</v>
      </c>
      <c r="E233" s="84" t="str">
        <f t="shared" si="10"/>
        <v>A+</v>
      </c>
      <c r="F233" s="75"/>
    </row>
    <row r="234" spans="1:6">
      <c r="A234" s="43">
        <v>427485</v>
      </c>
      <c r="B234" s="43">
        <v>333464</v>
      </c>
      <c r="C234" s="139">
        <f t="shared" si="11"/>
        <v>0.78006011906850536</v>
      </c>
      <c r="D234" s="84" t="str">
        <f t="shared" si="9"/>
        <v>First</v>
      </c>
      <c r="E234" s="84" t="str">
        <f t="shared" si="10"/>
        <v>First</v>
      </c>
      <c r="F234" s="75"/>
    </row>
    <row r="235" spans="1:6">
      <c r="A235" s="43">
        <v>2351882</v>
      </c>
      <c r="B235" s="43">
        <v>2179716</v>
      </c>
      <c r="C235" s="139">
        <f t="shared" si="11"/>
        <v>0.92679649744332415</v>
      </c>
      <c r="D235" s="84" t="str">
        <f t="shared" si="9"/>
        <v>A</v>
      </c>
      <c r="E235" s="84" t="str">
        <f t="shared" si="10"/>
        <v>A</v>
      </c>
      <c r="F235" s="75"/>
    </row>
    <row r="236" spans="1:6">
      <c r="A236" s="43">
        <v>2175997</v>
      </c>
      <c r="B236" s="43">
        <v>237839</v>
      </c>
      <c r="C236" s="139">
        <f t="shared" si="11"/>
        <v>0.10930116172035163</v>
      </c>
      <c r="D236" s="84" t="str">
        <f t="shared" si="9"/>
        <v>Fail</v>
      </c>
      <c r="E236" s="84" t="str">
        <f t="shared" si="10"/>
        <v>Fail</v>
      </c>
      <c r="F236" s="75"/>
    </row>
    <row r="237" spans="1:6">
      <c r="A237" s="43">
        <v>1529555</v>
      </c>
      <c r="B237" s="43">
        <v>1245185</v>
      </c>
      <c r="C237" s="139">
        <f t="shared" si="11"/>
        <v>0.81408318105592803</v>
      </c>
      <c r="D237" s="84" t="str">
        <f t="shared" si="9"/>
        <v>A</v>
      </c>
      <c r="E237" s="84" t="str">
        <f t="shared" si="10"/>
        <v>A</v>
      </c>
      <c r="F237" s="75"/>
    </row>
    <row r="238" spans="1:6">
      <c r="A238" s="43">
        <v>2157383</v>
      </c>
      <c r="B238" s="43">
        <v>942683</v>
      </c>
      <c r="C238" s="139">
        <f t="shared" si="11"/>
        <v>0.43695672024856042</v>
      </c>
      <c r="D238" s="84" t="str">
        <f t="shared" si="9"/>
        <v>Pass</v>
      </c>
      <c r="E238" s="84" t="str">
        <f t="shared" si="10"/>
        <v>Pass</v>
      </c>
      <c r="F238" s="75"/>
    </row>
    <row r="239" spans="1:6">
      <c r="A239" s="43">
        <v>1030200</v>
      </c>
      <c r="B239" s="43">
        <v>2427138</v>
      </c>
      <c r="C239" s="139">
        <f t="shared" si="11"/>
        <v>2.3559871869539895</v>
      </c>
      <c r="D239" s="84" t="str">
        <f t="shared" si="9"/>
        <v>A+</v>
      </c>
      <c r="E239" s="84" t="str">
        <f t="shared" si="10"/>
        <v>A+</v>
      </c>
      <c r="F239" s="75"/>
    </row>
    <row r="240" spans="1:6">
      <c r="A240" s="43">
        <v>1125254</v>
      </c>
      <c r="B240" s="43">
        <v>1080780</v>
      </c>
      <c r="C240" s="139">
        <f t="shared" si="11"/>
        <v>0.96047647908827694</v>
      </c>
      <c r="D240" s="84" t="str">
        <f t="shared" si="9"/>
        <v>A</v>
      </c>
      <c r="E240" s="84" t="str">
        <f t="shared" si="10"/>
        <v>A</v>
      </c>
      <c r="F240" s="75"/>
    </row>
    <row r="241" spans="1:6">
      <c r="A241" s="43">
        <v>1664973</v>
      </c>
      <c r="B241" s="43">
        <v>1656890</v>
      </c>
      <c r="C241" s="139">
        <f t="shared" si="11"/>
        <v>0.99514526661993918</v>
      </c>
      <c r="D241" s="84" t="str">
        <f t="shared" si="9"/>
        <v>A</v>
      </c>
      <c r="E241" s="84" t="str">
        <f t="shared" si="10"/>
        <v>A</v>
      </c>
      <c r="F241" s="75"/>
    </row>
    <row r="242" spans="1:6">
      <c r="A242" s="43">
        <v>2319005</v>
      </c>
      <c r="B242" s="43">
        <v>3367650</v>
      </c>
      <c r="C242" s="139">
        <f t="shared" si="11"/>
        <v>1.4521960927208004</v>
      </c>
      <c r="D242" s="84" t="str">
        <f t="shared" si="9"/>
        <v>A+</v>
      </c>
      <c r="E242" s="84" t="str">
        <f t="shared" si="10"/>
        <v>A+</v>
      </c>
      <c r="F242" s="75"/>
    </row>
    <row r="243" spans="1:6">
      <c r="A243" s="43">
        <v>1035787</v>
      </c>
      <c r="B243" s="43">
        <v>1573309</v>
      </c>
      <c r="C243" s="139">
        <f t="shared" si="11"/>
        <v>1.518950324728926</v>
      </c>
      <c r="D243" s="84" t="str">
        <f t="shared" si="9"/>
        <v>A+</v>
      </c>
      <c r="E243" s="84" t="str">
        <f t="shared" si="10"/>
        <v>A+</v>
      </c>
      <c r="F243" s="75"/>
    </row>
    <row r="244" spans="1:6">
      <c r="A244" s="43">
        <v>1955466</v>
      </c>
      <c r="B244" s="43">
        <v>2334259</v>
      </c>
      <c r="C244" s="139">
        <f t="shared" si="11"/>
        <v>1.1937098369391235</v>
      </c>
      <c r="D244" s="84" t="str">
        <f t="shared" si="9"/>
        <v>A+</v>
      </c>
      <c r="E244" s="84" t="str">
        <f t="shared" si="10"/>
        <v>A+</v>
      </c>
      <c r="F244" s="75"/>
    </row>
    <row r="245" spans="1:6">
      <c r="A245" s="43">
        <v>966521</v>
      </c>
      <c r="B245" s="43">
        <v>916612</v>
      </c>
      <c r="C245" s="139">
        <f t="shared" si="11"/>
        <v>0.94836221872054516</v>
      </c>
      <c r="D245" s="84" t="str">
        <f t="shared" si="9"/>
        <v>A</v>
      </c>
      <c r="E245" s="84" t="str">
        <f t="shared" si="10"/>
        <v>A</v>
      </c>
      <c r="F245" s="75"/>
    </row>
    <row r="246" spans="1:6">
      <c r="A246" s="43">
        <v>931901</v>
      </c>
      <c r="B246" s="43">
        <v>878675</v>
      </c>
      <c r="C246" s="139">
        <f t="shared" si="11"/>
        <v>0.94288449094914584</v>
      </c>
      <c r="D246" s="84" t="str">
        <f t="shared" si="9"/>
        <v>A</v>
      </c>
      <c r="E246" s="84" t="str">
        <f t="shared" si="10"/>
        <v>A</v>
      </c>
      <c r="F246" s="75"/>
    </row>
    <row r="247" spans="1:6">
      <c r="A247" s="43">
        <v>1322264</v>
      </c>
      <c r="B247" s="43">
        <v>1109555</v>
      </c>
      <c r="C247" s="139">
        <f t="shared" si="11"/>
        <v>0.83913272992382759</v>
      </c>
      <c r="D247" s="84" t="str">
        <f t="shared" si="9"/>
        <v>A</v>
      </c>
      <c r="E247" s="84" t="str">
        <f t="shared" si="10"/>
        <v>A</v>
      </c>
      <c r="F247" s="75"/>
    </row>
    <row r="248" spans="1:6">
      <c r="A248" s="43">
        <v>1878667</v>
      </c>
      <c r="B248" s="43">
        <v>1823446</v>
      </c>
      <c r="C248" s="139">
        <f t="shared" si="11"/>
        <v>0.97060628626574053</v>
      </c>
      <c r="D248" s="84" t="str">
        <f t="shared" si="9"/>
        <v>A</v>
      </c>
      <c r="E248" s="84" t="str">
        <f t="shared" si="10"/>
        <v>A</v>
      </c>
      <c r="F248" s="75"/>
    </row>
    <row r="249" spans="1:6">
      <c r="A249" s="43">
        <v>433287</v>
      </c>
      <c r="B249" s="43">
        <v>649702</v>
      </c>
      <c r="C249" s="139">
        <f t="shared" si="11"/>
        <v>1.4994726359203023</v>
      </c>
      <c r="D249" s="84" t="str">
        <f t="shared" si="9"/>
        <v>A+</v>
      </c>
      <c r="E249" s="84" t="str">
        <f t="shared" si="10"/>
        <v>A+</v>
      </c>
      <c r="F249" s="75"/>
    </row>
    <row r="250" spans="1:6">
      <c r="A250" s="43">
        <v>801973</v>
      </c>
      <c r="B250" s="43">
        <v>802762</v>
      </c>
      <c r="C250" s="139">
        <f t="shared" si="11"/>
        <v>1.0009838236449358</v>
      </c>
      <c r="D250" s="84" t="str">
        <f t="shared" si="9"/>
        <v>A</v>
      </c>
      <c r="E250" s="84" t="str">
        <f t="shared" si="10"/>
        <v>A+</v>
      </c>
      <c r="F250" s="75"/>
    </row>
    <row r="251" spans="1:6">
      <c r="A251" s="43">
        <v>632919</v>
      </c>
      <c r="B251" s="43">
        <v>896064</v>
      </c>
      <c r="C251" s="139">
        <f t="shared" si="11"/>
        <v>1.4157641025154877</v>
      </c>
      <c r="D251" s="84" t="str">
        <f t="shared" si="9"/>
        <v>A+</v>
      </c>
      <c r="E251" s="84" t="str">
        <f t="shared" si="10"/>
        <v>A+</v>
      </c>
      <c r="F251" s="75"/>
    </row>
    <row r="252" spans="1:6">
      <c r="A252" s="43">
        <v>2701479</v>
      </c>
      <c r="B252" s="43">
        <v>945999</v>
      </c>
      <c r="C252" s="139">
        <f t="shared" si="11"/>
        <v>0.35017818017463764</v>
      </c>
      <c r="D252" s="84" t="str">
        <f t="shared" si="9"/>
        <v>Fail</v>
      </c>
      <c r="E252" s="84" t="str">
        <f t="shared" si="10"/>
        <v>Fail</v>
      </c>
      <c r="F252" s="75"/>
    </row>
    <row r="253" spans="1:6">
      <c r="A253" s="43">
        <v>611594</v>
      </c>
      <c r="B253" s="43">
        <v>476676</v>
      </c>
      <c r="C253" s="139">
        <f t="shared" si="11"/>
        <v>0.77939940548795439</v>
      </c>
      <c r="D253" s="84" t="str">
        <f t="shared" si="9"/>
        <v>First</v>
      </c>
      <c r="E253" s="84" t="str">
        <f t="shared" si="10"/>
        <v>First</v>
      </c>
      <c r="F253" s="75"/>
    </row>
    <row r="254" spans="1:6">
      <c r="A254" s="43">
        <v>473351</v>
      </c>
      <c r="B254" s="43">
        <v>835149</v>
      </c>
      <c r="C254" s="139">
        <f t="shared" si="11"/>
        <v>1.7643334438925871</v>
      </c>
      <c r="D254" s="84" t="str">
        <f t="shared" si="9"/>
        <v>A+</v>
      </c>
      <c r="E254" s="84" t="str">
        <f t="shared" si="10"/>
        <v>A+</v>
      </c>
      <c r="F254" s="75"/>
    </row>
    <row r="255" spans="1:6">
      <c r="A255" s="43">
        <v>2074165</v>
      </c>
      <c r="B255" s="43">
        <v>2019623</v>
      </c>
      <c r="C255" s="139">
        <f t="shared" si="11"/>
        <v>0.97370411707843885</v>
      </c>
      <c r="D255" s="84" t="str">
        <f t="shared" si="9"/>
        <v>A</v>
      </c>
      <c r="E255" s="84" t="str">
        <f t="shared" si="10"/>
        <v>A</v>
      </c>
      <c r="F255" s="75"/>
    </row>
    <row r="256" spans="1:6">
      <c r="A256" s="43">
        <v>1010767</v>
      </c>
      <c r="B256" s="43">
        <v>606449</v>
      </c>
      <c r="C256" s="139">
        <f t="shared" si="11"/>
        <v>0.59998891930583409</v>
      </c>
      <c r="D256" s="84" t="str">
        <f t="shared" si="9"/>
        <v>Pass</v>
      </c>
      <c r="E256" s="84" t="str">
        <f t="shared" si="10"/>
        <v>Pass</v>
      </c>
      <c r="F256" s="75"/>
    </row>
    <row r="257" spans="1:6">
      <c r="A257" s="43">
        <v>577050</v>
      </c>
      <c r="B257" s="43">
        <v>481390</v>
      </c>
      <c r="C257" s="139">
        <f t="shared" si="11"/>
        <v>0.83422580365652887</v>
      </c>
      <c r="D257" s="84" t="str">
        <f t="shared" si="9"/>
        <v>A</v>
      </c>
      <c r="E257" s="84" t="str">
        <f t="shared" si="10"/>
        <v>A</v>
      </c>
      <c r="F257" s="75"/>
    </row>
    <row r="258" spans="1:6">
      <c r="A258" s="43">
        <v>659197</v>
      </c>
      <c r="B258" s="43">
        <v>541656</v>
      </c>
      <c r="C258" s="139">
        <f t="shared" si="11"/>
        <v>0.8216906326940201</v>
      </c>
      <c r="D258" s="84" t="str">
        <f t="shared" si="9"/>
        <v>A</v>
      </c>
      <c r="E258" s="84" t="str">
        <f t="shared" si="10"/>
        <v>A</v>
      </c>
      <c r="F258" s="75"/>
    </row>
    <row r="259" spans="1:6">
      <c r="A259" s="43">
        <v>1338661</v>
      </c>
      <c r="B259" s="43">
        <v>2002633</v>
      </c>
      <c r="C259" s="139">
        <f t="shared" si="11"/>
        <v>1.495997119509719</v>
      </c>
      <c r="D259" s="84" t="str">
        <f t="shared" si="9"/>
        <v>A+</v>
      </c>
      <c r="E259" s="84" t="str">
        <f t="shared" si="10"/>
        <v>A+</v>
      </c>
      <c r="F259" s="75"/>
    </row>
    <row r="260" spans="1:6">
      <c r="A260" s="43">
        <v>673013</v>
      </c>
      <c r="B260" s="43">
        <v>499341</v>
      </c>
      <c r="C260" s="139">
        <f t="shared" si="11"/>
        <v>0.74194852105382814</v>
      </c>
      <c r="D260" s="84" t="str">
        <f t="shared" si="9"/>
        <v>First</v>
      </c>
      <c r="E260" s="84" t="str">
        <f t="shared" si="10"/>
        <v>First</v>
      </c>
      <c r="F260" s="75"/>
    </row>
    <row r="261" spans="1:6">
      <c r="A261" s="43">
        <v>1185578</v>
      </c>
      <c r="B261" s="43">
        <v>1957953</v>
      </c>
      <c r="C261" s="139">
        <f t="shared" si="11"/>
        <v>1.6514754828446547</v>
      </c>
      <c r="D261" s="84" t="str">
        <f t="shared" si="9"/>
        <v>A+</v>
      </c>
      <c r="E261" s="84" t="str">
        <f t="shared" si="10"/>
        <v>A+</v>
      </c>
      <c r="F261" s="75"/>
    </row>
    <row r="262" spans="1:6">
      <c r="A262" s="43">
        <v>894618</v>
      </c>
      <c r="B262" s="43">
        <v>466931</v>
      </c>
      <c r="C262" s="139">
        <f t="shared" si="11"/>
        <v>0.52193338385769117</v>
      </c>
      <c r="D262" s="84" t="str">
        <f t="shared" si="9"/>
        <v>Pass</v>
      </c>
      <c r="E262" s="84" t="str">
        <f t="shared" si="10"/>
        <v>Pass</v>
      </c>
      <c r="F262" s="75"/>
    </row>
    <row r="263" spans="1:6">
      <c r="A263" s="43">
        <v>568506</v>
      </c>
      <c r="B263" s="43">
        <v>451803</v>
      </c>
      <c r="C263" s="139">
        <f t="shared" si="11"/>
        <v>0.7947198446454391</v>
      </c>
      <c r="D263" s="84" t="str">
        <f t="shared" si="9"/>
        <v>First</v>
      </c>
      <c r="E263" s="84" t="str">
        <f t="shared" si="10"/>
        <v>First</v>
      </c>
      <c r="F263" s="75"/>
    </row>
    <row r="264" spans="1:6">
      <c r="A264" s="43">
        <v>704463</v>
      </c>
      <c r="B264" s="43">
        <v>838442</v>
      </c>
      <c r="C264" s="139">
        <f t="shared" si="11"/>
        <v>1.1901859998324966</v>
      </c>
      <c r="D264" s="84" t="str">
        <f t="shared" si="9"/>
        <v>A+</v>
      </c>
      <c r="E264" s="84" t="str">
        <f t="shared" si="10"/>
        <v>A+</v>
      </c>
      <c r="F264" s="75"/>
    </row>
    <row r="265" spans="1:6">
      <c r="A265" s="43">
        <v>814622</v>
      </c>
      <c r="B265" s="43">
        <v>838540</v>
      </c>
      <c r="C265" s="139">
        <f t="shared" si="11"/>
        <v>1.029360856937328</v>
      </c>
      <c r="D265" s="84" t="str">
        <f t="shared" si="9"/>
        <v>A+</v>
      </c>
      <c r="E265" s="84" t="str">
        <f t="shared" si="10"/>
        <v>A+</v>
      </c>
      <c r="F265" s="75"/>
    </row>
    <row r="266" spans="1:6">
      <c r="A266" s="43">
        <v>538802</v>
      </c>
      <c r="B266" s="43">
        <v>1036133</v>
      </c>
      <c r="C266" s="139">
        <f t="shared" si="11"/>
        <v>1.9230310949105609</v>
      </c>
      <c r="D266" s="84" t="str">
        <f t="shared" si="9"/>
        <v>A+</v>
      </c>
      <c r="E266" s="84" t="str">
        <f t="shared" si="10"/>
        <v>A+</v>
      </c>
      <c r="F266" s="75"/>
    </row>
    <row r="267" spans="1:6">
      <c r="A267" s="43">
        <v>802885</v>
      </c>
      <c r="B267" s="43">
        <v>661605</v>
      </c>
      <c r="C267" s="139">
        <f t="shared" si="11"/>
        <v>0.82403457531277824</v>
      </c>
      <c r="D267" s="84" t="str">
        <f t="shared" si="9"/>
        <v>A</v>
      </c>
      <c r="E267" s="84" t="str">
        <f t="shared" si="10"/>
        <v>A</v>
      </c>
      <c r="F267" s="75"/>
    </row>
    <row r="268" spans="1:6">
      <c r="A268" s="43">
        <v>764868</v>
      </c>
      <c r="B268" s="43">
        <v>577090</v>
      </c>
      <c r="C268" s="139">
        <f t="shared" si="11"/>
        <v>0.75449620065161571</v>
      </c>
      <c r="D268" s="84" t="str">
        <f t="shared" ref="D268:D331" si="12">IF(C268&lt;41%, "Fail",IF(C268&lt;61%,"Pass",IF(C268&lt;81%,"First",IF(C268&lt;101%,"A","A+"))))</f>
        <v>First</v>
      </c>
      <c r="E268" s="84" t="str">
        <f t="shared" ref="E268:E331" si="13">VLOOKUP(C268,$C$4:$D$8,2,TRUE)</f>
        <v>First</v>
      </c>
      <c r="F268" s="75"/>
    </row>
    <row r="269" spans="1:6">
      <c r="A269" s="43">
        <v>760024</v>
      </c>
      <c r="B269" s="43">
        <v>1125604</v>
      </c>
      <c r="C269" s="139">
        <f t="shared" ref="C269:C332" si="14">B269/A269</f>
        <v>1.4810111259644432</v>
      </c>
      <c r="D269" s="84" t="str">
        <f t="shared" si="12"/>
        <v>A+</v>
      </c>
      <c r="E269" s="84" t="str">
        <f t="shared" si="13"/>
        <v>A+</v>
      </c>
      <c r="F269" s="75"/>
    </row>
    <row r="270" spans="1:6">
      <c r="A270" s="43">
        <v>1899026</v>
      </c>
      <c r="B270" s="43">
        <v>740768</v>
      </c>
      <c r="C270" s="139">
        <f t="shared" si="14"/>
        <v>0.39007786096662184</v>
      </c>
      <c r="D270" s="84" t="str">
        <f t="shared" si="12"/>
        <v>Fail</v>
      </c>
      <c r="E270" s="84" t="str">
        <f t="shared" si="13"/>
        <v>Fail</v>
      </c>
      <c r="F270" s="75"/>
    </row>
    <row r="271" spans="1:6">
      <c r="A271" s="43">
        <v>1783603</v>
      </c>
      <c r="B271" s="43">
        <v>3032784</v>
      </c>
      <c r="C271" s="139">
        <f t="shared" si="14"/>
        <v>1.7003694207735689</v>
      </c>
      <c r="D271" s="84" t="str">
        <f t="shared" si="12"/>
        <v>A+</v>
      </c>
      <c r="E271" s="84" t="str">
        <f t="shared" si="13"/>
        <v>A+</v>
      </c>
      <c r="F271" s="75"/>
    </row>
    <row r="272" spans="1:6">
      <c r="A272" s="43">
        <v>893272</v>
      </c>
      <c r="B272" s="43">
        <v>785366</v>
      </c>
      <c r="C272" s="139">
        <f t="shared" si="14"/>
        <v>0.87920140785785295</v>
      </c>
      <c r="D272" s="84" t="str">
        <f t="shared" si="12"/>
        <v>A</v>
      </c>
      <c r="E272" s="84" t="str">
        <f t="shared" si="13"/>
        <v>A</v>
      </c>
      <c r="F272" s="75"/>
    </row>
    <row r="273" spans="1:6">
      <c r="A273" s="43">
        <v>1620935</v>
      </c>
      <c r="B273" s="43">
        <v>2031313</v>
      </c>
      <c r="C273" s="139">
        <f t="shared" si="14"/>
        <v>1.2531736312683728</v>
      </c>
      <c r="D273" s="84" t="str">
        <f t="shared" si="12"/>
        <v>A+</v>
      </c>
      <c r="E273" s="84" t="str">
        <f t="shared" si="13"/>
        <v>A+</v>
      </c>
      <c r="F273" s="75"/>
    </row>
    <row r="274" spans="1:6">
      <c r="A274" s="43">
        <v>2649524</v>
      </c>
      <c r="B274" s="43">
        <v>1932968</v>
      </c>
      <c r="C274" s="139">
        <f t="shared" si="14"/>
        <v>0.7295529310170431</v>
      </c>
      <c r="D274" s="84" t="str">
        <f t="shared" si="12"/>
        <v>First</v>
      </c>
      <c r="E274" s="84" t="str">
        <f t="shared" si="13"/>
        <v>First</v>
      </c>
      <c r="F274" s="75"/>
    </row>
    <row r="275" spans="1:6">
      <c r="A275" s="43">
        <v>1726231</v>
      </c>
      <c r="B275" s="43">
        <v>932764</v>
      </c>
      <c r="C275" s="139">
        <f t="shared" si="14"/>
        <v>0.54034714936761075</v>
      </c>
      <c r="D275" s="84" t="str">
        <f t="shared" si="12"/>
        <v>Pass</v>
      </c>
      <c r="E275" s="84" t="str">
        <f t="shared" si="13"/>
        <v>Pass</v>
      </c>
      <c r="F275" s="75"/>
    </row>
    <row r="276" spans="1:6">
      <c r="A276" s="43">
        <v>2056020</v>
      </c>
      <c r="B276" s="43">
        <v>3276405</v>
      </c>
      <c r="C276" s="139">
        <f t="shared" si="14"/>
        <v>1.5935666968220155</v>
      </c>
      <c r="D276" s="84" t="str">
        <f t="shared" si="12"/>
        <v>A+</v>
      </c>
      <c r="E276" s="84" t="str">
        <f t="shared" si="13"/>
        <v>A+</v>
      </c>
      <c r="F276" s="75"/>
    </row>
    <row r="277" spans="1:6">
      <c r="A277" s="43">
        <v>258553</v>
      </c>
      <c r="B277" s="43">
        <v>498843</v>
      </c>
      <c r="C277" s="139">
        <f t="shared" si="14"/>
        <v>1.9293645790224829</v>
      </c>
      <c r="D277" s="84" t="str">
        <f t="shared" si="12"/>
        <v>A+</v>
      </c>
      <c r="E277" s="84" t="str">
        <f t="shared" si="13"/>
        <v>A+</v>
      </c>
      <c r="F277" s="75"/>
    </row>
    <row r="278" spans="1:6">
      <c r="A278" s="43">
        <v>743703</v>
      </c>
      <c r="B278" s="43">
        <v>664367</v>
      </c>
      <c r="C278" s="139">
        <f t="shared" si="14"/>
        <v>0.89332300663033493</v>
      </c>
      <c r="D278" s="84" t="str">
        <f t="shared" si="12"/>
        <v>A</v>
      </c>
      <c r="E278" s="84" t="str">
        <f t="shared" si="13"/>
        <v>A</v>
      </c>
      <c r="F278" s="75"/>
    </row>
    <row r="279" spans="1:6">
      <c r="A279" s="43">
        <v>674161</v>
      </c>
      <c r="B279" s="43">
        <v>669553</v>
      </c>
      <c r="C279" s="139">
        <f t="shared" si="14"/>
        <v>0.99316483747947448</v>
      </c>
      <c r="D279" s="84" t="str">
        <f t="shared" si="12"/>
        <v>A</v>
      </c>
      <c r="E279" s="84" t="str">
        <f t="shared" si="13"/>
        <v>A</v>
      </c>
      <c r="F279" s="75"/>
    </row>
    <row r="280" spans="1:6">
      <c r="A280" s="43">
        <v>682479</v>
      </c>
      <c r="B280" s="43">
        <v>943397</v>
      </c>
      <c r="C280" s="139">
        <f t="shared" si="14"/>
        <v>1.382309199257413</v>
      </c>
      <c r="D280" s="84" t="str">
        <f t="shared" si="12"/>
        <v>A+</v>
      </c>
      <c r="E280" s="84" t="str">
        <f t="shared" si="13"/>
        <v>A+</v>
      </c>
      <c r="F280" s="75"/>
    </row>
    <row r="281" spans="1:6">
      <c r="A281" s="43">
        <v>1614480</v>
      </c>
      <c r="B281" s="43">
        <v>2072906</v>
      </c>
      <c r="C281" s="139">
        <f t="shared" si="14"/>
        <v>1.2839465338684901</v>
      </c>
      <c r="D281" s="84" t="str">
        <f t="shared" si="12"/>
        <v>A+</v>
      </c>
      <c r="E281" s="84" t="str">
        <f t="shared" si="13"/>
        <v>A+</v>
      </c>
      <c r="F281" s="75"/>
    </row>
    <row r="282" spans="1:6">
      <c r="A282" s="43">
        <v>943861</v>
      </c>
      <c r="B282" s="43">
        <v>704187</v>
      </c>
      <c r="C282" s="139">
        <f t="shared" si="14"/>
        <v>0.74607066082823636</v>
      </c>
      <c r="D282" s="84" t="str">
        <f t="shared" si="12"/>
        <v>First</v>
      </c>
      <c r="E282" s="84" t="str">
        <f t="shared" si="13"/>
        <v>First</v>
      </c>
      <c r="F282" s="75"/>
    </row>
    <row r="283" spans="1:6">
      <c r="A283" s="43">
        <v>1647947</v>
      </c>
      <c r="B283" s="43">
        <v>1281993</v>
      </c>
      <c r="C283" s="139">
        <f t="shared" si="14"/>
        <v>0.7779333922753584</v>
      </c>
      <c r="D283" s="84" t="str">
        <f t="shared" si="12"/>
        <v>First</v>
      </c>
      <c r="E283" s="84" t="str">
        <f t="shared" si="13"/>
        <v>First</v>
      </c>
      <c r="F283" s="75"/>
    </row>
    <row r="284" spans="1:6">
      <c r="A284" s="43">
        <v>668709</v>
      </c>
      <c r="B284" s="43">
        <v>2269116</v>
      </c>
      <c r="C284" s="139">
        <f t="shared" si="14"/>
        <v>3.3932786907309458</v>
      </c>
      <c r="D284" s="84" t="str">
        <f t="shared" si="12"/>
        <v>A+</v>
      </c>
      <c r="E284" s="84" t="str">
        <f t="shared" si="13"/>
        <v>A+</v>
      </c>
      <c r="F284" s="75"/>
    </row>
    <row r="285" spans="1:6">
      <c r="A285" s="43">
        <v>544300</v>
      </c>
      <c r="B285" s="43">
        <v>1148884</v>
      </c>
      <c r="C285" s="139">
        <f t="shared" si="14"/>
        <v>2.1107550982913836</v>
      </c>
      <c r="D285" s="84" t="str">
        <f t="shared" si="12"/>
        <v>A+</v>
      </c>
      <c r="E285" s="84" t="str">
        <f t="shared" si="13"/>
        <v>A+</v>
      </c>
      <c r="F285" s="75"/>
    </row>
    <row r="286" spans="1:6">
      <c r="A286" s="43">
        <v>1785131</v>
      </c>
      <c r="B286" s="43">
        <v>1516796</v>
      </c>
      <c r="C286" s="139">
        <f t="shared" si="14"/>
        <v>0.84968330055329278</v>
      </c>
      <c r="D286" s="84" t="str">
        <f t="shared" si="12"/>
        <v>A</v>
      </c>
      <c r="E286" s="84" t="str">
        <f t="shared" si="13"/>
        <v>A</v>
      </c>
      <c r="F286" s="75"/>
    </row>
    <row r="287" spans="1:6">
      <c r="A287" s="43">
        <v>1557540</v>
      </c>
      <c r="B287" s="43">
        <v>1494817</v>
      </c>
      <c r="C287" s="139">
        <f t="shared" si="14"/>
        <v>0.95972944515068637</v>
      </c>
      <c r="D287" s="84" t="str">
        <f t="shared" si="12"/>
        <v>A</v>
      </c>
      <c r="E287" s="84" t="str">
        <f t="shared" si="13"/>
        <v>A</v>
      </c>
      <c r="F287" s="75"/>
    </row>
    <row r="288" spans="1:6">
      <c r="A288" s="43">
        <v>1956239</v>
      </c>
      <c r="B288" s="43">
        <v>1970702</v>
      </c>
      <c r="C288" s="139">
        <f t="shared" si="14"/>
        <v>1.0073932684094327</v>
      </c>
      <c r="D288" s="84" t="str">
        <f t="shared" si="12"/>
        <v>A</v>
      </c>
      <c r="E288" s="84" t="str">
        <f t="shared" si="13"/>
        <v>A+</v>
      </c>
      <c r="F288" s="75"/>
    </row>
    <row r="289" spans="1:6">
      <c r="A289" s="43">
        <v>723165</v>
      </c>
      <c r="B289" s="43">
        <v>1609484</v>
      </c>
      <c r="C289" s="139">
        <f t="shared" si="14"/>
        <v>2.2256110292948357</v>
      </c>
      <c r="D289" s="84" t="str">
        <f t="shared" si="12"/>
        <v>A+</v>
      </c>
      <c r="E289" s="84" t="str">
        <f t="shared" si="13"/>
        <v>A+</v>
      </c>
      <c r="F289" s="75"/>
    </row>
    <row r="290" spans="1:6">
      <c r="A290" s="43">
        <v>1025929</v>
      </c>
      <c r="B290" s="43">
        <v>1060637</v>
      </c>
      <c r="C290" s="139">
        <f t="shared" si="14"/>
        <v>1.0338308011568051</v>
      </c>
      <c r="D290" s="84" t="str">
        <f t="shared" si="12"/>
        <v>A+</v>
      </c>
      <c r="E290" s="84" t="str">
        <f t="shared" si="13"/>
        <v>A+</v>
      </c>
      <c r="F290" s="75"/>
    </row>
    <row r="291" spans="1:6">
      <c r="A291" s="43">
        <v>1233865</v>
      </c>
      <c r="B291" s="43">
        <v>1347780</v>
      </c>
      <c r="C291" s="139">
        <f t="shared" si="14"/>
        <v>1.0923237145068545</v>
      </c>
      <c r="D291" s="84" t="str">
        <f t="shared" si="12"/>
        <v>A+</v>
      </c>
      <c r="E291" s="84" t="str">
        <f t="shared" si="13"/>
        <v>A+</v>
      </c>
      <c r="F291" s="75"/>
    </row>
    <row r="292" spans="1:6">
      <c r="A292" s="43">
        <v>559080</v>
      </c>
      <c r="B292" s="43">
        <v>1317816</v>
      </c>
      <c r="C292" s="139">
        <f t="shared" si="14"/>
        <v>2.3571152607855761</v>
      </c>
      <c r="D292" s="84" t="str">
        <f t="shared" si="12"/>
        <v>A+</v>
      </c>
      <c r="E292" s="84" t="str">
        <f t="shared" si="13"/>
        <v>A+</v>
      </c>
      <c r="F292" s="75"/>
    </row>
    <row r="293" spans="1:6">
      <c r="A293" s="43">
        <v>816657</v>
      </c>
      <c r="B293" s="43">
        <v>1233887</v>
      </c>
      <c r="C293" s="139">
        <f t="shared" si="14"/>
        <v>1.5108999249378869</v>
      </c>
      <c r="D293" s="84" t="str">
        <f t="shared" si="12"/>
        <v>A+</v>
      </c>
      <c r="E293" s="84" t="str">
        <f t="shared" si="13"/>
        <v>A+</v>
      </c>
      <c r="F293" s="75"/>
    </row>
    <row r="294" spans="1:6">
      <c r="A294" s="43">
        <v>807030</v>
      </c>
      <c r="B294" s="43">
        <v>1181128</v>
      </c>
      <c r="C294" s="139">
        <f t="shared" si="14"/>
        <v>1.4635490626122944</v>
      </c>
      <c r="D294" s="84" t="str">
        <f t="shared" si="12"/>
        <v>A+</v>
      </c>
      <c r="E294" s="84" t="str">
        <f t="shared" si="13"/>
        <v>A+</v>
      </c>
      <c r="F294" s="75"/>
    </row>
    <row r="295" spans="1:6">
      <c r="A295" s="43">
        <v>822812</v>
      </c>
      <c r="B295" s="43">
        <v>1046934</v>
      </c>
      <c r="C295" s="139">
        <f t="shared" si="14"/>
        <v>1.2723854294784227</v>
      </c>
      <c r="D295" s="84" t="str">
        <f t="shared" si="12"/>
        <v>A+</v>
      </c>
      <c r="E295" s="84" t="str">
        <f t="shared" si="13"/>
        <v>A+</v>
      </c>
      <c r="F295" s="75"/>
    </row>
    <row r="296" spans="1:6">
      <c r="A296" s="43">
        <v>995452</v>
      </c>
      <c r="B296" s="43">
        <v>547786</v>
      </c>
      <c r="C296" s="139">
        <f t="shared" si="14"/>
        <v>0.55028871306702887</v>
      </c>
      <c r="D296" s="84" t="str">
        <f t="shared" si="12"/>
        <v>Pass</v>
      </c>
      <c r="E296" s="84" t="str">
        <f t="shared" si="13"/>
        <v>Pass</v>
      </c>
      <c r="F296" s="75"/>
    </row>
    <row r="297" spans="1:6">
      <c r="A297" s="43">
        <v>1166956</v>
      </c>
      <c r="B297" s="43">
        <v>2833234</v>
      </c>
      <c r="C297" s="139">
        <f t="shared" si="14"/>
        <v>2.4278841704400165</v>
      </c>
      <c r="D297" s="84" t="str">
        <f t="shared" si="12"/>
        <v>A+</v>
      </c>
      <c r="E297" s="84" t="str">
        <f t="shared" si="13"/>
        <v>A+</v>
      </c>
      <c r="F297" s="75"/>
    </row>
    <row r="298" spans="1:6">
      <c r="A298" s="43">
        <v>668436</v>
      </c>
      <c r="B298" s="43">
        <v>376409</v>
      </c>
      <c r="C298" s="139">
        <f t="shared" si="14"/>
        <v>0.56311898222118495</v>
      </c>
      <c r="D298" s="84" t="str">
        <f t="shared" si="12"/>
        <v>Pass</v>
      </c>
      <c r="E298" s="84" t="str">
        <f t="shared" si="13"/>
        <v>Pass</v>
      </c>
      <c r="F298" s="75"/>
    </row>
    <row r="299" spans="1:6">
      <c r="A299" s="43">
        <v>521152</v>
      </c>
      <c r="B299" s="43">
        <v>546252</v>
      </c>
      <c r="C299" s="139">
        <f t="shared" si="14"/>
        <v>1.0481625322362766</v>
      </c>
      <c r="D299" s="84" t="str">
        <f t="shared" si="12"/>
        <v>A+</v>
      </c>
      <c r="E299" s="84" t="str">
        <f t="shared" si="13"/>
        <v>A+</v>
      </c>
      <c r="F299" s="75"/>
    </row>
    <row r="300" spans="1:6">
      <c r="A300" s="43">
        <v>729581</v>
      </c>
      <c r="B300" s="43">
        <v>1137175</v>
      </c>
      <c r="C300" s="139">
        <f t="shared" si="14"/>
        <v>1.5586686056791501</v>
      </c>
      <c r="D300" s="84" t="str">
        <f t="shared" si="12"/>
        <v>A+</v>
      </c>
      <c r="E300" s="84" t="str">
        <f t="shared" si="13"/>
        <v>A+</v>
      </c>
      <c r="F300" s="75"/>
    </row>
    <row r="301" spans="1:6">
      <c r="A301" s="43">
        <v>718469</v>
      </c>
      <c r="B301" s="43">
        <v>2006855</v>
      </c>
      <c r="C301" s="139">
        <f t="shared" si="14"/>
        <v>2.7932381216169384</v>
      </c>
      <c r="D301" s="84" t="str">
        <f t="shared" si="12"/>
        <v>A+</v>
      </c>
      <c r="E301" s="84" t="str">
        <f t="shared" si="13"/>
        <v>A+</v>
      </c>
      <c r="F301" s="75"/>
    </row>
    <row r="302" spans="1:6">
      <c r="A302" s="43">
        <v>64340</v>
      </c>
      <c r="B302" s="43">
        <v>215321</v>
      </c>
      <c r="C302" s="139">
        <f t="shared" si="14"/>
        <v>3.3466117500777122</v>
      </c>
      <c r="D302" s="84" t="str">
        <f t="shared" si="12"/>
        <v>A+</v>
      </c>
      <c r="E302" s="84" t="str">
        <f t="shared" si="13"/>
        <v>A+</v>
      </c>
      <c r="F302" s="75"/>
    </row>
    <row r="303" spans="1:6">
      <c r="A303" s="43">
        <v>1092369</v>
      </c>
      <c r="B303" s="43">
        <v>874933</v>
      </c>
      <c r="C303" s="139">
        <f t="shared" si="14"/>
        <v>0.80095004526858593</v>
      </c>
      <c r="D303" s="84" t="str">
        <f t="shared" si="12"/>
        <v>First</v>
      </c>
      <c r="E303" s="84" t="str">
        <f t="shared" si="13"/>
        <v>A</v>
      </c>
      <c r="F303" s="75"/>
    </row>
    <row r="304" spans="1:6">
      <c r="A304" s="43">
        <v>228808</v>
      </c>
      <c r="B304" s="43">
        <v>512705</v>
      </c>
      <c r="C304" s="139">
        <f t="shared" si="14"/>
        <v>2.2407651830355584</v>
      </c>
      <c r="D304" s="84" t="str">
        <f t="shared" si="12"/>
        <v>A+</v>
      </c>
      <c r="E304" s="84" t="str">
        <f t="shared" si="13"/>
        <v>A+</v>
      </c>
      <c r="F304" s="75"/>
    </row>
    <row r="305" spans="1:6">
      <c r="A305" s="43">
        <v>578614</v>
      </c>
      <c r="B305" s="43">
        <v>537081</v>
      </c>
      <c r="C305" s="139">
        <f t="shared" si="14"/>
        <v>0.92821984950243164</v>
      </c>
      <c r="D305" s="84" t="str">
        <f t="shared" si="12"/>
        <v>A</v>
      </c>
      <c r="E305" s="84" t="str">
        <f t="shared" si="13"/>
        <v>A</v>
      </c>
      <c r="F305" s="75"/>
    </row>
    <row r="306" spans="1:6">
      <c r="A306" s="43">
        <v>1235245</v>
      </c>
      <c r="B306" s="43">
        <v>1066581</v>
      </c>
      <c r="C306" s="139">
        <f t="shared" si="14"/>
        <v>0.86345704698258241</v>
      </c>
      <c r="D306" s="84" t="str">
        <f t="shared" si="12"/>
        <v>A</v>
      </c>
      <c r="E306" s="84" t="str">
        <f t="shared" si="13"/>
        <v>A</v>
      </c>
      <c r="F306" s="75"/>
    </row>
    <row r="307" spans="1:6">
      <c r="A307" s="43">
        <v>899191</v>
      </c>
      <c r="B307" s="43">
        <v>680906</v>
      </c>
      <c r="C307" s="139">
        <f t="shared" si="14"/>
        <v>0.75724289945072853</v>
      </c>
      <c r="D307" s="84" t="str">
        <f t="shared" si="12"/>
        <v>First</v>
      </c>
      <c r="E307" s="84" t="str">
        <f t="shared" si="13"/>
        <v>First</v>
      </c>
      <c r="F307" s="75"/>
    </row>
    <row r="308" spans="1:6">
      <c r="A308" s="43">
        <v>367059</v>
      </c>
      <c r="B308" s="43">
        <v>311278</v>
      </c>
      <c r="C308" s="139">
        <f t="shared" si="14"/>
        <v>0.84803260511252965</v>
      </c>
      <c r="D308" s="84" t="str">
        <f t="shared" si="12"/>
        <v>A</v>
      </c>
      <c r="E308" s="84" t="str">
        <f t="shared" si="13"/>
        <v>A</v>
      </c>
      <c r="F308" s="75"/>
    </row>
    <row r="309" spans="1:6">
      <c r="A309" s="43">
        <v>547372</v>
      </c>
      <c r="B309" s="43">
        <v>714900</v>
      </c>
      <c r="C309" s="139">
        <f t="shared" si="14"/>
        <v>1.3060587680772857</v>
      </c>
      <c r="D309" s="84" t="str">
        <f t="shared" si="12"/>
        <v>A+</v>
      </c>
      <c r="E309" s="84" t="str">
        <f t="shared" si="13"/>
        <v>A+</v>
      </c>
      <c r="F309" s="75"/>
    </row>
    <row r="310" spans="1:6">
      <c r="A310" s="43">
        <v>509618</v>
      </c>
      <c r="B310" s="43">
        <v>462815</v>
      </c>
      <c r="C310" s="139">
        <f t="shared" si="14"/>
        <v>0.90816062227001404</v>
      </c>
      <c r="D310" s="84" t="str">
        <f t="shared" si="12"/>
        <v>A</v>
      </c>
      <c r="E310" s="84" t="str">
        <f t="shared" si="13"/>
        <v>A</v>
      </c>
      <c r="F310" s="75"/>
    </row>
    <row r="311" spans="1:6">
      <c r="A311" s="43">
        <v>895417</v>
      </c>
      <c r="B311" s="43">
        <v>702319</v>
      </c>
      <c r="C311" s="139">
        <f t="shared" si="14"/>
        <v>0.78434852141516187</v>
      </c>
      <c r="D311" s="84" t="str">
        <f t="shared" si="12"/>
        <v>First</v>
      </c>
      <c r="E311" s="84" t="str">
        <f t="shared" si="13"/>
        <v>First</v>
      </c>
      <c r="F311" s="75"/>
    </row>
    <row r="312" spans="1:6">
      <c r="A312" s="43">
        <v>2057816</v>
      </c>
      <c r="B312" s="43">
        <v>2135708</v>
      </c>
      <c r="C312" s="139">
        <f t="shared" si="14"/>
        <v>1.0378517807228635</v>
      </c>
      <c r="D312" s="84" t="str">
        <f t="shared" si="12"/>
        <v>A+</v>
      </c>
      <c r="E312" s="84" t="str">
        <f t="shared" si="13"/>
        <v>A+</v>
      </c>
      <c r="F312" s="75"/>
    </row>
    <row r="313" spans="1:6">
      <c r="A313" s="43">
        <v>1564390</v>
      </c>
      <c r="B313" s="43">
        <v>1586780</v>
      </c>
      <c r="C313" s="139">
        <f t="shared" si="14"/>
        <v>1.0143122878566087</v>
      </c>
      <c r="D313" s="84" t="str">
        <f t="shared" si="12"/>
        <v>A+</v>
      </c>
      <c r="E313" s="84" t="str">
        <f t="shared" si="13"/>
        <v>A+</v>
      </c>
      <c r="F313" s="75"/>
    </row>
    <row r="314" spans="1:6">
      <c r="A314" s="43">
        <v>389444</v>
      </c>
      <c r="B314" s="43">
        <v>1431743</v>
      </c>
      <c r="C314" s="139">
        <f t="shared" si="14"/>
        <v>3.6763770914431855</v>
      </c>
      <c r="D314" s="84" t="str">
        <f t="shared" si="12"/>
        <v>A+</v>
      </c>
      <c r="E314" s="84" t="str">
        <f t="shared" si="13"/>
        <v>A+</v>
      </c>
      <c r="F314" s="75"/>
    </row>
    <row r="315" spans="1:6">
      <c r="A315" s="43">
        <v>942685</v>
      </c>
      <c r="B315" s="43">
        <v>868718</v>
      </c>
      <c r="C315" s="139">
        <f t="shared" si="14"/>
        <v>0.9215358258591152</v>
      </c>
      <c r="D315" s="84" t="str">
        <f t="shared" si="12"/>
        <v>A</v>
      </c>
      <c r="E315" s="84" t="str">
        <f t="shared" si="13"/>
        <v>A</v>
      </c>
      <c r="F315" s="75"/>
    </row>
    <row r="316" spans="1:6">
      <c r="A316" s="43">
        <v>993657</v>
      </c>
      <c r="B316" s="43">
        <v>1301172</v>
      </c>
      <c r="C316" s="139">
        <f t="shared" si="14"/>
        <v>1.3094780190749926</v>
      </c>
      <c r="D316" s="84" t="str">
        <f t="shared" si="12"/>
        <v>A+</v>
      </c>
      <c r="E316" s="84" t="str">
        <f t="shared" si="13"/>
        <v>A+</v>
      </c>
      <c r="F316" s="75"/>
    </row>
    <row r="317" spans="1:6">
      <c r="A317" s="43">
        <v>568537</v>
      </c>
      <c r="B317" s="43">
        <v>470601</v>
      </c>
      <c r="C317" s="139">
        <f t="shared" si="14"/>
        <v>0.82774032296930544</v>
      </c>
      <c r="D317" s="84" t="str">
        <f t="shared" si="12"/>
        <v>A</v>
      </c>
      <c r="E317" s="84" t="str">
        <f t="shared" si="13"/>
        <v>A</v>
      </c>
      <c r="F317" s="75"/>
    </row>
    <row r="318" spans="1:6">
      <c r="A318" s="43">
        <v>129277</v>
      </c>
      <c r="B318" s="43">
        <v>925878</v>
      </c>
      <c r="C318" s="139">
        <f t="shared" si="14"/>
        <v>7.161970033339264</v>
      </c>
      <c r="D318" s="84" t="str">
        <f t="shared" si="12"/>
        <v>A+</v>
      </c>
      <c r="E318" s="84" t="str">
        <f t="shared" si="13"/>
        <v>A+</v>
      </c>
      <c r="F318" s="75"/>
    </row>
    <row r="319" spans="1:6">
      <c r="A319" s="43">
        <v>532842</v>
      </c>
      <c r="B319" s="43">
        <v>743984</v>
      </c>
      <c r="C319" s="139">
        <f t="shared" si="14"/>
        <v>1.3962563011174045</v>
      </c>
      <c r="D319" s="84" t="str">
        <f t="shared" si="12"/>
        <v>A+</v>
      </c>
      <c r="E319" s="84" t="str">
        <f t="shared" si="13"/>
        <v>A+</v>
      </c>
      <c r="F319" s="75"/>
    </row>
    <row r="320" spans="1:6">
      <c r="A320" s="43">
        <v>738233</v>
      </c>
      <c r="B320" s="43">
        <v>235715</v>
      </c>
      <c r="C320" s="139">
        <f t="shared" si="14"/>
        <v>0.31929621135874448</v>
      </c>
      <c r="D320" s="84" t="str">
        <f t="shared" si="12"/>
        <v>Fail</v>
      </c>
      <c r="E320" s="84" t="str">
        <f t="shared" si="13"/>
        <v>Fail</v>
      </c>
      <c r="F320" s="75"/>
    </row>
    <row r="321" spans="1:6">
      <c r="A321" s="43">
        <v>848435</v>
      </c>
      <c r="B321" s="43">
        <v>655439</v>
      </c>
      <c r="C321" s="139">
        <f t="shared" si="14"/>
        <v>0.77252706453647013</v>
      </c>
      <c r="D321" s="84" t="str">
        <f t="shared" si="12"/>
        <v>First</v>
      </c>
      <c r="E321" s="84" t="str">
        <f t="shared" si="13"/>
        <v>First</v>
      </c>
      <c r="F321" s="75"/>
    </row>
    <row r="322" spans="1:6">
      <c r="A322" s="43">
        <v>641894</v>
      </c>
      <c r="B322" s="43">
        <v>724784</v>
      </c>
      <c r="C322" s="139">
        <f t="shared" si="14"/>
        <v>1.1291334706353386</v>
      </c>
      <c r="D322" s="84" t="str">
        <f t="shared" si="12"/>
        <v>A+</v>
      </c>
      <c r="E322" s="84" t="str">
        <f t="shared" si="13"/>
        <v>A+</v>
      </c>
      <c r="F322" s="75"/>
    </row>
    <row r="323" spans="1:6">
      <c r="A323" s="43">
        <v>955879</v>
      </c>
      <c r="B323" s="43">
        <v>1325305</v>
      </c>
      <c r="C323" s="139">
        <f t="shared" si="14"/>
        <v>1.3864777864143893</v>
      </c>
      <c r="D323" s="84" t="str">
        <f t="shared" si="12"/>
        <v>A+</v>
      </c>
      <c r="E323" s="84" t="str">
        <f t="shared" si="13"/>
        <v>A+</v>
      </c>
      <c r="F323" s="75"/>
    </row>
    <row r="324" spans="1:6">
      <c r="A324" s="43">
        <v>226970</v>
      </c>
      <c r="B324" s="43">
        <v>1125698</v>
      </c>
      <c r="C324" s="139">
        <f t="shared" si="14"/>
        <v>4.9596774904172358</v>
      </c>
      <c r="D324" s="84" t="str">
        <f t="shared" si="12"/>
        <v>A+</v>
      </c>
      <c r="E324" s="84" t="str">
        <f t="shared" si="13"/>
        <v>A+</v>
      </c>
      <c r="F324" s="75"/>
    </row>
    <row r="325" spans="1:6">
      <c r="A325" s="43">
        <v>100354</v>
      </c>
      <c r="B325" s="43">
        <v>267756</v>
      </c>
      <c r="C325" s="139">
        <f t="shared" si="14"/>
        <v>2.6681148733483471</v>
      </c>
      <c r="D325" s="84" t="str">
        <f t="shared" si="12"/>
        <v>A+</v>
      </c>
      <c r="E325" s="84" t="str">
        <f t="shared" si="13"/>
        <v>A+</v>
      </c>
      <c r="F325" s="75"/>
    </row>
    <row r="326" spans="1:6">
      <c r="A326" s="43">
        <v>527680</v>
      </c>
      <c r="B326" s="43">
        <v>215755</v>
      </c>
      <c r="C326" s="139">
        <f t="shared" si="14"/>
        <v>0.40887469678593086</v>
      </c>
      <c r="D326" s="84" t="str">
        <f t="shared" si="12"/>
        <v>Fail</v>
      </c>
      <c r="E326" s="84" t="str">
        <f t="shared" si="13"/>
        <v>Pass</v>
      </c>
      <c r="F326" s="75"/>
    </row>
    <row r="327" spans="1:6">
      <c r="A327" s="43">
        <v>457021</v>
      </c>
      <c r="B327" s="43">
        <v>1683875</v>
      </c>
      <c r="C327" s="139">
        <f t="shared" si="14"/>
        <v>3.6844587010224914</v>
      </c>
      <c r="D327" s="84" t="str">
        <f t="shared" si="12"/>
        <v>A+</v>
      </c>
      <c r="E327" s="84" t="str">
        <f t="shared" si="13"/>
        <v>A+</v>
      </c>
      <c r="F327" s="75"/>
    </row>
    <row r="328" spans="1:6">
      <c r="A328" s="43">
        <v>720920</v>
      </c>
      <c r="B328" s="43">
        <v>320993</v>
      </c>
      <c r="C328" s="139">
        <f t="shared" si="14"/>
        <v>0.44525467458247797</v>
      </c>
      <c r="D328" s="84" t="str">
        <f t="shared" si="12"/>
        <v>Pass</v>
      </c>
      <c r="E328" s="84" t="str">
        <f t="shared" si="13"/>
        <v>Pass</v>
      </c>
      <c r="F328" s="75"/>
    </row>
    <row r="329" spans="1:6">
      <c r="A329" s="43">
        <v>1160804</v>
      </c>
      <c r="B329" s="43">
        <v>637357</v>
      </c>
      <c r="C329" s="139">
        <f t="shared" si="14"/>
        <v>0.5490651307197425</v>
      </c>
      <c r="D329" s="84" t="str">
        <f t="shared" si="12"/>
        <v>Pass</v>
      </c>
      <c r="E329" s="84" t="str">
        <f t="shared" si="13"/>
        <v>Pass</v>
      </c>
      <c r="F329" s="75"/>
    </row>
    <row r="330" spans="1:6">
      <c r="A330" s="43">
        <v>1282772</v>
      </c>
      <c r="B330" s="43">
        <v>952777</v>
      </c>
      <c r="C330" s="139">
        <f t="shared" si="14"/>
        <v>0.74274851649396778</v>
      </c>
      <c r="D330" s="84" t="str">
        <f t="shared" si="12"/>
        <v>First</v>
      </c>
      <c r="E330" s="84" t="str">
        <f t="shared" si="13"/>
        <v>First</v>
      </c>
      <c r="F330" s="75"/>
    </row>
    <row r="331" spans="1:6">
      <c r="A331" s="43">
        <v>2288390</v>
      </c>
      <c r="B331" s="43">
        <v>2239781</v>
      </c>
      <c r="C331" s="139">
        <f t="shared" si="14"/>
        <v>0.97875842841473704</v>
      </c>
      <c r="D331" s="84" t="str">
        <f t="shared" si="12"/>
        <v>A</v>
      </c>
      <c r="E331" s="84" t="str">
        <f t="shared" si="13"/>
        <v>A</v>
      </c>
      <c r="F331" s="75"/>
    </row>
    <row r="332" spans="1:6">
      <c r="A332" s="43">
        <v>1580172</v>
      </c>
      <c r="B332" s="43">
        <v>1575056</v>
      </c>
      <c r="C332" s="139">
        <f t="shared" si="14"/>
        <v>0.99676237776647103</v>
      </c>
      <c r="D332" s="84" t="str">
        <f t="shared" ref="D332:D395" si="15">IF(C332&lt;41%, "Fail",IF(C332&lt;61%,"Pass",IF(C332&lt;81%,"First",IF(C332&lt;101%,"A","A+"))))</f>
        <v>A</v>
      </c>
      <c r="E332" s="84" t="str">
        <f t="shared" ref="E332:E395" si="16">VLOOKUP(C332,$C$4:$D$8,2,TRUE)</f>
        <v>A</v>
      </c>
      <c r="F332" s="75"/>
    </row>
    <row r="333" spans="1:6">
      <c r="A333" s="43">
        <v>882814</v>
      </c>
      <c r="B333" s="43">
        <v>713567</v>
      </c>
      <c r="C333" s="139">
        <f t="shared" ref="C333:C396" si="17">B333/A333</f>
        <v>0.80828690981339213</v>
      </c>
      <c r="D333" s="84" t="str">
        <f t="shared" si="15"/>
        <v>First</v>
      </c>
      <c r="E333" s="84" t="str">
        <f t="shared" si="16"/>
        <v>A</v>
      </c>
      <c r="F333" s="75"/>
    </row>
    <row r="334" spans="1:6">
      <c r="A334" s="43">
        <v>664667</v>
      </c>
      <c r="B334" s="43">
        <v>1012731</v>
      </c>
      <c r="C334" s="139">
        <f t="shared" si="17"/>
        <v>1.5236667383817761</v>
      </c>
      <c r="D334" s="84" t="str">
        <f t="shared" si="15"/>
        <v>A+</v>
      </c>
      <c r="E334" s="84" t="str">
        <f t="shared" si="16"/>
        <v>A+</v>
      </c>
      <c r="F334" s="75"/>
    </row>
    <row r="335" spans="1:6">
      <c r="A335" s="43">
        <v>1393230</v>
      </c>
      <c r="B335" s="43">
        <v>897258</v>
      </c>
      <c r="C335" s="139">
        <f t="shared" si="17"/>
        <v>0.64401283348765104</v>
      </c>
      <c r="D335" s="84" t="str">
        <f t="shared" si="15"/>
        <v>First</v>
      </c>
      <c r="E335" s="84" t="str">
        <f t="shared" si="16"/>
        <v>First</v>
      </c>
      <c r="F335" s="75"/>
    </row>
    <row r="336" spans="1:6">
      <c r="A336" s="43">
        <v>597188</v>
      </c>
      <c r="B336" s="43">
        <v>419213</v>
      </c>
      <c r="C336" s="139">
        <f t="shared" si="17"/>
        <v>0.70197827149909242</v>
      </c>
      <c r="D336" s="84" t="str">
        <f t="shared" si="15"/>
        <v>First</v>
      </c>
      <c r="E336" s="84" t="str">
        <f t="shared" si="16"/>
        <v>First</v>
      </c>
      <c r="F336" s="75"/>
    </row>
    <row r="337" spans="1:6">
      <c r="A337" s="43">
        <v>434247</v>
      </c>
      <c r="B337" s="43">
        <v>333804</v>
      </c>
      <c r="C337" s="139">
        <f t="shared" si="17"/>
        <v>0.76869615679555647</v>
      </c>
      <c r="D337" s="84" t="str">
        <f t="shared" si="15"/>
        <v>First</v>
      </c>
      <c r="E337" s="84" t="str">
        <f t="shared" si="16"/>
        <v>First</v>
      </c>
      <c r="F337" s="75"/>
    </row>
    <row r="338" spans="1:6">
      <c r="A338" s="43">
        <v>3320969</v>
      </c>
      <c r="B338" s="43">
        <v>4435280</v>
      </c>
      <c r="C338" s="139">
        <f t="shared" si="17"/>
        <v>1.3355379107724281</v>
      </c>
      <c r="D338" s="84" t="str">
        <f t="shared" si="15"/>
        <v>A+</v>
      </c>
      <c r="E338" s="84" t="str">
        <f t="shared" si="16"/>
        <v>A+</v>
      </c>
      <c r="F338" s="75"/>
    </row>
    <row r="339" spans="1:6">
      <c r="A339" s="43">
        <v>457449</v>
      </c>
      <c r="B339" s="43">
        <v>424074</v>
      </c>
      <c r="C339" s="139">
        <f t="shared" si="17"/>
        <v>0.92704104719870417</v>
      </c>
      <c r="D339" s="84" t="str">
        <f t="shared" si="15"/>
        <v>A</v>
      </c>
      <c r="E339" s="84" t="str">
        <f t="shared" si="16"/>
        <v>A</v>
      </c>
      <c r="F339" s="75"/>
    </row>
    <row r="340" spans="1:6">
      <c r="A340" s="43">
        <v>569944</v>
      </c>
      <c r="B340" s="43">
        <v>700539</v>
      </c>
      <c r="C340" s="139">
        <f t="shared" si="17"/>
        <v>1.2291365467484525</v>
      </c>
      <c r="D340" s="84" t="str">
        <f t="shared" si="15"/>
        <v>A+</v>
      </c>
      <c r="E340" s="84" t="str">
        <f t="shared" si="16"/>
        <v>A+</v>
      </c>
      <c r="F340" s="75"/>
    </row>
    <row r="341" spans="1:6">
      <c r="A341" s="43">
        <v>787624</v>
      </c>
      <c r="B341" s="43">
        <v>537364</v>
      </c>
      <c r="C341" s="139">
        <f t="shared" si="17"/>
        <v>0.68225955532081295</v>
      </c>
      <c r="D341" s="84" t="str">
        <f t="shared" si="15"/>
        <v>First</v>
      </c>
      <c r="E341" s="84" t="str">
        <f t="shared" si="16"/>
        <v>First</v>
      </c>
      <c r="F341" s="75"/>
    </row>
    <row r="342" spans="1:6">
      <c r="A342" s="43">
        <v>667360</v>
      </c>
      <c r="B342" s="43">
        <v>877084</v>
      </c>
      <c r="C342" s="139">
        <f t="shared" si="17"/>
        <v>1.3142591704627187</v>
      </c>
      <c r="D342" s="84" t="str">
        <f t="shared" si="15"/>
        <v>A+</v>
      </c>
      <c r="E342" s="84" t="str">
        <f t="shared" si="16"/>
        <v>A+</v>
      </c>
      <c r="F342" s="75"/>
    </row>
    <row r="343" spans="1:6">
      <c r="A343" s="43">
        <v>1222206</v>
      </c>
      <c r="B343" s="43">
        <v>1896110</v>
      </c>
      <c r="C343" s="139">
        <f t="shared" si="17"/>
        <v>1.5513833183604073</v>
      </c>
      <c r="D343" s="84" t="str">
        <f t="shared" si="15"/>
        <v>A+</v>
      </c>
      <c r="E343" s="84" t="str">
        <f t="shared" si="16"/>
        <v>A+</v>
      </c>
      <c r="F343" s="75"/>
    </row>
    <row r="344" spans="1:6">
      <c r="A344" s="43">
        <v>1568877</v>
      </c>
      <c r="B344" s="43">
        <v>606643</v>
      </c>
      <c r="C344" s="139">
        <f t="shared" si="17"/>
        <v>0.38667339759585995</v>
      </c>
      <c r="D344" s="84" t="str">
        <f t="shared" si="15"/>
        <v>Fail</v>
      </c>
      <c r="E344" s="84" t="str">
        <f t="shared" si="16"/>
        <v>Fail</v>
      </c>
      <c r="F344" s="75"/>
    </row>
    <row r="345" spans="1:6">
      <c r="A345" s="43">
        <v>1221605</v>
      </c>
      <c r="B345" s="43">
        <v>1241114</v>
      </c>
      <c r="C345" s="139">
        <f t="shared" si="17"/>
        <v>1.0159699739277426</v>
      </c>
      <c r="D345" s="84" t="str">
        <f t="shared" si="15"/>
        <v>A+</v>
      </c>
      <c r="E345" s="84" t="str">
        <f t="shared" si="16"/>
        <v>A+</v>
      </c>
      <c r="F345" s="75"/>
    </row>
    <row r="346" spans="1:6">
      <c r="A346" s="43">
        <v>415275</v>
      </c>
      <c r="B346" s="43">
        <v>544182</v>
      </c>
      <c r="C346" s="139">
        <f t="shared" si="17"/>
        <v>1.3104135813617483</v>
      </c>
      <c r="D346" s="84" t="str">
        <f t="shared" si="15"/>
        <v>A+</v>
      </c>
      <c r="E346" s="84" t="str">
        <f t="shared" si="16"/>
        <v>A+</v>
      </c>
      <c r="F346" s="75"/>
    </row>
    <row r="347" spans="1:6">
      <c r="A347" s="43">
        <v>662568</v>
      </c>
      <c r="B347" s="43">
        <v>110049</v>
      </c>
      <c r="C347" s="139">
        <f t="shared" si="17"/>
        <v>0.16609464990763212</v>
      </c>
      <c r="D347" s="84" t="str">
        <f t="shared" si="15"/>
        <v>Fail</v>
      </c>
      <c r="E347" s="84" t="str">
        <f t="shared" si="16"/>
        <v>Fail</v>
      </c>
      <c r="F347" s="75"/>
    </row>
    <row r="348" spans="1:6">
      <c r="A348" s="43">
        <v>586434</v>
      </c>
      <c r="B348" s="43">
        <v>548780</v>
      </c>
      <c r="C348" s="139">
        <f t="shared" si="17"/>
        <v>0.93579158097927473</v>
      </c>
      <c r="D348" s="84" t="str">
        <f t="shared" si="15"/>
        <v>A</v>
      </c>
      <c r="E348" s="84" t="str">
        <f t="shared" si="16"/>
        <v>A</v>
      </c>
      <c r="F348" s="75"/>
    </row>
    <row r="349" spans="1:6">
      <c r="A349" s="43">
        <v>734013</v>
      </c>
      <c r="B349" s="43">
        <v>407671</v>
      </c>
      <c r="C349" s="139">
        <f t="shared" si="17"/>
        <v>0.55540024495478968</v>
      </c>
      <c r="D349" s="84" t="str">
        <f t="shared" si="15"/>
        <v>Pass</v>
      </c>
      <c r="E349" s="84" t="str">
        <f t="shared" si="16"/>
        <v>Pass</v>
      </c>
      <c r="F349" s="75"/>
    </row>
    <row r="350" spans="1:6">
      <c r="A350" s="43">
        <v>623154</v>
      </c>
      <c r="B350" s="43">
        <v>1090274</v>
      </c>
      <c r="C350" s="139">
        <f t="shared" si="17"/>
        <v>1.7496060363890789</v>
      </c>
      <c r="D350" s="84" t="str">
        <f t="shared" si="15"/>
        <v>A+</v>
      </c>
      <c r="E350" s="84" t="str">
        <f t="shared" si="16"/>
        <v>A+</v>
      </c>
      <c r="F350" s="75"/>
    </row>
    <row r="351" spans="1:6">
      <c r="A351" s="43">
        <v>1184378</v>
      </c>
      <c r="B351" s="43">
        <v>926912</v>
      </c>
      <c r="C351" s="139">
        <f t="shared" si="17"/>
        <v>0.7826150097350677</v>
      </c>
      <c r="D351" s="84" t="str">
        <f t="shared" si="15"/>
        <v>First</v>
      </c>
      <c r="E351" s="84" t="str">
        <f t="shared" si="16"/>
        <v>First</v>
      </c>
      <c r="F351" s="75"/>
    </row>
    <row r="352" spans="1:6">
      <c r="A352" s="43">
        <v>925647</v>
      </c>
      <c r="B352" s="43">
        <v>716925</v>
      </c>
      <c r="C352" s="139">
        <f t="shared" si="17"/>
        <v>0.77451231408949628</v>
      </c>
      <c r="D352" s="84" t="str">
        <f t="shared" si="15"/>
        <v>First</v>
      </c>
      <c r="E352" s="84" t="str">
        <f t="shared" si="16"/>
        <v>First</v>
      </c>
      <c r="F352" s="75"/>
    </row>
    <row r="353" spans="1:6">
      <c r="A353" s="43">
        <v>556187</v>
      </c>
      <c r="B353" s="43">
        <v>1010911</v>
      </c>
      <c r="C353" s="139">
        <f t="shared" si="17"/>
        <v>1.8175739454535975</v>
      </c>
      <c r="D353" s="84" t="str">
        <f t="shared" si="15"/>
        <v>A+</v>
      </c>
      <c r="E353" s="84" t="str">
        <f t="shared" si="16"/>
        <v>A+</v>
      </c>
      <c r="F353" s="75"/>
    </row>
    <row r="354" spans="1:6">
      <c r="A354" s="43">
        <v>1596252</v>
      </c>
      <c r="B354" s="43">
        <v>1900913</v>
      </c>
      <c r="C354" s="139">
        <f t="shared" si="17"/>
        <v>1.1908602150537635</v>
      </c>
      <c r="D354" s="84" t="str">
        <f t="shared" si="15"/>
        <v>A+</v>
      </c>
      <c r="E354" s="84" t="str">
        <f t="shared" si="16"/>
        <v>A+</v>
      </c>
      <c r="F354" s="75"/>
    </row>
    <row r="355" spans="1:6">
      <c r="A355" s="43">
        <v>765120</v>
      </c>
      <c r="B355" s="43">
        <v>747860</v>
      </c>
      <c r="C355" s="139">
        <f t="shared" si="17"/>
        <v>0.97744144709326641</v>
      </c>
      <c r="D355" s="84" t="str">
        <f t="shared" si="15"/>
        <v>A</v>
      </c>
      <c r="E355" s="84" t="str">
        <f t="shared" si="16"/>
        <v>A</v>
      </c>
      <c r="F355" s="75"/>
    </row>
    <row r="356" spans="1:6">
      <c r="A356" s="43">
        <v>1199846</v>
      </c>
      <c r="B356" s="43">
        <v>2047047</v>
      </c>
      <c r="C356" s="139">
        <f t="shared" si="17"/>
        <v>1.7060914484025449</v>
      </c>
      <c r="D356" s="84" t="str">
        <f t="shared" si="15"/>
        <v>A+</v>
      </c>
      <c r="E356" s="84" t="str">
        <f t="shared" si="16"/>
        <v>A+</v>
      </c>
      <c r="F356" s="75"/>
    </row>
    <row r="357" spans="1:6">
      <c r="A357" s="43">
        <v>1447766</v>
      </c>
      <c r="B357" s="43">
        <v>1404288</v>
      </c>
      <c r="C357" s="139">
        <f t="shared" si="17"/>
        <v>0.96996890381456669</v>
      </c>
      <c r="D357" s="84" t="str">
        <f t="shared" si="15"/>
        <v>A</v>
      </c>
      <c r="E357" s="84" t="str">
        <f t="shared" si="16"/>
        <v>A</v>
      </c>
      <c r="F357" s="75"/>
    </row>
    <row r="358" spans="1:6">
      <c r="A358" s="43">
        <v>847877</v>
      </c>
      <c r="B358" s="43">
        <v>1013930</v>
      </c>
      <c r="C358" s="139">
        <f t="shared" si="17"/>
        <v>1.1958456238345891</v>
      </c>
      <c r="D358" s="84" t="str">
        <f t="shared" si="15"/>
        <v>A+</v>
      </c>
      <c r="E358" s="84" t="str">
        <f t="shared" si="16"/>
        <v>A+</v>
      </c>
      <c r="F358" s="75"/>
    </row>
    <row r="359" spans="1:6">
      <c r="A359" s="43">
        <v>930023</v>
      </c>
      <c r="B359" s="43">
        <v>699936</v>
      </c>
      <c r="C359" s="139">
        <f t="shared" si="17"/>
        <v>0.75260074213218386</v>
      </c>
      <c r="D359" s="84" t="str">
        <f t="shared" si="15"/>
        <v>First</v>
      </c>
      <c r="E359" s="84" t="str">
        <f t="shared" si="16"/>
        <v>First</v>
      </c>
      <c r="F359" s="75"/>
    </row>
    <row r="360" spans="1:6">
      <c r="A360" s="43">
        <v>899013</v>
      </c>
      <c r="B360" s="43">
        <v>1015196</v>
      </c>
      <c r="C360" s="139">
        <f t="shared" si="17"/>
        <v>1.1292339487860577</v>
      </c>
      <c r="D360" s="84" t="str">
        <f t="shared" si="15"/>
        <v>A+</v>
      </c>
      <c r="E360" s="84" t="str">
        <f t="shared" si="16"/>
        <v>A+</v>
      </c>
      <c r="F360" s="75"/>
    </row>
    <row r="361" spans="1:6">
      <c r="A361" s="43">
        <v>852441</v>
      </c>
      <c r="B361" s="43">
        <v>805624</v>
      </c>
      <c r="C361" s="139">
        <f t="shared" si="17"/>
        <v>0.9450788969559184</v>
      </c>
      <c r="D361" s="84" t="str">
        <f t="shared" si="15"/>
        <v>A</v>
      </c>
      <c r="E361" s="84" t="str">
        <f t="shared" si="16"/>
        <v>A</v>
      </c>
      <c r="F361" s="75"/>
    </row>
    <row r="362" spans="1:6">
      <c r="A362" s="43">
        <v>459639</v>
      </c>
      <c r="B362" s="43">
        <v>559686</v>
      </c>
      <c r="C362" s="139">
        <f t="shared" si="17"/>
        <v>1.2176642974160157</v>
      </c>
      <c r="D362" s="84" t="str">
        <f t="shared" si="15"/>
        <v>A+</v>
      </c>
      <c r="E362" s="84" t="str">
        <f t="shared" si="16"/>
        <v>A+</v>
      </c>
      <c r="F362" s="75"/>
    </row>
    <row r="363" spans="1:6">
      <c r="A363" s="43">
        <v>1441571</v>
      </c>
      <c r="B363" s="43">
        <v>1958167</v>
      </c>
      <c r="C363" s="139">
        <f t="shared" si="17"/>
        <v>1.3583562654909123</v>
      </c>
      <c r="D363" s="84" t="str">
        <f t="shared" si="15"/>
        <v>A+</v>
      </c>
      <c r="E363" s="84" t="str">
        <f t="shared" si="16"/>
        <v>A+</v>
      </c>
      <c r="F363" s="75"/>
    </row>
    <row r="364" spans="1:6">
      <c r="A364" s="43">
        <v>662238</v>
      </c>
      <c r="B364" s="43">
        <v>339253</v>
      </c>
      <c r="C364" s="139">
        <f t="shared" si="17"/>
        <v>0.51228259326707315</v>
      </c>
      <c r="D364" s="84" t="str">
        <f t="shared" si="15"/>
        <v>Pass</v>
      </c>
      <c r="E364" s="84" t="str">
        <f t="shared" si="16"/>
        <v>Pass</v>
      </c>
      <c r="F364" s="75"/>
    </row>
    <row r="365" spans="1:6">
      <c r="A365" s="43">
        <v>1009868</v>
      </c>
      <c r="B365" s="43">
        <v>630870</v>
      </c>
      <c r="C365" s="139">
        <f t="shared" si="17"/>
        <v>0.6247054070432968</v>
      </c>
      <c r="D365" s="84" t="str">
        <f t="shared" si="15"/>
        <v>First</v>
      </c>
      <c r="E365" s="84" t="str">
        <f t="shared" si="16"/>
        <v>First</v>
      </c>
      <c r="F365" s="75"/>
    </row>
    <row r="366" spans="1:6">
      <c r="A366" s="43">
        <v>886088</v>
      </c>
      <c r="B366" s="43">
        <v>531020</v>
      </c>
      <c r="C366" s="139">
        <f t="shared" si="17"/>
        <v>0.59928584971244392</v>
      </c>
      <c r="D366" s="84" t="str">
        <f t="shared" si="15"/>
        <v>Pass</v>
      </c>
      <c r="E366" s="84" t="str">
        <f t="shared" si="16"/>
        <v>Pass</v>
      </c>
      <c r="F366" s="75"/>
    </row>
    <row r="367" spans="1:6">
      <c r="A367" s="43">
        <v>1237143</v>
      </c>
      <c r="B367" s="43">
        <v>1596579</v>
      </c>
      <c r="C367" s="139">
        <f t="shared" si="17"/>
        <v>1.2905371488987125</v>
      </c>
      <c r="D367" s="84" t="str">
        <f t="shared" si="15"/>
        <v>A+</v>
      </c>
      <c r="E367" s="84" t="str">
        <f t="shared" si="16"/>
        <v>A+</v>
      </c>
      <c r="F367" s="75"/>
    </row>
    <row r="368" spans="1:6">
      <c r="A368" s="43">
        <v>953276</v>
      </c>
      <c r="B368" s="43">
        <v>1270423</v>
      </c>
      <c r="C368" s="139">
        <f t="shared" si="17"/>
        <v>1.3326916863531653</v>
      </c>
      <c r="D368" s="84" t="str">
        <f t="shared" si="15"/>
        <v>A+</v>
      </c>
      <c r="E368" s="84" t="str">
        <f t="shared" si="16"/>
        <v>A+</v>
      </c>
      <c r="F368" s="75"/>
    </row>
    <row r="369" spans="1:6">
      <c r="A369" s="43">
        <v>1539799</v>
      </c>
      <c r="B369" s="43">
        <v>1976311</v>
      </c>
      <c r="C369" s="139">
        <f t="shared" si="17"/>
        <v>1.2834863511406358</v>
      </c>
      <c r="D369" s="84" t="str">
        <f t="shared" si="15"/>
        <v>A+</v>
      </c>
      <c r="E369" s="84" t="str">
        <f t="shared" si="16"/>
        <v>A+</v>
      </c>
      <c r="F369" s="75"/>
    </row>
    <row r="370" spans="1:6">
      <c r="A370" s="43">
        <v>902218</v>
      </c>
      <c r="B370" s="43">
        <v>626976</v>
      </c>
      <c r="C370" s="139">
        <f t="shared" si="17"/>
        <v>0.69492739005428839</v>
      </c>
      <c r="D370" s="84" t="str">
        <f t="shared" si="15"/>
        <v>First</v>
      </c>
      <c r="E370" s="84" t="str">
        <f t="shared" si="16"/>
        <v>First</v>
      </c>
      <c r="F370" s="75"/>
    </row>
    <row r="371" spans="1:6">
      <c r="A371" s="43">
        <v>823901</v>
      </c>
      <c r="B371" s="43">
        <v>523597</v>
      </c>
      <c r="C371" s="139">
        <f t="shared" si="17"/>
        <v>0.63550960612986274</v>
      </c>
      <c r="D371" s="84" t="str">
        <f t="shared" si="15"/>
        <v>First</v>
      </c>
      <c r="E371" s="84" t="str">
        <f t="shared" si="16"/>
        <v>First</v>
      </c>
      <c r="F371" s="75"/>
    </row>
    <row r="372" spans="1:6">
      <c r="A372" s="43">
        <v>961766</v>
      </c>
      <c r="B372" s="43">
        <v>505865</v>
      </c>
      <c r="C372" s="139">
        <f t="shared" si="17"/>
        <v>0.52597513324446898</v>
      </c>
      <c r="D372" s="84" t="str">
        <f t="shared" si="15"/>
        <v>Pass</v>
      </c>
      <c r="E372" s="84" t="str">
        <f t="shared" si="16"/>
        <v>Pass</v>
      </c>
      <c r="F372" s="75"/>
    </row>
    <row r="373" spans="1:6">
      <c r="A373" s="43">
        <v>1477869</v>
      </c>
      <c r="B373" s="43">
        <v>2203160</v>
      </c>
      <c r="C373" s="139">
        <f t="shared" si="17"/>
        <v>1.4907681262682957</v>
      </c>
      <c r="D373" s="84" t="str">
        <f t="shared" si="15"/>
        <v>A+</v>
      </c>
      <c r="E373" s="84" t="str">
        <f t="shared" si="16"/>
        <v>A+</v>
      </c>
      <c r="F373" s="75"/>
    </row>
    <row r="374" spans="1:6">
      <c r="A374" s="43">
        <v>1060723</v>
      </c>
      <c r="B374" s="43">
        <v>1433755</v>
      </c>
      <c r="C374" s="139">
        <f t="shared" si="17"/>
        <v>1.3516771108008405</v>
      </c>
      <c r="D374" s="84" t="str">
        <f t="shared" si="15"/>
        <v>A+</v>
      </c>
      <c r="E374" s="84" t="str">
        <f t="shared" si="16"/>
        <v>A+</v>
      </c>
      <c r="F374" s="75"/>
    </row>
    <row r="375" spans="1:6">
      <c r="A375" s="43">
        <v>1301578</v>
      </c>
      <c r="B375" s="43">
        <v>2529413</v>
      </c>
      <c r="C375" s="139">
        <f t="shared" si="17"/>
        <v>1.9433433877954298</v>
      </c>
      <c r="D375" s="84" t="str">
        <f t="shared" si="15"/>
        <v>A+</v>
      </c>
      <c r="E375" s="84" t="str">
        <f t="shared" si="16"/>
        <v>A+</v>
      </c>
      <c r="F375" s="75"/>
    </row>
    <row r="376" spans="1:6">
      <c r="A376" s="43">
        <v>920156</v>
      </c>
      <c r="B376" s="43">
        <v>2360756</v>
      </c>
      <c r="C376" s="139">
        <f t="shared" si="17"/>
        <v>2.5656040932189761</v>
      </c>
      <c r="D376" s="84" t="str">
        <f t="shared" si="15"/>
        <v>A+</v>
      </c>
      <c r="E376" s="84" t="str">
        <f t="shared" si="16"/>
        <v>A+</v>
      </c>
      <c r="F376" s="75"/>
    </row>
    <row r="377" spans="1:6">
      <c r="A377" s="43">
        <v>940466</v>
      </c>
      <c r="B377" s="43">
        <v>1486097</v>
      </c>
      <c r="C377" s="139">
        <f t="shared" si="17"/>
        <v>1.580170894003611</v>
      </c>
      <c r="D377" s="84" t="str">
        <f t="shared" si="15"/>
        <v>A+</v>
      </c>
      <c r="E377" s="84" t="str">
        <f t="shared" si="16"/>
        <v>A+</v>
      </c>
      <c r="F377" s="75"/>
    </row>
    <row r="378" spans="1:6">
      <c r="A378" s="43">
        <v>853378</v>
      </c>
      <c r="B378" s="43">
        <v>422681</v>
      </c>
      <c r="C378" s="139">
        <f t="shared" si="17"/>
        <v>0.49530337083918263</v>
      </c>
      <c r="D378" s="84" t="str">
        <f t="shared" si="15"/>
        <v>Pass</v>
      </c>
      <c r="E378" s="84" t="str">
        <f t="shared" si="16"/>
        <v>Pass</v>
      </c>
      <c r="F378" s="75"/>
    </row>
    <row r="379" spans="1:6">
      <c r="A379" s="43">
        <v>1508280</v>
      </c>
      <c r="B379" s="43">
        <v>1604460</v>
      </c>
      <c r="C379" s="139">
        <f t="shared" si="17"/>
        <v>1.0637680006364867</v>
      </c>
      <c r="D379" s="84" t="str">
        <f t="shared" si="15"/>
        <v>A+</v>
      </c>
      <c r="E379" s="84" t="str">
        <f t="shared" si="16"/>
        <v>A+</v>
      </c>
      <c r="F379" s="75"/>
    </row>
    <row r="380" spans="1:6">
      <c r="A380" s="43">
        <v>986874</v>
      </c>
      <c r="B380" s="43">
        <v>1184989</v>
      </c>
      <c r="C380" s="139">
        <f t="shared" si="17"/>
        <v>1.200750045091876</v>
      </c>
      <c r="D380" s="84" t="str">
        <f t="shared" si="15"/>
        <v>A+</v>
      </c>
      <c r="E380" s="84" t="str">
        <f t="shared" si="16"/>
        <v>A+</v>
      </c>
      <c r="F380" s="75"/>
    </row>
    <row r="381" spans="1:6">
      <c r="A381" s="43">
        <v>816164</v>
      </c>
      <c r="B381" s="43">
        <v>1185146</v>
      </c>
      <c r="C381" s="139">
        <f t="shared" si="17"/>
        <v>1.4520929617086762</v>
      </c>
      <c r="D381" s="84" t="str">
        <f t="shared" si="15"/>
        <v>A+</v>
      </c>
      <c r="E381" s="84" t="str">
        <f t="shared" si="16"/>
        <v>A+</v>
      </c>
      <c r="F381" s="75"/>
    </row>
    <row r="382" spans="1:6">
      <c r="A382" s="43">
        <v>1554709</v>
      </c>
      <c r="B382" s="43">
        <v>950077</v>
      </c>
      <c r="C382" s="139">
        <f t="shared" si="17"/>
        <v>0.61109635307957955</v>
      </c>
      <c r="D382" s="84" t="str">
        <f t="shared" si="15"/>
        <v>First</v>
      </c>
      <c r="E382" s="84" t="str">
        <f t="shared" si="16"/>
        <v>First</v>
      </c>
      <c r="F382" s="75"/>
    </row>
    <row r="383" spans="1:6">
      <c r="A383" s="43">
        <v>1775819</v>
      </c>
      <c r="B383" s="43">
        <v>1623100</v>
      </c>
      <c r="C383" s="139">
        <f t="shared" si="17"/>
        <v>0.91400080751472979</v>
      </c>
      <c r="D383" s="84" t="str">
        <f t="shared" si="15"/>
        <v>A</v>
      </c>
      <c r="E383" s="84" t="str">
        <f t="shared" si="16"/>
        <v>A</v>
      </c>
      <c r="F383" s="75"/>
    </row>
    <row r="384" spans="1:6">
      <c r="A384" s="43">
        <v>702564</v>
      </c>
      <c r="B384" s="43">
        <v>507751</v>
      </c>
      <c r="C384" s="139">
        <f t="shared" si="17"/>
        <v>0.72271138287757419</v>
      </c>
      <c r="D384" s="84" t="str">
        <f t="shared" si="15"/>
        <v>First</v>
      </c>
      <c r="E384" s="84" t="str">
        <f t="shared" si="16"/>
        <v>First</v>
      </c>
      <c r="F384" s="75"/>
    </row>
    <row r="385" spans="1:6">
      <c r="A385" s="43">
        <v>1413606</v>
      </c>
      <c r="B385" s="43">
        <v>2033479</v>
      </c>
      <c r="C385" s="139">
        <f t="shared" si="17"/>
        <v>1.4385047884629805</v>
      </c>
      <c r="D385" s="84" t="str">
        <f t="shared" si="15"/>
        <v>A+</v>
      </c>
      <c r="E385" s="84" t="str">
        <f t="shared" si="16"/>
        <v>A+</v>
      </c>
      <c r="F385" s="75"/>
    </row>
    <row r="386" spans="1:6">
      <c r="A386" s="43">
        <v>1781724</v>
      </c>
      <c r="B386" s="43">
        <v>784806</v>
      </c>
      <c r="C386" s="139">
        <f t="shared" si="17"/>
        <v>0.44047562922203437</v>
      </c>
      <c r="D386" s="84" t="str">
        <f t="shared" si="15"/>
        <v>Pass</v>
      </c>
      <c r="E386" s="84" t="str">
        <f t="shared" si="16"/>
        <v>Pass</v>
      </c>
      <c r="F386" s="75"/>
    </row>
    <row r="387" spans="1:6">
      <c r="A387" s="43">
        <v>411854</v>
      </c>
      <c r="B387" s="43">
        <v>885981</v>
      </c>
      <c r="C387" s="139">
        <f t="shared" si="17"/>
        <v>2.1512016394159095</v>
      </c>
      <c r="D387" s="84" t="str">
        <f t="shared" si="15"/>
        <v>A+</v>
      </c>
      <c r="E387" s="84" t="str">
        <f t="shared" si="16"/>
        <v>A+</v>
      </c>
      <c r="F387" s="75"/>
    </row>
    <row r="388" spans="1:6">
      <c r="A388" s="43">
        <v>901004</v>
      </c>
      <c r="B388" s="43">
        <v>1028036</v>
      </c>
      <c r="C388" s="139">
        <f t="shared" si="17"/>
        <v>1.1409893851747606</v>
      </c>
      <c r="D388" s="84" t="str">
        <f t="shared" si="15"/>
        <v>A+</v>
      </c>
      <c r="E388" s="84" t="str">
        <f t="shared" si="16"/>
        <v>A+</v>
      </c>
      <c r="F388" s="75"/>
    </row>
    <row r="389" spans="1:6">
      <c r="A389" s="43">
        <v>689784</v>
      </c>
      <c r="B389" s="43">
        <v>976203</v>
      </c>
      <c r="C389" s="139">
        <f t="shared" si="17"/>
        <v>1.4152299850387948</v>
      </c>
      <c r="D389" s="84" t="str">
        <f t="shared" si="15"/>
        <v>A+</v>
      </c>
      <c r="E389" s="84" t="str">
        <f t="shared" si="16"/>
        <v>A+</v>
      </c>
      <c r="F389" s="75"/>
    </row>
    <row r="390" spans="1:6">
      <c r="A390" s="43">
        <v>1185305</v>
      </c>
      <c r="B390" s="43">
        <v>1442358</v>
      </c>
      <c r="C390" s="139">
        <f t="shared" si="17"/>
        <v>1.2168665448977267</v>
      </c>
      <c r="D390" s="84" t="str">
        <f t="shared" si="15"/>
        <v>A+</v>
      </c>
      <c r="E390" s="84" t="str">
        <f t="shared" si="16"/>
        <v>A+</v>
      </c>
      <c r="F390" s="75"/>
    </row>
    <row r="391" spans="1:6">
      <c r="A391" s="43">
        <v>849408</v>
      </c>
      <c r="B391" s="43">
        <v>952995</v>
      </c>
      <c r="C391" s="139">
        <f t="shared" si="17"/>
        <v>1.121951994801085</v>
      </c>
      <c r="D391" s="84" t="str">
        <f t="shared" si="15"/>
        <v>A+</v>
      </c>
      <c r="E391" s="84" t="str">
        <f t="shared" si="16"/>
        <v>A+</v>
      </c>
      <c r="F391" s="75"/>
    </row>
    <row r="392" spans="1:6">
      <c r="A392" s="43">
        <v>784932</v>
      </c>
      <c r="B392" s="43">
        <v>345440</v>
      </c>
      <c r="C392" s="139">
        <f t="shared" si="17"/>
        <v>0.44008907777998602</v>
      </c>
      <c r="D392" s="84" t="str">
        <f t="shared" si="15"/>
        <v>Pass</v>
      </c>
      <c r="E392" s="84" t="str">
        <f t="shared" si="16"/>
        <v>Pass</v>
      </c>
      <c r="F392" s="75"/>
    </row>
    <row r="393" spans="1:6">
      <c r="A393" s="43">
        <v>923284</v>
      </c>
      <c r="B393" s="43">
        <v>898821</v>
      </c>
      <c r="C393" s="139">
        <f t="shared" si="17"/>
        <v>0.97350436052178957</v>
      </c>
      <c r="D393" s="84" t="str">
        <f t="shared" si="15"/>
        <v>A</v>
      </c>
      <c r="E393" s="84" t="str">
        <f t="shared" si="16"/>
        <v>A</v>
      </c>
      <c r="F393" s="75"/>
    </row>
    <row r="394" spans="1:6">
      <c r="A394" s="43">
        <v>928607</v>
      </c>
      <c r="B394" s="43">
        <v>1577528</v>
      </c>
      <c r="C394" s="139">
        <f t="shared" si="17"/>
        <v>1.698811230154414</v>
      </c>
      <c r="D394" s="84" t="str">
        <f t="shared" si="15"/>
        <v>A+</v>
      </c>
      <c r="E394" s="84" t="str">
        <f t="shared" si="16"/>
        <v>A+</v>
      </c>
      <c r="F394" s="75"/>
    </row>
    <row r="395" spans="1:6">
      <c r="A395" s="43">
        <v>573994</v>
      </c>
      <c r="B395" s="43">
        <v>359948</v>
      </c>
      <c r="C395" s="139">
        <f t="shared" si="17"/>
        <v>0.62709366299996172</v>
      </c>
      <c r="D395" s="84" t="str">
        <f t="shared" si="15"/>
        <v>First</v>
      </c>
      <c r="E395" s="84" t="str">
        <f t="shared" si="16"/>
        <v>First</v>
      </c>
      <c r="F395" s="75"/>
    </row>
    <row r="396" spans="1:6">
      <c r="A396" s="43">
        <v>1406133</v>
      </c>
      <c r="B396" s="43">
        <v>1113909</v>
      </c>
      <c r="C396" s="139">
        <f t="shared" si="17"/>
        <v>0.79217897595746634</v>
      </c>
      <c r="D396" s="84" t="str">
        <f t="shared" ref="D396:D459" si="18">IF(C396&lt;41%, "Fail",IF(C396&lt;61%,"Pass",IF(C396&lt;81%,"First",IF(C396&lt;101%,"A","A+"))))</f>
        <v>First</v>
      </c>
      <c r="E396" s="84" t="str">
        <f t="shared" ref="E396:E459" si="19">VLOOKUP(C396,$C$4:$D$8,2,TRUE)</f>
        <v>First</v>
      </c>
      <c r="F396" s="75"/>
    </row>
    <row r="397" spans="1:6">
      <c r="A397" s="43">
        <v>1243278</v>
      </c>
      <c r="B397" s="43">
        <v>1477214</v>
      </c>
      <c r="C397" s="139">
        <f t="shared" ref="C397:C460" si="20">B397/A397</f>
        <v>1.1881606527260999</v>
      </c>
      <c r="D397" s="84" t="str">
        <f t="shared" si="18"/>
        <v>A+</v>
      </c>
      <c r="E397" s="84" t="str">
        <f t="shared" si="19"/>
        <v>A+</v>
      </c>
      <c r="F397" s="75"/>
    </row>
    <row r="398" spans="1:6">
      <c r="A398" s="43">
        <v>388734</v>
      </c>
      <c r="B398" s="43">
        <v>641170</v>
      </c>
      <c r="C398" s="139">
        <f t="shared" si="20"/>
        <v>1.649379781547279</v>
      </c>
      <c r="D398" s="84" t="str">
        <f t="shared" si="18"/>
        <v>A+</v>
      </c>
      <c r="E398" s="84" t="str">
        <f t="shared" si="19"/>
        <v>A+</v>
      </c>
      <c r="F398" s="75"/>
    </row>
    <row r="399" spans="1:6">
      <c r="A399" s="43">
        <v>678005</v>
      </c>
      <c r="B399" s="43">
        <v>489841</v>
      </c>
      <c r="C399" s="139">
        <f t="shared" si="20"/>
        <v>0.72247402305292729</v>
      </c>
      <c r="D399" s="84" t="str">
        <f t="shared" si="18"/>
        <v>First</v>
      </c>
      <c r="E399" s="84" t="str">
        <f t="shared" si="19"/>
        <v>First</v>
      </c>
      <c r="F399" s="75"/>
    </row>
    <row r="400" spans="1:6">
      <c r="A400" s="43">
        <v>940357</v>
      </c>
      <c r="B400" s="43">
        <v>1870482</v>
      </c>
      <c r="C400" s="139">
        <f t="shared" si="20"/>
        <v>1.9891190260720131</v>
      </c>
      <c r="D400" s="84" t="str">
        <f t="shared" si="18"/>
        <v>A+</v>
      </c>
      <c r="E400" s="84" t="str">
        <f t="shared" si="19"/>
        <v>A+</v>
      </c>
      <c r="F400" s="75"/>
    </row>
    <row r="401" spans="1:6">
      <c r="A401" s="43">
        <v>1252663</v>
      </c>
      <c r="B401" s="43">
        <v>1989311</v>
      </c>
      <c r="C401" s="139">
        <f t="shared" si="20"/>
        <v>1.5880655850775507</v>
      </c>
      <c r="D401" s="84" t="str">
        <f t="shared" si="18"/>
        <v>A+</v>
      </c>
      <c r="E401" s="84" t="str">
        <f t="shared" si="19"/>
        <v>A+</v>
      </c>
      <c r="F401" s="75"/>
    </row>
    <row r="402" spans="1:6">
      <c r="A402" s="43">
        <v>1335605</v>
      </c>
      <c r="B402" s="43">
        <v>1016487</v>
      </c>
      <c r="C402" s="139">
        <f t="shared" si="20"/>
        <v>0.7610685794078339</v>
      </c>
      <c r="D402" s="84" t="str">
        <f t="shared" si="18"/>
        <v>First</v>
      </c>
      <c r="E402" s="84" t="str">
        <f t="shared" si="19"/>
        <v>First</v>
      </c>
      <c r="F402" s="75"/>
    </row>
    <row r="403" spans="1:6">
      <c r="A403" s="43">
        <v>1128978</v>
      </c>
      <c r="B403" s="43">
        <v>967840</v>
      </c>
      <c r="C403" s="139">
        <f t="shared" si="20"/>
        <v>0.85727091227641283</v>
      </c>
      <c r="D403" s="84" t="str">
        <f t="shared" si="18"/>
        <v>A</v>
      </c>
      <c r="E403" s="84" t="str">
        <f t="shared" si="19"/>
        <v>A</v>
      </c>
      <c r="F403" s="75"/>
    </row>
    <row r="404" spans="1:6">
      <c r="A404" s="43">
        <v>830600</v>
      </c>
      <c r="B404" s="43">
        <v>1152138</v>
      </c>
      <c r="C404" s="139">
        <f t="shared" si="20"/>
        <v>1.3871153383096557</v>
      </c>
      <c r="D404" s="84" t="str">
        <f t="shared" si="18"/>
        <v>A+</v>
      </c>
      <c r="E404" s="84" t="str">
        <f t="shared" si="19"/>
        <v>A+</v>
      </c>
      <c r="F404" s="75"/>
    </row>
    <row r="405" spans="1:6">
      <c r="A405" s="43">
        <v>730922</v>
      </c>
      <c r="B405" s="43">
        <v>878334</v>
      </c>
      <c r="C405" s="139">
        <f t="shared" si="20"/>
        <v>1.2016795225755963</v>
      </c>
      <c r="D405" s="84" t="str">
        <f t="shared" si="18"/>
        <v>A+</v>
      </c>
      <c r="E405" s="84" t="str">
        <f t="shared" si="19"/>
        <v>A+</v>
      </c>
      <c r="F405" s="75"/>
    </row>
    <row r="406" spans="1:6">
      <c r="A406" s="43">
        <v>584523</v>
      </c>
      <c r="B406" s="43">
        <v>1888664</v>
      </c>
      <c r="C406" s="139">
        <f t="shared" si="20"/>
        <v>3.2311200756856446</v>
      </c>
      <c r="D406" s="84" t="str">
        <f t="shared" si="18"/>
        <v>A+</v>
      </c>
      <c r="E406" s="84" t="str">
        <f t="shared" si="19"/>
        <v>A+</v>
      </c>
      <c r="F406" s="75"/>
    </row>
    <row r="407" spans="1:6">
      <c r="A407" s="43">
        <v>867440</v>
      </c>
      <c r="B407" s="43">
        <v>1493161</v>
      </c>
      <c r="C407" s="139">
        <f t="shared" si="20"/>
        <v>1.7213421101171262</v>
      </c>
      <c r="D407" s="84" t="str">
        <f t="shared" si="18"/>
        <v>A+</v>
      </c>
      <c r="E407" s="84" t="str">
        <f t="shared" si="19"/>
        <v>A+</v>
      </c>
      <c r="F407" s="75"/>
    </row>
    <row r="408" spans="1:6">
      <c r="A408" s="43">
        <v>1688706</v>
      </c>
      <c r="B408" s="43">
        <v>2694294</v>
      </c>
      <c r="C408" s="139">
        <f t="shared" si="20"/>
        <v>1.5954784314143493</v>
      </c>
      <c r="D408" s="84" t="str">
        <f t="shared" si="18"/>
        <v>A+</v>
      </c>
      <c r="E408" s="84" t="str">
        <f t="shared" si="19"/>
        <v>A+</v>
      </c>
      <c r="F408" s="75"/>
    </row>
    <row r="409" spans="1:6">
      <c r="A409" s="43">
        <v>170145</v>
      </c>
      <c r="B409" s="43">
        <v>569860</v>
      </c>
      <c r="C409" s="139">
        <f t="shared" si="20"/>
        <v>3.3492609245055687</v>
      </c>
      <c r="D409" s="84" t="str">
        <f t="shared" si="18"/>
        <v>A+</v>
      </c>
      <c r="E409" s="84" t="str">
        <f t="shared" si="19"/>
        <v>A+</v>
      </c>
      <c r="F409" s="75"/>
    </row>
    <row r="410" spans="1:6">
      <c r="A410" s="43">
        <v>994723</v>
      </c>
      <c r="B410" s="43">
        <v>1042862</v>
      </c>
      <c r="C410" s="139">
        <f t="shared" si="20"/>
        <v>1.048394377128105</v>
      </c>
      <c r="D410" s="84" t="str">
        <f t="shared" si="18"/>
        <v>A+</v>
      </c>
      <c r="E410" s="84" t="str">
        <f t="shared" si="19"/>
        <v>A+</v>
      </c>
      <c r="F410" s="75"/>
    </row>
    <row r="411" spans="1:6">
      <c r="A411" s="43">
        <v>1650609</v>
      </c>
      <c r="B411" s="43">
        <v>2093189</v>
      </c>
      <c r="C411" s="139">
        <f t="shared" si="20"/>
        <v>1.2681313381909345</v>
      </c>
      <c r="D411" s="84" t="str">
        <f t="shared" si="18"/>
        <v>A+</v>
      </c>
      <c r="E411" s="84" t="str">
        <f t="shared" si="19"/>
        <v>A+</v>
      </c>
      <c r="F411" s="75"/>
    </row>
    <row r="412" spans="1:6">
      <c r="A412" s="43">
        <v>743079</v>
      </c>
      <c r="B412" s="43">
        <v>720562</v>
      </c>
      <c r="C412" s="139">
        <f t="shared" si="20"/>
        <v>0.96969770374347819</v>
      </c>
      <c r="D412" s="84" t="str">
        <f t="shared" si="18"/>
        <v>A</v>
      </c>
      <c r="E412" s="84" t="str">
        <f t="shared" si="19"/>
        <v>A</v>
      </c>
      <c r="F412" s="75"/>
    </row>
    <row r="413" spans="1:6">
      <c r="A413" s="43">
        <v>827718</v>
      </c>
      <c r="B413" s="43">
        <v>1811702</v>
      </c>
      <c r="C413" s="139">
        <f t="shared" si="20"/>
        <v>2.1887913516439172</v>
      </c>
      <c r="D413" s="84" t="str">
        <f t="shared" si="18"/>
        <v>A+</v>
      </c>
      <c r="E413" s="84" t="str">
        <f t="shared" si="19"/>
        <v>A+</v>
      </c>
      <c r="F413" s="75"/>
    </row>
    <row r="414" spans="1:6">
      <c r="A414" s="43">
        <v>694298</v>
      </c>
      <c r="B414" s="43">
        <v>1264203</v>
      </c>
      <c r="C414" s="139">
        <f t="shared" si="20"/>
        <v>1.8208362979585135</v>
      </c>
      <c r="D414" s="84" t="str">
        <f t="shared" si="18"/>
        <v>A+</v>
      </c>
      <c r="E414" s="84" t="str">
        <f t="shared" si="19"/>
        <v>A+</v>
      </c>
      <c r="F414" s="75"/>
    </row>
    <row r="415" spans="1:6">
      <c r="A415" s="43">
        <v>599989</v>
      </c>
      <c r="B415" s="43">
        <v>1244319</v>
      </c>
      <c r="C415" s="139">
        <f t="shared" si="20"/>
        <v>2.0739030215553953</v>
      </c>
      <c r="D415" s="84" t="str">
        <f t="shared" si="18"/>
        <v>A+</v>
      </c>
      <c r="E415" s="84" t="str">
        <f t="shared" si="19"/>
        <v>A+</v>
      </c>
      <c r="F415" s="75"/>
    </row>
    <row r="416" spans="1:6">
      <c r="A416" s="43">
        <v>840749</v>
      </c>
      <c r="B416" s="43">
        <v>1527333</v>
      </c>
      <c r="C416" s="139">
        <f t="shared" si="20"/>
        <v>1.8166337396773591</v>
      </c>
      <c r="D416" s="84" t="str">
        <f t="shared" si="18"/>
        <v>A+</v>
      </c>
      <c r="E416" s="84" t="str">
        <f t="shared" si="19"/>
        <v>A+</v>
      </c>
      <c r="F416" s="75"/>
    </row>
    <row r="417" spans="1:6">
      <c r="A417" s="43">
        <v>979744</v>
      </c>
      <c r="B417" s="43">
        <v>1528714</v>
      </c>
      <c r="C417" s="139">
        <f t="shared" si="20"/>
        <v>1.5603198386517294</v>
      </c>
      <c r="D417" s="84" t="str">
        <f t="shared" si="18"/>
        <v>A+</v>
      </c>
      <c r="E417" s="84" t="str">
        <f t="shared" si="19"/>
        <v>A+</v>
      </c>
      <c r="F417" s="75"/>
    </row>
    <row r="418" spans="1:6">
      <c r="A418" s="43">
        <v>894585</v>
      </c>
      <c r="B418" s="43">
        <v>1407729</v>
      </c>
      <c r="C418" s="139">
        <f t="shared" si="20"/>
        <v>1.5736112275524405</v>
      </c>
      <c r="D418" s="84" t="str">
        <f t="shared" si="18"/>
        <v>A+</v>
      </c>
      <c r="E418" s="84" t="str">
        <f t="shared" si="19"/>
        <v>A+</v>
      </c>
      <c r="F418" s="75"/>
    </row>
    <row r="419" spans="1:6">
      <c r="A419" s="43">
        <v>1294331</v>
      </c>
      <c r="B419" s="43">
        <v>619465</v>
      </c>
      <c r="C419" s="139">
        <f t="shared" si="20"/>
        <v>0.47859859649502329</v>
      </c>
      <c r="D419" s="84" t="str">
        <f t="shared" si="18"/>
        <v>Pass</v>
      </c>
      <c r="E419" s="84" t="str">
        <f t="shared" si="19"/>
        <v>Pass</v>
      </c>
      <c r="F419" s="75"/>
    </row>
    <row r="420" spans="1:6">
      <c r="A420" s="43">
        <v>680530</v>
      </c>
      <c r="B420" s="43">
        <v>731178</v>
      </c>
      <c r="C420" s="139">
        <f t="shared" si="20"/>
        <v>1.0744243457305336</v>
      </c>
      <c r="D420" s="84" t="str">
        <f t="shared" si="18"/>
        <v>A+</v>
      </c>
      <c r="E420" s="84" t="str">
        <f t="shared" si="19"/>
        <v>A+</v>
      </c>
      <c r="F420" s="75"/>
    </row>
    <row r="421" spans="1:6">
      <c r="A421" s="43">
        <v>694915</v>
      </c>
      <c r="B421" s="43">
        <v>434649</v>
      </c>
      <c r="C421" s="139">
        <f t="shared" si="20"/>
        <v>0.62547074102588085</v>
      </c>
      <c r="D421" s="84" t="str">
        <f t="shared" si="18"/>
        <v>First</v>
      </c>
      <c r="E421" s="84" t="str">
        <f t="shared" si="19"/>
        <v>First</v>
      </c>
      <c r="F421" s="75"/>
    </row>
    <row r="422" spans="1:6">
      <c r="A422" s="43">
        <v>1030588</v>
      </c>
      <c r="B422" s="43">
        <v>505761</v>
      </c>
      <c r="C422" s="139">
        <f t="shared" si="20"/>
        <v>0.49074994081048878</v>
      </c>
      <c r="D422" s="84" t="str">
        <f t="shared" si="18"/>
        <v>Pass</v>
      </c>
      <c r="E422" s="84" t="str">
        <f t="shared" si="19"/>
        <v>Pass</v>
      </c>
      <c r="F422" s="75"/>
    </row>
    <row r="423" spans="1:6">
      <c r="A423" s="43">
        <v>1370535</v>
      </c>
      <c r="B423" s="43">
        <v>1060550</v>
      </c>
      <c r="C423" s="139">
        <f t="shared" si="20"/>
        <v>0.77382190166613762</v>
      </c>
      <c r="D423" s="84" t="str">
        <f t="shared" si="18"/>
        <v>First</v>
      </c>
      <c r="E423" s="84" t="str">
        <f t="shared" si="19"/>
        <v>First</v>
      </c>
      <c r="F423" s="75"/>
    </row>
    <row r="424" spans="1:6">
      <c r="A424" s="43">
        <v>592555</v>
      </c>
      <c r="B424" s="43">
        <v>796761</v>
      </c>
      <c r="C424" s="139">
        <f t="shared" si="20"/>
        <v>1.3446194867986938</v>
      </c>
      <c r="D424" s="84" t="str">
        <f t="shared" si="18"/>
        <v>A+</v>
      </c>
      <c r="E424" s="84" t="str">
        <f t="shared" si="19"/>
        <v>A+</v>
      </c>
      <c r="F424" s="75"/>
    </row>
    <row r="425" spans="1:6">
      <c r="A425" s="43">
        <v>526134</v>
      </c>
      <c r="B425" s="43">
        <v>858394</v>
      </c>
      <c r="C425" s="139">
        <f t="shared" si="20"/>
        <v>1.6315121242877291</v>
      </c>
      <c r="D425" s="84" t="str">
        <f t="shared" si="18"/>
        <v>A+</v>
      </c>
      <c r="E425" s="84" t="str">
        <f t="shared" si="19"/>
        <v>A+</v>
      </c>
      <c r="F425" s="75"/>
    </row>
    <row r="426" spans="1:6">
      <c r="A426" s="43">
        <v>478320</v>
      </c>
      <c r="B426" s="43">
        <v>910569</v>
      </c>
      <c r="C426" s="139">
        <f t="shared" si="20"/>
        <v>1.9036816357250377</v>
      </c>
      <c r="D426" s="84" t="str">
        <f t="shared" si="18"/>
        <v>A+</v>
      </c>
      <c r="E426" s="84" t="str">
        <f t="shared" si="19"/>
        <v>A+</v>
      </c>
      <c r="F426" s="75"/>
    </row>
    <row r="427" spans="1:6">
      <c r="A427" s="43">
        <v>555961</v>
      </c>
      <c r="B427" s="43">
        <v>183677</v>
      </c>
      <c r="C427" s="139">
        <f t="shared" si="20"/>
        <v>0.33037749050742771</v>
      </c>
      <c r="D427" s="84" t="str">
        <f t="shared" si="18"/>
        <v>Fail</v>
      </c>
      <c r="E427" s="84" t="str">
        <f t="shared" si="19"/>
        <v>Fail</v>
      </c>
      <c r="F427" s="75"/>
    </row>
    <row r="428" spans="1:6">
      <c r="A428" s="43">
        <v>768199</v>
      </c>
      <c r="B428" s="43">
        <v>1474099</v>
      </c>
      <c r="C428" s="139">
        <f t="shared" si="20"/>
        <v>1.9189025239553814</v>
      </c>
      <c r="D428" s="84" t="str">
        <f t="shared" si="18"/>
        <v>A+</v>
      </c>
      <c r="E428" s="84" t="str">
        <f t="shared" si="19"/>
        <v>A+</v>
      </c>
      <c r="F428" s="75"/>
    </row>
    <row r="429" spans="1:6">
      <c r="A429" s="43">
        <v>509756</v>
      </c>
      <c r="B429" s="43">
        <v>619613</v>
      </c>
      <c r="C429" s="139">
        <f t="shared" si="20"/>
        <v>1.2155089886141606</v>
      </c>
      <c r="D429" s="84" t="str">
        <f t="shared" si="18"/>
        <v>A+</v>
      </c>
      <c r="E429" s="84" t="str">
        <f t="shared" si="19"/>
        <v>A+</v>
      </c>
      <c r="F429" s="75"/>
    </row>
    <row r="430" spans="1:6">
      <c r="A430" s="43">
        <v>2941904</v>
      </c>
      <c r="B430" s="43">
        <v>3086995</v>
      </c>
      <c r="C430" s="139">
        <f t="shared" si="20"/>
        <v>1.0493187405163458</v>
      </c>
      <c r="D430" s="84" t="str">
        <f t="shared" si="18"/>
        <v>A+</v>
      </c>
      <c r="E430" s="84" t="str">
        <f t="shared" si="19"/>
        <v>A+</v>
      </c>
      <c r="F430" s="75"/>
    </row>
    <row r="431" spans="1:6">
      <c r="A431" s="43">
        <v>1231788</v>
      </c>
      <c r="B431" s="43">
        <v>1093220</v>
      </c>
      <c r="C431" s="139">
        <f t="shared" si="20"/>
        <v>0.88750661639827633</v>
      </c>
      <c r="D431" s="84" t="str">
        <f t="shared" si="18"/>
        <v>A</v>
      </c>
      <c r="E431" s="84" t="str">
        <f t="shared" si="19"/>
        <v>A</v>
      </c>
      <c r="F431" s="75"/>
    </row>
    <row r="432" spans="1:6">
      <c r="A432" s="43">
        <v>646050</v>
      </c>
      <c r="B432" s="43">
        <v>1327831</v>
      </c>
      <c r="C432" s="139">
        <f t="shared" si="20"/>
        <v>2.0553068647937467</v>
      </c>
      <c r="D432" s="84" t="str">
        <f t="shared" si="18"/>
        <v>A+</v>
      </c>
      <c r="E432" s="84" t="str">
        <f t="shared" si="19"/>
        <v>A+</v>
      </c>
      <c r="F432" s="75"/>
    </row>
    <row r="433" spans="1:6">
      <c r="A433" s="43">
        <v>648036</v>
      </c>
      <c r="B433" s="43">
        <v>797746</v>
      </c>
      <c r="C433" s="139">
        <f t="shared" si="20"/>
        <v>1.2310211161108333</v>
      </c>
      <c r="D433" s="84" t="str">
        <f t="shared" si="18"/>
        <v>A+</v>
      </c>
      <c r="E433" s="84" t="str">
        <f t="shared" si="19"/>
        <v>A+</v>
      </c>
      <c r="F433" s="75"/>
    </row>
    <row r="434" spans="1:6">
      <c r="A434" s="43">
        <v>1431054</v>
      </c>
      <c r="B434" s="43">
        <v>1077500</v>
      </c>
      <c r="C434" s="139">
        <f t="shared" si="20"/>
        <v>0.75294153819492482</v>
      </c>
      <c r="D434" s="84" t="str">
        <f t="shared" si="18"/>
        <v>First</v>
      </c>
      <c r="E434" s="84" t="str">
        <f t="shared" si="19"/>
        <v>First</v>
      </c>
      <c r="F434" s="75"/>
    </row>
    <row r="435" spans="1:6">
      <c r="A435" s="43">
        <v>471311</v>
      </c>
      <c r="B435" s="43">
        <v>524789</v>
      </c>
      <c r="C435" s="139">
        <f t="shared" si="20"/>
        <v>1.113466479670536</v>
      </c>
      <c r="D435" s="84" t="str">
        <f t="shared" si="18"/>
        <v>A+</v>
      </c>
      <c r="E435" s="84" t="str">
        <f t="shared" si="19"/>
        <v>A+</v>
      </c>
      <c r="F435" s="75"/>
    </row>
    <row r="436" spans="1:6">
      <c r="A436" s="43">
        <v>363309</v>
      </c>
      <c r="B436" s="43">
        <v>548104</v>
      </c>
      <c r="C436" s="139">
        <f t="shared" si="20"/>
        <v>1.5086441569022513</v>
      </c>
      <c r="D436" s="84" t="str">
        <f t="shared" si="18"/>
        <v>A+</v>
      </c>
      <c r="E436" s="84" t="str">
        <f t="shared" si="19"/>
        <v>A+</v>
      </c>
      <c r="F436" s="75"/>
    </row>
    <row r="437" spans="1:6">
      <c r="A437" s="43">
        <v>1378261</v>
      </c>
      <c r="B437" s="43">
        <v>2076538</v>
      </c>
      <c r="C437" s="139">
        <f t="shared" si="20"/>
        <v>1.5066362612016158</v>
      </c>
      <c r="D437" s="84" t="str">
        <f t="shared" si="18"/>
        <v>A+</v>
      </c>
      <c r="E437" s="84" t="str">
        <f t="shared" si="19"/>
        <v>A+</v>
      </c>
      <c r="F437" s="75"/>
    </row>
    <row r="438" spans="1:6">
      <c r="A438" s="43">
        <v>332882</v>
      </c>
      <c r="B438" s="43">
        <v>1152676</v>
      </c>
      <c r="C438" s="139">
        <f t="shared" si="20"/>
        <v>3.4627165181655961</v>
      </c>
      <c r="D438" s="84" t="str">
        <f t="shared" si="18"/>
        <v>A+</v>
      </c>
      <c r="E438" s="84" t="str">
        <f t="shared" si="19"/>
        <v>A+</v>
      </c>
      <c r="F438" s="75"/>
    </row>
    <row r="439" spans="1:6">
      <c r="A439" s="43">
        <v>2291352</v>
      </c>
      <c r="B439" s="43">
        <v>4753816</v>
      </c>
      <c r="C439" s="139">
        <f t="shared" si="20"/>
        <v>2.0746773084187851</v>
      </c>
      <c r="D439" s="84" t="str">
        <f t="shared" si="18"/>
        <v>A+</v>
      </c>
      <c r="E439" s="84" t="str">
        <f t="shared" si="19"/>
        <v>A+</v>
      </c>
      <c r="F439" s="75"/>
    </row>
    <row r="440" spans="1:6">
      <c r="A440" s="43">
        <v>510065</v>
      </c>
      <c r="B440" s="43">
        <v>462456</v>
      </c>
      <c r="C440" s="139">
        <f t="shared" si="20"/>
        <v>0.90666091576563768</v>
      </c>
      <c r="D440" s="84" t="str">
        <f t="shared" si="18"/>
        <v>A</v>
      </c>
      <c r="E440" s="84" t="str">
        <f t="shared" si="19"/>
        <v>A</v>
      </c>
      <c r="F440" s="75"/>
    </row>
    <row r="441" spans="1:6">
      <c r="A441" s="43">
        <v>1747024</v>
      </c>
      <c r="B441" s="43">
        <v>2151517</v>
      </c>
      <c r="C441" s="139">
        <f t="shared" si="20"/>
        <v>1.2315325948584563</v>
      </c>
      <c r="D441" s="84" t="str">
        <f t="shared" si="18"/>
        <v>A+</v>
      </c>
      <c r="E441" s="84" t="str">
        <f t="shared" si="19"/>
        <v>A+</v>
      </c>
      <c r="F441" s="75"/>
    </row>
    <row r="442" spans="1:6">
      <c r="A442" s="43">
        <v>752936</v>
      </c>
      <c r="B442" s="43">
        <v>445356</v>
      </c>
      <c r="C442" s="139">
        <f t="shared" si="20"/>
        <v>0.59149250401096509</v>
      </c>
      <c r="D442" s="84" t="str">
        <f t="shared" si="18"/>
        <v>Pass</v>
      </c>
      <c r="E442" s="84" t="str">
        <f t="shared" si="19"/>
        <v>Pass</v>
      </c>
      <c r="F442" s="75"/>
    </row>
    <row r="443" spans="1:6">
      <c r="A443" s="43">
        <v>409058</v>
      </c>
      <c r="B443" s="43">
        <v>204973</v>
      </c>
      <c r="C443" s="139">
        <f t="shared" si="20"/>
        <v>0.50108542064939443</v>
      </c>
      <c r="D443" s="84" t="str">
        <f t="shared" si="18"/>
        <v>Pass</v>
      </c>
      <c r="E443" s="84" t="str">
        <f t="shared" si="19"/>
        <v>Pass</v>
      </c>
      <c r="F443" s="75"/>
    </row>
    <row r="444" spans="1:6">
      <c r="A444" s="43">
        <v>579556</v>
      </c>
      <c r="B444" s="43">
        <v>320352</v>
      </c>
      <c r="C444" s="139">
        <f t="shared" si="20"/>
        <v>0.5527541773357536</v>
      </c>
      <c r="D444" s="84" t="str">
        <f t="shared" si="18"/>
        <v>Pass</v>
      </c>
      <c r="E444" s="84" t="str">
        <f t="shared" si="19"/>
        <v>Pass</v>
      </c>
      <c r="F444" s="75"/>
    </row>
    <row r="445" spans="1:6">
      <c r="A445" s="43">
        <v>1276033</v>
      </c>
      <c r="B445" s="43">
        <v>802967</v>
      </c>
      <c r="C445" s="139">
        <f t="shared" si="20"/>
        <v>0.62926820858081256</v>
      </c>
      <c r="D445" s="84" t="str">
        <f t="shared" si="18"/>
        <v>First</v>
      </c>
      <c r="E445" s="84" t="str">
        <f t="shared" si="19"/>
        <v>First</v>
      </c>
      <c r="F445" s="75"/>
    </row>
    <row r="446" spans="1:6">
      <c r="A446" s="43">
        <v>640131</v>
      </c>
      <c r="B446" s="43">
        <v>595533</v>
      </c>
      <c r="C446" s="139">
        <f t="shared" si="20"/>
        <v>0.93032988560154095</v>
      </c>
      <c r="D446" s="84" t="str">
        <f t="shared" si="18"/>
        <v>A</v>
      </c>
      <c r="E446" s="84" t="str">
        <f t="shared" si="19"/>
        <v>A</v>
      </c>
      <c r="F446" s="75"/>
    </row>
    <row r="447" spans="1:6">
      <c r="A447" s="43">
        <v>1511402</v>
      </c>
      <c r="B447" s="43">
        <v>2053945</v>
      </c>
      <c r="C447" s="139">
        <f t="shared" si="20"/>
        <v>1.3589667077322909</v>
      </c>
      <c r="D447" s="84" t="str">
        <f t="shared" si="18"/>
        <v>A+</v>
      </c>
      <c r="E447" s="84" t="str">
        <f t="shared" si="19"/>
        <v>A+</v>
      </c>
      <c r="F447" s="75"/>
    </row>
    <row r="448" spans="1:6">
      <c r="A448" s="43">
        <v>369251</v>
      </c>
      <c r="B448" s="43">
        <v>1402002</v>
      </c>
      <c r="C448" s="139">
        <f t="shared" si="20"/>
        <v>3.7968807125776234</v>
      </c>
      <c r="D448" s="84" t="str">
        <f t="shared" si="18"/>
        <v>A+</v>
      </c>
      <c r="E448" s="84" t="str">
        <f t="shared" si="19"/>
        <v>A+</v>
      </c>
      <c r="F448" s="75"/>
    </row>
    <row r="449" spans="1:6">
      <c r="A449" s="43">
        <v>713038</v>
      </c>
      <c r="B449" s="43">
        <v>1341030</v>
      </c>
      <c r="C449" s="139">
        <f t="shared" si="20"/>
        <v>1.8807272543679299</v>
      </c>
      <c r="D449" s="84" t="str">
        <f t="shared" si="18"/>
        <v>A+</v>
      </c>
      <c r="E449" s="84" t="str">
        <f t="shared" si="19"/>
        <v>A+</v>
      </c>
      <c r="F449" s="75"/>
    </row>
    <row r="450" spans="1:6">
      <c r="A450" s="43">
        <v>915757</v>
      </c>
      <c r="B450" s="43">
        <v>415905</v>
      </c>
      <c r="C450" s="139">
        <f t="shared" si="20"/>
        <v>0.45416524252612867</v>
      </c>
      <c r="D450" s="84" t="str">
        <f t="shared" si="18"/>
        <v>Pass</v>
      </c>
      <c r="E450" s="84" t="str">
        <f t="shared" si="19"/>
        <v>Pass</v>
      </c>
      <c r="F450" s="75"/>
    </row>
    <row r="451" spans="1:6">
      <c r="A451" s="43">
        <v>715893</v>
      </c>
      <c r="B451" s="43">
        <v>1054571</v>
      </c>
      <c r="C451" s="139">
        <f t="shared" si="20"/>
        <v>1.473084664887071</v>
      </c>
      <c r="D451" s="84" t="str">
        <f t="shared" si="18"/>
        <v>A+</v>
      </c>
      <c r="E451" s="84" t="str">
        <f t="shared" si="19"/>
        <v>A+</v>
      </c>
      <c r="F451" s="75"/>
    </row>
    <row r="452" spans="1:6">
      <c r="A452" s="43">
        <v>1455873</v>
      </c>
      <c r="B452" s="43">
        <v>1718333</v>
      </c>
      <c r="C452" s="139">
        <f t="shared" si="20"/>
        <v>1.1802767136968677</v>
      </c>
      <c r="D452" s="84" t="str">
        <f t="shared" si="18"/>
        <v>A+</v>
      </c>
      <c r="E452" s="84" t="str">
        <f t="shared" si="19"/>
        <v>A+</v>
      </c>
      <c r="F452" s="75"/>
    </row>
    <row r="453" spans="1:6">
      <c r="A453" s="43">
        <v>857343</v>
      </c>
      <c r="B453" s="43">
        <v>1003314</v>
      </c>
      <c r="C453" s="139">
        <f t="shared" si="20"/>
        <v>1.1702597443496943</v>
      </c>
      <c r="D453" s="84" t="str">
        <f t="shared" si="18"/>
        <v>A+</v>
      </c>
      <c r="E453" s="84" t="str">
        <f t="shared" si="19"/>
        <v>A+</v>
      </c>
      <c r="F453" s="75"/>
    </row>
    <row r="454" spans="1:6">
      <c r="A454" s="43">
        <v>660554</v>
      </c>
      <c r="B454" s="43">
        <v>878704</v>
      </c>
      <c r="C454" s="139">
        <f t="shared" si="20"/>
        <v>1.3302530905875978</v>
      </c>
      <c r="D454" s="84" t="str">
        <f t="shared" si="18"/>
        <v>A+</v>
      </c>
      <c r="E454" s="84" t="str">
        <f t="shared" si="19"/>
        <v>A+</v>
      </c>
      <c r="F454" s="75"/>
    </row>
    <row r="455" spans="1:6">
      <c r="A455" s="43">
        <v>488006</v>
      </c>
      <c r="B455" s="43">
        <v>436700</v>
      </c>
      <c r="C455" s="139">
        <f t="shared" si="20"/>
        <v>0.89486604672893366</v>
      </c>
      <c r="D455" s="84" t="str">
        <f t="shared" si="18"/>
        <v>A</v>
      </c>
      <c r="E455" s="84" t="str">
        <f t="shared" si="19"/>
        <v>A</v>
      </c>
      <c r="F455" s="75"/>
    </row>
    <row r="456" spans="1:6">
      <c r="A456" s="43">
        <v>638650</v>
      </c>
      <c r="B456" s="43">
        <v>1407603</v>
      </c>
      <c r="C456" s="139">
        <f t="shared" si="20"/>
        <v>2.2040288107727237</v>
      </c>
      <c r="D456" s="84" t="str">
        <f t="shared" si="18"/>
        <v>A+</v>
      </c>
      <c r="E456" s="84" t="str">
        <f t="shared" si="19"/>
        <v>A+</v>
      </c>
      <c r="F456" s="75"/>
    </row>
    <row r="457" spans="1:6">
      <c r="A457" s="43">
        <v>604115</v>
      </c>
      <c r="B457" s="43">
        <v>653212</v>
      </c>
      <c r="C457" s="139">
        <f t="shared" si="20"/>
        <v>1.081270950067454</v>
      </c>
      <c r="D457" s="84" t="str">
        <f t="shared" si="18"/>
        <v>A+</v>
      </c>
      <c r="E457" s="84" t="str">
        <f t="shared" si="19"/>
        <v>A+</v>
      </c>
      <c r="F457" s="75"/>
    </row>
    <row r="458" spans="1:6">
      <c r="A458" s="43">
        <v>1304784</v>
      </c>
      <c r="B458" s="43">
        <v>2105588</v>
      </c>
      <c r="C458" s="139">
        <f t="shared" si="20"/>
        <v>1.6137444971734785</v>
      </c>
      <c r="D458" s="84" t="str">
        <f t="shared" si="18"/>
        <v>A+</v>
      </c>
      <c r="E458" s="84" t="str">
        <f t="shared" si="19"/>
        <v>A+</v>
      </c>
      <c r="F458" s="75"/>
    </row>
    <row r="459" spans="1:6">
      <c r="A459" s="43">
        <v>1036060</v>
      </c>
      <c r="B459" s="43">
        <v>666980</v>
      </c>
      <c r="C459" s="139">
        <f t="shared" si="20"/>
        <v>0.64376580506920444</v>
      </c>
      <c r="D459" s="84" t="str">
        <f t="shared" si="18"/>
        <v>First</v>
      </c>
      <c r="E459" s="84" t="str">
        <f t="shared" si="19"/>
        <v>First</v>
      </c>
      <c r="F459" s="75"/>
    </row>
    <row r="460" spans="1:6">
      <c r="A460" s="43">
        <v>933050</v>
      </c>
      <c r="B460" s="43">
        <v>1308846</v>
      </c>
      <c r="C460" s="139">
        <f t="shared" si="20"/>
        <v>1.4027608381115695</v>
      </c>
      <c r="D460" s="84" t="str">
        <f t="shared" ref="D460:D523" si="21">IF(C460&lt;41%, "Fail",IF(C460&lt;61%,"Pass",IF(C460&lt;81%,"First",IF(C460&lt;101%,"A","A+"))))</f>
        <v>A+</v>
      </c>
      <c r="E460" s="84" t="str">
        <f t="shared" ref="E460:E523" si="22">VLOOKUP(C460,$C$4:$D$8,2,TRUE)</f>
        <v>A+</v>
      </c>
      <c r="F460" s="75"/>
    </row>
    <row r="461" spans="1:6">
      <c r="A461" s="43">
        <v>963718</v>
      </c>
      <c r="B461" s="43">
        <v>1779167</v>
      </c>
      <c r="C461" s="139">
        <f t="shared" ref="C461:C524" si="23">B461/A461</f>
        <v>1.8461489771904229</v>
      </c>
      <c r="D461" s="84" t="str">
        <f t="shared" si="21"/>
        <v>A+</v>
      </c>
      <c r="E461" s="84" t="str">
        <f t="shared" si="22"/>
        <v>A+</v>
      </c>
      <c r="F461" s="75"/>
    </row>
    <row r="462" spans="1:6">
      <c r="A462" s="43">
        <v>1579458</v>
      </c>
      <c r="B462" s="43">
        <v>678936</v>
      </c>
      <c r="C462" s="139">
        <f t="shared" si="23"/>
        <v>0.42985378528583856</v>
      </c>
      <c r="D462" s="84" t="str">
        <f t="shared" si="21"/>
        <v>Pass</v>
      </c>
      <c r="E462" s="84" t="str">
        <f t="shared" si="22"/>
        <v>Pass</v>
      </c>
      <c r="F462" s="75"/>
    </row>
    <row r="463" spans="1:6">
      <c r="A463" s="43">
        <v>364206</v>
      </c>
      <c r="B463" s="43">
        <v>594060</v>
      </c>
      <c r="C463" s="139">
        <f t="shared" si="23"/>
        <v>1.6311098663942933</v>
      </c>
      <c r="D463" s="84" t="str">
        <f t="shared" si="21"/>
        <v>A+</v>
      </c>
      <c r="E463" s="84" t="str">
        <f t="shared" si="22"/>
        <v>A+</v>
      </c>
      <c r="F463" s="75"/>
    </row>
    <row r="464" spans="1:6">
      <c r="A464" s="43">
        <v>378287</v>
      </c>
      <c r="B464" s="43">
        <v>986998</v>
      </c>
      <c r="C464" s="139">
        <f t="shared" si="23"/>
        <v>2.6091248179292443</v>
      </c>
      <c r="D464" s="84" t="str">
        <f t="shared" si="21"/>
        <v>A+</v>
      </c>
      <c r="E464" s="84" t="str">
        <f t="shared" si="22"/>
        <v>A+</v>
      </c>
      <c r="F464" s="75"/>
    </row>
    <row r="465" spans="1:6">
      <c r="A465" s="43">
        <v>692182</v>
      </c>
      <c r="B465" s="43">
        <v>1257670</v>
      </c>
      <c r="C465" s="139">
        <f t="shared" si="23"/>
        <v>1.8169643244117877</v>
      </c>
      <c r="D465" s="84" t="str">
        <f t="shared" si="21"/>
        <v>A+</v>
      </c>
      <c r="E465" s="84" t="str">
        <f t="shared" si="22"/>
        <v>A+</v>
      </c>
      <c r="F465" s="75"/>
    </row>
    <row r="466" spans="1:6">
      <c r="A466" s="43">
        <v>337514</v>
      </c>
      <c r="B466" s="43">
        <v>499288</v>
      </c>
      <c r="C466" s="139">
        <f t="shared" si="23"/>
        <v>1.4793104878612442</v>
      </c>
      <c r="D466" s="84" t="str">
        <f t="shared" si="21"/>
        <v>A+</v>
      </c>
      <c r="E466" s="84" t="str">
        <f t="shared" si="22"/>
        <v>A+</v>
      </c>
      <c r="F466" s="75"/>
    </row>
    <row r="467" spans="1:6">
      <c r="A467" s="43">
        <v>1312192</v>
      </c>
      <c r="B467" s="43">
        <v>1509624</v>
      </c>
      <c r="C467" s="139">
        <f t="shared" si="23"/>
        <v>1.1504596888260255</v>
      </c>
      <c r="D467" s="84" t="str">
        <f t="shared" si="21"/>
        <v>A+</v>
      </c>
      <c r="E467" s="84" t="str">
        <f t="shared" si="22"/>
        <v>A+</v>
      </c>
      <c r="F467" s="75"/>
    </row>
    <row r="468" spans="1:6">
      <c r="A468" s="43">
        <v>416933</v>
      </c>
      <c r="B468" s="43">
        <v>532750</v>
      </c>
      <c r="C468" s="139">
        <f t="shared" si="23"/>
        <v>1.2777832409523833</v>
      </c>
      <c r="D468" s="84" t="str">
        <f t="shared" si="21"/>
        <v>A+</v>
      </c>
      <c r="E468" s="84" t="str">
        <f t="shared" si="22"/>
        <v>A+</v>
      </c>
      <c r="F468" s="75"/>
    </row>
    <row r="469" spans="1:6">
      <c r="A469" s="43">
        <v>2089137</v>
      </c>
      <c r="B469" s="43">
        <v>1569127</v>
      </c>
      <c r="C469" s="139">
        <f t="shared" si="23"/>
        <v>0.75108860740104644</v>
      </c>
      <c r="D469" s="84" t="str">
        <f t="shared" si="21"/>
        <v>First</v>
      </c>
      <c r="E469" s="84" t="str">
        <f t="shared" si="22"/>
        <v>First</v>
      </c>
      <c r="F469" s="75"/>
    </row>
    <row r="470" spans="1:6">
      <c r="A470" s="43">
        <v>1159644</v>
      </c>
      <c r="B470" s="43">
        <v>1355874</v>
      </c>
      <c r="C470" s="139">
        <f t="shared" si="23"/>
        <v>1.1692157248258948</v>
      </c>
      <c r="D470" s="84" t="str">
        <f t="shared" si="21"/>
        <v>A+</v>
      </c>
      <c r="E470" s="84" t="str">
        <f t="shared" si="22"/>
        <v>A+</v>
      </c>
      <c r="F470" s="75"/>
    </row>
    <row r="471" spans="1:6">
      <c r="A471" s="43">
        <v>1325137</v>
      </c>
      <c r="B471" s="43">
        <v>1934975</v>
      </c>
      <c r="C471" s="139">
        <f t="shared" si="23"/>
        <v>1.4602075106196566</v>
      </c>
      <c r="D471" s="84" t="str">
        <f t="shared" si="21"/>
        <v>A+</v>
      </c>
      <c r="E471" s="84" t="str">
        <f t="shared" si="22"/>
        <v>A+</v>
      </c>
      <c r="F471" s="75"/>
    </row>
    <row r="472" spans="1:6">
      <c r="A472" s="43">
        <v>1555446</v>
      </c>
      <c r="B472" s="43">
        <v>781758</v>
      </c>
      <c r="C472" s="139">
        <f t="shared" si="23"/>
        <v>0.50259411127097953</v>
      </c>
      <c r="D472" s="84" t="str">
        <f t="shared" si="21"/>
        <v>Pass</v>
      </c>
      <c r="E472" s="84" t="str">
        <f t="shared" si="22"/>
        <v>Pass</v>
      </c>
      <c r="F472" s="75"/>
    </row>
    <row r="473" spans="1:6">
      <c r="A473" s="43">
        <v>984791</v>
      </c>
      <c r="B473" s="43">
        <v>772167</v>
      </c>
      <c r="C473" s="139">
        <f t="shared" si="23"/>
        <v>0.78409225916971215</v>
      </c>
      <c r="D473" s="84" t="str">
        <f t="shared" si="21"/>
        <v>First</v>
      </c>
      <c r="E473" s="84" t="str">
        <f t="shared" si="22"/>
        <v>First</v>
      </c>
      <c r="F473" s="75"/>
    </row>
    <row r="474" spans="1:6">
      <c r="A474" s="43">
        <v>526157</v>
      </c>
      <c r="B474" s="43">
        <v>938772</v>
      </c>
      <c r="C474" s="139">
        <f t="shared" si="23"/>
        <v>1.784205094677064</v>
      </c>
      <c r="D474" s="84" t="str">
        <f t="shared" si="21"/>
        <v>A+</v>
      </c>
      <c r="E474" s="84" t="str">
        <f t="shared" si="22"/>
        <v>A+</v>
      </c>
      <c r="F474" s="75"/>
    </row>
    <row r="475" spans="1:6">
      <c r="A475" s="43">
        <v>921476</v>
      </c>
      <c r="B475" s="43">
        <v>829390</v>
      </c>
      <c r="C475" s="139">
        <f t="shared" si="23"/>
        <v>0.90006684927225455</v>
      </c>
      <c r="D475" s="84" t="str">
        <f t="shared" si="21"/>
        <v>A</v>
      </c>
      <c r="E475" s="84" t="str">
        <f t="shared" si="22"/>
        <v>A</v>
      </c>
      <c r="F475" s="75"/>
    </row>
    <row r="476" spans="1:6">
      <c r="A476" s="43">
        <v>494106</v>
      </c>
      <c r="B476" s="43">
        <v>422972</v>
      </c>
      <c r="C476" s="139">
        <f t="shared" si="23"/>
        <v>0.85603493987120172</v>
      </c>
      <c r="D476" s="84" t="str">
        <f t="shared" si="21"/>
        <v>A</v>
      </c>
      <c r="E476" s="84" t="str">
        <f t="shared" si="22"/>
        <v>A</v>
      </c>
      <c r="F476" s="75"/>
    </row>
    <row r="477" spans="1:6">
      <c r="A477" s="43">
        <v>1271133</v>
      </c>
      <c r="B477" s="43">
        <v>1919513</v>
      </c>
      <c r="C477" s="139">
        <f t="shared" si="23"/>
        <v>1.5100803771123872</v>
      </c>
      <c r="D477" s="84" t="str">
        <f t="shared" si="21"/>
        <v>A+</v>
      </c>
      <c r="E477" s="84" t="str">
        <f t="shared" si="22"/>
        <v>A+</v>
      </c>
      <c r="F477" s="75"/>
    </row>
    <row r="478" spans="1:6">
      <c r="A478" s="43">
        <v>192199</v>
      </c>
      <c r="B478" s="43">
        <v>509304</v>
      </c>
      <c r="C478" s="139">
        <f t="shared" si="23"/>
        <v>2.6498785113346064</v>
      </c>
      <c r="D478" s="84" t="str">
        <f t="shared" si="21"/>
        <v>A+</v>
      </c>
      <c r="E478" s="84" t="str">
        <f t="shared" si="22"/>
        <v>A+</v>
      </c>
      <c r="F478" s="75"/>
    </row>
    <row r="479" spans="1:6">
      <c r="A479" s="43">
        <v>602078</v>
      </c>
      <c r="B479" s="43">
        <v>718168</v>
      </c>
      <c r="C479" s="139">
        <f t="shared" si="23"/>
        <v>1.1928155488159342</v>
      </c>
      <c r="D479" s="84" t="str">
        <f t="shared" si="21"/>
        <v>A+</v>
      </c>
      <c r="E479" s="84" t="str">
        <f t="shared" si="22"/>
        <v>A+</v>
      </c>
      <c r="F479" s="75"/>
    </row>
    <row r="480" spans="1:6">
      <c r="A480" s="43">
        <v>1245662</v>
      </c>
      <c r="B480" s="43">
        <v>1251174</v>
      </c>
      <c r="C480" s="139">
        <f t="shared" si="23"/>
        <v>1.0044249563685814</v>
      </c>
      <c r="D480" s="84" t="str">
        <f t="shared" si="21"/>
        <v>A</v>
      </c>
      <c r="E480" s="84" t="str">
        <f t="shared" si="22"/>
        <v>A+</v>
      </c>
      <c r="F480" s="75"/>
    </row>
    <row r="481" spans="1:6">
      <c r="A481" s="43">
        <v>1442578</v>
      </c>
      <c r="B481" s="43">
        <v>2442948</v>
      </c>
      <c r="C481" s="139">
        <f t="shared" si="23"/>
        <v>1.6934599030347059</v>
      </c>
      <c r="D481" s="84" t="str">
        <f t="shared" si="21"/>
        <v>A+</v>
      </c>
      <c r="E481" s="84" t="str">
        <f t="shared" si="22"/>
        <v>A+</v>
      </c>
      <c r="F481" s="75"/>
    </row>
    <row r="482" spans="1:6">
      <c r="A482" s="43">
        <v>766581</v>
      </c>
      <c r="B482" s="43">
        <v>1451145</v>
      </c>
      <c r="C482" s="139">
        <f t="shared" si="23"/>
        <v>1.8930093493055529</v>
      </c>
      <c r="D482" s="84" t="str">
        <f t="shared" si="21"/>
        <v>A+</v>
      </c>
      <c r="E482" s="84" t="str">
        <f t="shared" si="22"/>
        <v>A+</v>
      </c>
      <c r="F482" s="75"/>
    </row>
    <row r="483" spans="1:6">
      <c r="A483" s="43">
        <v>1296631</v>
      </c>
      <c r="B483" s="43">
        <v>2700607</v>
      </c>
      <c r="C483" s="139">
        <f t="shared" si="23"/>
        <v>2.0827876242354226</v>
      </c>
      <c r="D483" s="84" t="str">
        <f t="shared" si="21"/>
        <v>A+</v>
      </c>
      <c r="E483" s="84" t="str">
        <f t="shared" si="22"/>
        <v>A+</v>
      </c>
      <c r="F483" s="75"/>
    </row>
    <row r="484" spans="1:6">
      <c r="A484" s="43">
        <v>1266238</v>
      </c>
      <c r="B484" s="43">
        <v>1714284</v>
      </c>
      <c r="C484" s="139">
        <f t="shared" si="23"/>
        <v>1.3538402733135477</v>
      </c>
      <c r="D484" s="84" t="str">
        <f t="shared" si="21"/>
        <v>A+</v>
      </c>
      <c r="E484" s="84" t="str">
        <f t="shared" si="22"/>
        <v>A+</v>
      </c>
      <c r="F484" s="75"/>
    </row>
    <row r="485" spans="1:6">
      <c r="A485" s="43">
        <v>682689</v>
      </c>
      <c r="B485" s="43">
        <v>978378</v>
      </c>
      <c r="C485" s="139">
        <f t="shared" si="23"/>
        <v>1.4331240140093073</v>
      </c>
      <c r="D485" s="84" t="str">
        <f t="shared" si="21"/>
        <v>A+</v>
      </c>
      <c r="E485" s="84" t="str">
        <f t="shared" si="22"/>
        <v>A+</v>
      </c>
      <c r="F485" s="75"/>
    </row>
    <row r="486" spans="1:6">
      <c r="A486" s="43">
        <v>889401</v>
      </c>
      <c r="B486" s="43">
        <v>1296088</v>
      </c>
      <c r="C486" s="139">
        <f t="shared" si="23"/>
        <v>1.4572594364071998</v>
      </c>
      <c r="D486" s="84" t="str">
        <f t="shared" si="21"/>
        <v>A+</v>
      </c>
      <c r="E486" s="84" t="str">
        <f t="shared" si="22"/>
        <v>A+</v>
      </c>
      <c r="F486" s="75"/>
    </row>
    <row r="487" spans="1:6">
      <c r="A487" s="43">
        <v>509523</v>
      </c>
      <c r="B487" s="43">
        <v>964533</v>
      </c>
      <c r="C487" s="139">
        <f t="shared" si="23"/>
        <v>1.8930116991774659</v>
      </c>
      <c r="D487" s="84" t="str">
        <f t="shared" si="21"/>
        <v>A+</v>
      </c>
      <c r="E487" s="84" t="str">
        <f t="shared" si="22"/>
        <v>A+</v>
      </c>
      <c r="F487" s="75"/>
    </row>
    <row r="488" spans="1:6">
      <c r="A488" s="43">
        <v>430007</v>
      </c>
      <c r="B488" s="43">
        <v>276385</v>
      </c>
      <c r="C488" s="139">
        <f t="shared" si="23"/>
        <v>0.64274535065708238</v>
      </c>
      <c r="D488" s="84" t="str">
        <f t="shared" si="21"/>
        <v>First</v>
      </c>
      <c r="E488" s="84" t="str">
        <f t="shared" si="22"/>
        <v>First</v>
      </c>
      <c r="F488" s="75"/>
    </row>
    <row r="489" spans="1:6">
      <c r="A489" s="43">
        <v>618688</v>
      </c>
      <c r="B489" s="43">
        <v>1271750</v>
      </c>
      <c r="C489" s="139">
        <f t="shared" si="23"/>
        <v>2.0555595065687391</v>
      </c>
      <c r="D489" s="84" t="str">
        <f t="shared" si="21"/>
        <v>A+</v>
      </c>
      <c r="E489" s="84" t="str">
        <f t="shared" si="22"/>
        <v>A+</v>
      </c>
      <c r="F489" s="75"/>
    </row>
    <row r="490" spans="1:6">
      <c r="A490" s="43">
        <v>773527</v>
      </c>
      <c r="B490" s="43">
        <v>559449</v>
      </c>
      <c r="C490" s="139">
        <f t="shared" si="23"/>
        <v>0.72324430821419294</v>
      </c>
      <c r="D490" s="84" t="str">
        <f t="shared" si="21"/>
        <v>First</v>
      </c>
      <c r="E490" s="84" t="str">
        <f t="shared" si="22"/>
        <v>First</v>
      </c>
      <c r="F490" s="75"/>
    </row>
    <row r="491" spans="1:6">
      <c r="A491" s="43">
        <v>1183280</v>
      </c>
      <c r="B491" s="43">
        <v>719320</v>
      </c>
      <c r="C491" s="139">
        <f t="shared" si="23"/>
        <v>0.60790345480359675</v>
      </c>
      <c r="D491" s="84" t="str">
        <f t="shared" si="21"/>
        <v>Pass</v>
      </c>
      <c r="E491" s="84" t="str">
        <f t="shared" si="22"/>
        <v>First</v>
      </c>
      <c r="F491" s="75"/>
    </row>
    <row r="492" spans="1:6">
      <c r="A492" s="43">
        <v>356791</v>
      </c>
      <c r="B492" s="43">
        <v>668090</v>
      </c>
      <c r="C492" s="139">
        <f t="shared" si="23"/>
        <v>1.8724967838314308</v>
      </c>
      <c r="D492" s="84" t="str">
        <f t="shared" si="21"/>
        <v>A+</v>
      </c>
      <c r="E492" s="84" t="str">
        <f t="shared" si="22"/>
        <v>A+</v>
      </c>
      <c r="F492" s="75"/>
    </row>
    <row r="493" spans="1:6">
      <c r="A493" s="43">
        <v>1307492</v>
      </c>
      <c r="B493" s="43">
        <v>1161246</v>
      </c>
      <c r="C493" s="139">
        <f t="shared" si="23"/>
        <v>0.88814769038739816</v>
      </c>
      <c r="D493" s="84" t="str">
        <f t="shared" si="21"/>
        <v>A</v>
      </c>
      <c r="E493" s="84" t="str">
        <f t="shared" si="22"/>
        <v>A</v>
      </c>
      <c r="F493" s="75"/>
    </row>
    <row r="494" spans="1:6">
      <c r="A494" s="43">
        <v>977974</v>
      </c>
      <c r="B494" s="43">
        <v>706887</v>
      </c>
      <c r="C494" s="139">
        <f t="shared" si="23"/>
        <v>0.72280755930116747</v>
      </c>
      <c r="D494" s="84" t="str">
        <f t="shared" si="21"/>
        <v>First</v>
      </c>
      <c r="E494" s="84" t="str">
        <f t="shared" si="22"/>
        <v>First</v>
      </c>
      <c r="F494" s="75"/>
    </row>
    <row r="495" spans="1:6">
      <c r="A495" s="43">
        <v>664572</v>
      </c>
      <c r="B495" s="43">
        <v>692261</v>
      </c>
      <c r="C495" s="139">
        <f t="shared" si="23"/>
        <v>1.0416644095748844</v>
      </c>
      <c r="D495" s="84" t="str">
        <f t="shared" si="21"/>
        <v>A+</v>
      </c>
      <c r="E495" s="84" t="str">
        <f t="shared" si="22"/>
        <v>A+</v>
      </c>
      <c r="F495" s="75"/>
    </row>
    <row r="496" spans="1:6">
      <c r="A496" s="43">
        <v>1102560</v>
      </c>
      <c r="B496" s="43">
        <v>256592</v>
      </c>
      <c r="C496" s="139">
        <f t="shared" si="23"/>
        <v>0.23272384269336815</v>
      </c>
      <c r="D496" s="84" t="str">
        <f t="shared" si="21"/>
        <v>Fail</v>
      </c>
      <c r="E496" s="84" t="str">
        <f t="shared" si="22"/>
        <v>Fail</v>
      </c>
      <c r="F496" s="75"/>
    </row>
    <row r="497" spans="1:6">
      <c r="A497" s="43">
        <v>935559</v>
      </c>
      <c r="B497" s="43">
        <v>912546</v>
      </c>
      <c r="C497" s="139">
        <f t="shared" si="23"/>
        <v>0.97540187203586304</v>
      </c>
      <c r="D497" s="84" t="str">
        <f t="shared" si="21"/>
        <v>A</v>
      </c>
      <c r="E497" s="84" t="str">
        <f t="shared" si="22"/>
        <v>A</v>
      </c>
      <c r="F497" s="75"/>
    </row>
    <row r="498" spans="1:6">
      <c r="A498" s="43">
        <v>1000526</v>
      </c>
      <c r="B498" s="43">
        <v>1274163</v>
      </c>
      <c r="C498" s="139">
        <f t="shared" si="23"/>
        <v>1.2734931426069886</v>
      </c>
      <c r="D498" s="84" t="str">
        <f t="shared" si="21"/>
        <v>A+</v>
      </c>
      <c r="E498" s="84" t="str">
        <f t="shared" si="22"/>
        <v>A+</v>
      </c>
      <c r="F498" s="75"/>
    </row>
    <row r="499" spans="1:6">
      <c r="A499" s="43">
        <v>618266</v>
      </c>
      <c r="B499" s="43">
        <v>868416</v>
      </c>
      <c r="C499" s="139">
        <f t="shared" si="23"/>
        <v>1.404599314858006</v>
      </c>
      <c r="D499" s="84" t="str">
        <f t="shared" si="21"/>
        <v>A+</v>
      </c>
      <c r="E499" s="84" t="str">
        <f t="shared" si="22"/>
        <v>A+</v>
      </c>
      <c r="F499" s="75"/>
    </row>
    <row r="500" spans="1:6">
      <c r="A500" s="43">
        <v>859828</v>
      </c>
      <c r="B500" s="43">
        <v>454286</v>
      </c>
      <c r="C500" s="139">
        <f t="shared" si="23"/>
        <v>0.52834520392450579</v>
      </c>
      <c r="D500" s="84" t="str">
        <f t="shared" si="21"/>
        <v>Pass</v>
      </c>
      <c r="E500" s="84" t="str">
        <f t="shared" si="22"/>
        <v>Pass</v>
      </c>
      <c r="F500" s="75"/>
    </row>
    <row r="501" spans="1:6">
      <c r="A501" s="43">
        <v>565638</v>
      </c>
      <c r="B501" s="43">
        <v>308798</v>
      </c>
      <c r="C501" s="139">
        <f t="shared" si="23"/>
        <v>0.54592866815878704</v>
      </c>
      <c r="D501" s="84" t="str">
        <f t="shared" si="21"/>
        <v>Pass</v>
      </c>
      <c r="E501" s="84" t="str">
        <f t="shared" si="22"/>
        <v>Pass</v>
      </c>
      <c r="F501" s="75"/>
    </row>
    <row r="502" spans="1:6">
      <c r="A502" s="43">
        <v>603057</v>
      </c>
      <c r="B502" s="43">
        <v>280065</v>
      </c>
      <c r="C502" s="139">
        <f t="shared" si="23"/>
        <v>0.46440883697560925</v>
      </c>
      <c r="D502" s="84" t="str">
        <f t="shared" si="21"/>
        <v>Pass</v>
      </c>
      <c r="E502" s="84" t="str">
        <f t="shared" si="22"/>
        <v>Pass</v>
      </c>
      <c r="F502" s="75"/>
    </row>
    <row r="503" spans="1:6">
      <c r="A503" s="43">
        <v>600747</v>
      </c>
      <c r="B503" s="43">
        <v>610862</v>
      </c>
      <c r="C503" s="139">
        <f t="shared" si="23"/>
        <v>1.0168373708066789</v>
      </c>
      <c r="D503" s="84" t="str">
        <f t="shared" si="21"/>
        <v>A+</v>
      </c>
      <c r="E503" s="84" t="str">
        <f t="shared" si="22"/>
        <v>A+</v>
      </c>
      <c r="F503" s="75"/>
    </row>
    <row r="504" spans="1:6">
      <c r="A504" s="43">
        <v>700539</v>
      </c>
      <c r="B504" s="43">
        <v>466900</v>
      </c>
      <c r="C504" s="139">
        <f t="shared" si="23"/>
        <v>0.66648680516002679</v>
      </c>
      <c r="D504" s="84" t="str">
        <f t="shared" si="21"/>
        <v>First</v>
      </c>
      <c r="E504" s="84" t="str">
        <f t="shared" si="22"/>
        <v>First</v>
      </c>
      <c r="F504" s="75"/>
    </row>
    <row r="505" spans="1:6">
      <c r="A505" s="43">
        <v>507699</v>
      </c>
      <c r="B505" s="43">
        <v>970551</v>
      </c>
      <c r="C505" s="139">
        <f t="shared" si="23"/>
        <v>1.9116661644005601</v>
      </c>
      <c r="D505" s="84" t="str">
        <f t="shared" si="21"/>
        <v>A+</v>
      </c>
      <c r="E505" s="84" t="str">
        <f t="shared" si="22"/>
        <v>A+</v>
      </c>
      <c r="F505" s="75"/>
    </row>
    <row r="506" spans="1:6">
      <c r="A506" s="43">
        <v>374061</v>
      </c>
      <c r="B506" s="43">
        <v>1410274</v>
      </c>
      <c r="C506" s="139">
        <f t="shared" si="23"/>
        <v>3.7701711752895917</v>
      </c>
      <c r="D506" s="84" t="str">
        <f t="shared" si="21"/>
        <v>A+</v>
      </c>
      <c r="E506" s="84" t="str">
        <f t="shared" si="22"/>
        <v>A+</v>
      </c>
      <c r="F506" s="75"/>
    </row>
    <row r="507" spans="1:6">
      <c r="A507" s="43">
        <v>150689</v>
      </c>
      <c r="B507" s="43">
        <v>547640</v>
      </c>
      <c r="C507" s="139">
        <f t="shared" si="23"/>
        <v>3.6342400573366338</v>
      </c>
      <c r="D507" s="84" t="str">
        <f t="shared" si="21"/>
        <v>A+</v>
      </c>
      <c r="E507" s="84" t="str">
        <f t="shared" si="22"/>
        <v>A+</v>
      </c>
      <c r="F507" s="75"/>
    </row>
    <row r="508" spans="1:6">
      <c r="A508" s="43">
        <v>292117</v>
      </c>
      <c r="B508" s="43">
        <v>816563</v>
      </c>
      <c r="C508" s="139">
        <f t="shared" si="23"/>
        <v>2.7953285840947291</v>
      </c>
      <c r="D508" s="84" t="str">
        <f t="shared" si="21"/>
        <v>A+</v>
      </c>
      <c r="E508" s="84" t="str">
        <f t="shared" si="22"/>
        <v>A+</v>
      </c>
      <c r="F508" s="75"/>
    </row>
    <row r="509" spans="1:6">
      <c r="A509" s="43">
        <v>650611</v>
      </c>
      <c r="B509" s="43">
        <v>1136586</v>
      </c>
      <c r="C509" s="139">
        <f t="shared" si="23"/>
        <v>1.746951711544994</v>
      </c>
      <c r="D509" s="84" t="str">
        <f t="shared" si="21"/>
        <v>A+</v>
      </c>
      <c r="E509" s="84" t="str">
        <f t="shared" si="22"/>
        <v>A+</v>
      </c>
      <c r="F509" s="75"/>
    </row>
    <row r="510" spans="1:6">
      <c r="A510" s="43">
        <v>1813771</v>
      </c>
      <c r="B510" s="43">
        <v>694066</v>
      </c>
      <c r="C510" s="139">
        <f t="shared" si="23"/>
        <v>0.38266462524761946</v>
      </c>
      <c r="D510" s="84" t="str">
        <f t="shared" si="21"/>
        <v>Fail</v>
      </c>
      <c r="E510" s="84" t="str">
        <f t="shared" si="22"/>
        <v>Fail</v>
      </c>
      <c r="F510" s="75"/>
    </row>
    <row r="511" spans="1:6">
      <c r="A511" s="43">
        <v>695192</v>
      </c>
      <c r="B511" s="43">
        <v>440991</v>
      </c>
      <c r="C511" s="139">
        <f t="shared" si="23"/>
        <v>0.63434418117584779</v>
      </c>
      <c r="D511" s="84" t="str">
        <f t="shared" si="21"/>
        <v>First</v>
      </c>
      <c r="E511" s="84" t="str">
        <f t="shared" si="22"/>
        <v>First</v>
      </c>
      <c r="F511" s="75"/>
    </row>
    <row r="512" spans="1:6">
      <c r="A512" s="43">
        <v>1033312</v>
      </c>
      <c r="B512" s="43">
        <v>631696</v>
      </c>
      <c r="C512" s="139">
        <f t="shared" si="23"/>
        <v>0.61133133071134371</v>
      </c>
      <c r="D512" s="84" t="str">
        <f t="shared" si="21"/>
        <v>First</v>
      </c>
      <c r="E512" s="84" t="str">
        <f t="shared" si="22"/>
        <v>First</v>
      </c>
      <c r="F512" s="75"/>
    </row>
    <row r="513" spans="1:6">
      <c r="A513" s="43">
        <v>733743</v>
      </c>
      <c r="B513" s="43">
        <v>1028964</v>
      </c>
      <c r="C513" s="139">
        <f t="shared" si="23"/>
        <v>1.4023493239458502</v>
      </c>
      <c r="D513" s="84" t="str">
        <f t="shared" si="21"/>
        <v>A+</v>
      </c>
      <c r="E513" s="84" t="str">
        <f t="shared" si="22"/>
        <v>A+</v>
      </c>
      <c r="F513" s="75"/>
    </row>
    <row r="514" spans="1:6">
      <c r="A514" s="43">
        <v>679873</v>
      </c>
      <c r="B514" s="43">
        <v>1265555</v>
      </c>
      <c r="C514" s="139">
        <f t="shared" si="23"/>
        <v>1.8614579487639604</v>
      </c>
      <c r="D514" s="84" t="str">
        <f t="shared" si="21"/>
        <v>A+</v>
      </c>
      <c r="E514" s="84" t="str">
        <f t="shared" si="22"/>
        <v>A+</v>
      </c>
      <c r="F514" s="75"/>
    </row>
    <row r="515" spans="1:6">
      <c r="A515" s="43">
        <v>837621</v>
      </c>
      <c r="B515" s="43">
        <v>1184001</v>
      </c>
      <c r="C515" s="139">
        <f t="shared" si="23"/>
        <v>1.4135283141181991</v>
      </c>
      <c r="D515" s="84" t="str">
        <f t="shared" si="21"/>
        <v>A+</v>
      </c>
      <c r="E515" s="84" t="str">
        <f t="shared" si="22"/>
        <v>A+</v>
      </c>
      <c r="F515" s="75"/>
    </row>
    <row r="516" spans="1:6">
      <c r="A516" s="43">
        <v>1408192</v>
      </c>
      <c r="B516" s="43">
        <v>1657401</v>
      </c>
      <c r="C516" s="139">
        <f t="shared" si="23"/>
        <v>1.1769708960141798</v>
      </c>
      <c r="D516" s="84" t="str">
        <f t="shared" si="21"/>
        <v>A+</v>
      </c>
      <c r="E516" s="84" t="str">
        <f t="shared" si="22"/>
        <v>A+</v>
      </c>
      <c r="F516" s="75"/>
    </row>
    <row r="517" spans="1:6">
      <c r="A517" s="43">
        <v>855754</v>
      </c>
      <c r="B517" s="43">
        <v>386638</v>
      </c>
      <c r="C517" s="139">
        <f t="shared" si="23"/>
        <v>0.45180974906339905</v>
      </c>
      <c r="D517" s="84" t="str">
        <f t="shared" si="21"/>
        <v>Pass</v>
      </c>
      <c r="E517" s="84" t="str">
        <f t="shared" si="22"/>
        <v>Pass</v>
      </c>
      <c r="F517" s="75"/>
    </row>
    <row r="518" spans="1:6">
      <c r="A518" s="43">
        <v>669002</v>
      </c>
      <c r="B518" s="43">
        <v>258161</v>
      </c>
      <c r="C518" s="139">
        <f t="shared" si="23"/>
        <v>0.38588972828182877</v>
      </c>
      <c r="D518" s="84" t="str">
        <f t="shared" si="21"/>
        <v>Fail</v>
      </c>
      <c r="E518" s="84" t="str">
        <f t="shared" si="22"/>
        <v>Fail</v>
      </c>
      <c r="F518" s="75"/>
    </row>
    <row r="519" spans="1:6">
      <c r="A519" s="43">
        <v>521969</v>
      </c>
      <c r="B519" s="43">
        <v>466899</v>
      </c>
      <c r="C519" s="139">
        <f t="shared" si="23"/>
        <v>0.8944956501248158</v>
      </c>
      <c r="D519" s="84" t="str">
        <f t="shared" si="21"/>
        <v>A</v>
      </c>
      <c r="E519" s="84" t="str">
        <f t="shared" si="22"/>
        <v>A</v>
      </c>
      <c r="F519" s="75"/>
    </row>
    <row r="520" spans="1:6">
      <c r="A520" s="43">
        <v>341537</v>
      </c>
      <c r="B520" s="43">
        <v>792176</v>
      </c>
      <c r="C520" s="139">
        <f t="shared" si="23"/>
        <v>2.3194441597835667</v>
      </c>
      <c r="D520" s="84" t="str">
        <f t="shared" si="21"/>
        <v>A+</v>
      </c>
      <c r="E520" s="84" t="str">
        <f t="shared" si="22"/>
        <v>A+</v>
      </c>
      <c r="F520" s="75"/>
    </row>
    <row r="521" spans="1:6">
      <c r="A521" s="43">
        <v>718093</v>
      </c>
      <c r="B521" s="43">
        <v>1008932</v>
      </c>
      <c r="C521" s="139">
        <f t="shared" si="23"/>
        <v>1.4050157848635205</v>
      </c>
      <c r="D521" s="84" t="str">
        <f t="shared" si="21"/>
        <v>A+</v>
      </c>
      <c r="E521" s="84" t="str">
        <f t="shared" si="22"/>
        <v>A+</v>
      </c>
      <c r="F521" s="75"/>
    </row>
    <row r="522" spans="1:6">
      <c r="A522" s="43">
        <v>561945</v>
      </c>
      <c r="B522" s="43">
        <v>384765</v>
      </c>
      <c r="C522" s="139">
        <f t="shared" si="23"/>
        <v>0.68470223954301579</v>
      </c>
      <c r="D522" s="84" t="str">
        <f t="shared" si="21"/>
        <v>First</v>
      </c>
      <c r="E522" s="84" t="str">
        <f t="shared" si="22"/>
        <v>First</v>
      </c>
      <c r="F522" s="75"/>
    </row>
    <row r="523" spans="1:6">
      <c r="A523" s="43">
        <v>839726</v>
      </c>
      <c r="B523" s="43">
        <v>1119173</v>
      </c>
      <c r="C523" s="139">
        <f t="shared" si="23"/>
        <v>1.332783550824912</v>
      </c>
      <c r="D523" s="84" t="str">
        <f t="shared" si="21"/>
        <v>A+</v>
      </c>
      <c r="E523" s="84" t="str">
        <f t="shared" si="22"/>
        <v>A+</v>
      </c>
      <c r="F523" s="75"/>
    </row>
    <row r="524" spans="1:6">
      <c r="A524" s="43">
        <v>724714</v>
      </c>
      <c r="B524" s="43">
        <v>1080787</v>
      </c>
      <c r="C524" s="139">
        <f t="shared" si="23"/>
        <v>1.491328993230433</v>
      </c>
      <c r="D524" s="84" t="str">
        <f t="shared" ref="D524:D587" si="24">IF(C524&lt;41%, "Fail",IF(C524&lt;61%,"Pass",IF(C524&lt;81%,"First",IF(C524&lt;101%,"A","A+"))))</f>
        <v>A+</v>
      </c>
      <c r="E524" s="84" t="str">
        <f t="shared" ref="E524:E587" si="25">VLOOKUP(C524,$C$4:$D$8,2,TRUE)</f>
        <v>A+</v>
      </c>
      <c r="F524" s="75"/>
    </row>
    <row r="525" spans="1:6">
      <c r="A525" s="43">
        <v>877625</v>
      </c>
      <c r="B525" s="43">
        <v>1724149</v>
      </c>
      <c r="C525" s="139">
        <f t="shared" ref="C525:C588" si="26">B525/A525</f>
        <v>1.9645623130608176</v>
      </c>
      <c r="D525" s="84" t="str">
        <f t="shared" si="24"/>
        <v>A+</v>
      </c>
      <c r="E525" s="84" t="str">
        <f t="shared" si="25"/>
        <v>A+</v>
      </c>
      <c r="F525" s="75"/>
    </row>
    <row r="526" spans="1:6">
      <c r="A526" s="43">
        <v>1372273</v>
      </c>
      <c r="B526" s="43">
        <v>908706</v>
      </c>
      <c r="C526" s="139">
        <f t="shared" si="26"/>
        <v>0.66219039505987509</v>
      </c>
      <c r="D526" s="84" t="str">
        <f t="shared" si="24"/>
        <v>First</v>
      </c>
      <c r="E526" s="84" t="str">
        <f t="shared" si="25"/>
        <v>First</v>
      </c>
      <c r="F526" s="75"/>
    </row>
    <row r="527" spans="1:6">
      <c r="A527" s="43">
        <v>1515941</v>
      </c>
      <c r="B527" s="43">
        <v>1111567</v>
      </c>
      <c r="C527" s="139">
        <f t="shared" si="26"/>
        <v>0.7332521516338697</v>
      </c>
      <c r="D527" s="84" t="str">
        <f t="shared" si="24"/>
        <v>First</v>
      </c>
      <c r="E527" s="84" t="str">
        <f t="shared" si="25"/>
        <v>First</v>
      </c>
      <c r="F527" s="75"/>
    </row>
    <row r="528" spans="1:6">
      <c r="A528" s="43">
        <v>1158399</v>
      </c>
      <c r="B528" s="43">
        <v>1410710</v>
      </c>
      <c r="C528" s="139">
        <f t="shared" si="26"/>
        <v>1.2178100982476676</v>
      </c>
      <c r="D528" s="84" t="str">
        <f t="shared" si="24"/>
        <v>A+</v>
      </c>
      <c r="E528" s="84" t="str">
        <f t="shared" si="25"/>
        <v>A+</v>
      </c>
      <c r="F528" s="75"/>
    </row>
    <row r="529" spans="1:6">
      <c r="A529" s="43">
        <v>394583</v>
      </c>
      <c r="B529" s="43">
        <v>997705</v>
      </c>
      <c r="C529" s="139">
        <f t="shared" si="26"/>
        <v>2.5285047759280048</v>
      </c>
      <c r="D529" s="84" t="str">
        <f t="shared" si="24"/>
        <v>A+</v>
      </c>
      <c r="E529" s="84" t="str">
        <f t="shared" si="25"/>
        <v>A+</v>
      </c>
      <c r="F529" s="75"/>
    </row>
    <row r="530" spans="1:6">
      <c r="A530" s="43">
        <v>1209225</v>
      </c>
      <c r="B530" s="43">
        <v>1955619</v>
      </c>
      <c r="C530" s="139">
        <f t="shared" si="26"/>
        <v>1.6172498914594058</v>
      </c>
      <c r="D530" s="84" t="str">
        <f t="shared" si="24"/>
        <v>A+</v>
      </c>
      <c r="E530" s="84" t="str">
        <f t="shared" si="25"/>
        <v>A+</v>
      </c>
      <c r="F530" s="75"/>
    </row>
    <row r="531" spans="1:6">
      <c r="A531" s="43">
        <v>840427</v>
      </c>
      <c r="B531" s="43">
        <v>980285</v>
      </c>
      <c r="C531" s="139">
        <f t="shared" si="26"/>
        <v>1.1664130257595247</v>
      </c>
      <c r="D531" s="84" t="str">
        <f t="shared" si="24"/>
        <v>A+</v>
      </c>
      <c r="E531" s="84" t="str">
        <f t="shared" si="25"/>
        <v>A+</v>
      </c>
      <c r="F531" s="75"/>
    </row>
    <row r="532" spans="1:6">
      <c r="A532" s="43">
        <v>352368</v>
      </c>
      <c r="B532" s="43">
        <v>486995</v>
      </c>
      <c r="C532" s="139">
        <f t="shared" si="26"/>
        <v>1.3820636380148028</v>
      </c>
      <c r="D532" s="84" t="str">
        <f t="shared" si="24"/>
        <v>A+</v>
      </c>
      <c r="E532" s="84" t="str">
        <f t="shared" si="25"/>
        <v>A+</v>
      </c>
      <c r="F532" s="75"/>
    </row>
    <row r="533" spans="1:6">
      <c r="A533" s="43">
        <v>1037339</v>
      </c>
      <c r="B533" s="43">
        <v>1749610</v>
      </c>
      <c r="C533" s="139">
        <f t="shared" si="26"/>
        <v>1.6866328172371809</v>
      </c>
      <c r="D533" s="84" t="str">
        <f t="shared" si="24"/>
        <v>A+</v>
      </c>
      <c r="E533" s="84" t="str">
        <f t="shared" si="25"/>
        <v>A+</v>
      </c>
      <c r="F533" s="75"/>
    </row>
    <row r="534" spans="1:6">
      <c r="A534" s="43">
        <v>427347</v>
      </c>
      <c r="B534" s="43">
        <v>1013976</v>
      </c>
      <c r="C534" s="139">
        <f t="shared" si="26"/>
        <v>2.3727228692374114</v>
      </c>
      <c r="D534" s="84" t="str">
        <f t="shared" si="24"/>
        <v>A+</v>
      </c>
      <c r="E534" s="84" t="str">
        <f t="shared" si="25"/>
        <v>A+</v>
      </c>
      <c r="F534" s="75"/>
    </row>
    <row r="535" spans="1:6">
      <c r="A535" s="43">
        <v>2323272</v>
      </c>
      <c r="B535" s="43">
        <v>1893216</v>
      </c>
      <c r="C535" s="139">
        <f t="shared" si="26"/>
        <v>0.81489210045143234</v>
      </c>
      <c r="D535" s="84" t="str">
        <f t="shared" si="24"/>
        <v>A</v>
      </c>
      <c r="E535" s="84" t="str">
        <f t="shared" si="25"/>
        <v>A</v>
      </c>
      <c r="F535" s="75"/>
    </row>
    <row r="536" spans="1:6">
      <c r="A536" s="43">
        <v>471133</v>
      </c>
      <c r="B536" s="43">
        <v>687867</v>
      </c>
      <c r="C536" s="139">
        <f t="shared" si="26"/>
        <v>1.4600272109998662</v>
      </c>
      <c r="D536" s="84" t="str">
        <f t="shared" si="24"/>
        <v>A+</v>
      </c>
      <c r="E536" s="84" t="str">
        <f t="shared" si="25"/>
        <v>A+</v>
      </c>
      <c r="F536" s="75"/>
    </row>
    <row r="537" spans="1:6">
      <c r="A537" s="43">
        <v>827043</v>
      </c>
      <c r="B537" s="43">
        <v>2707725</v>
      </c>
      <c r="C537" s="139">
        <f t="shared" si="26"/>
        <v>3.2739833358120438</v>
      </c>
      <c r="D537" s="84" t="str">
        <f t="shared" si="24"/>
        <v>A+</v>
      </c>
      <c r="E537" s="84" t="str">
        <f t="shared" si="25"/>
        <v>A+</v>
      </c>
      <c r="F537" s="75"/>
    </row>
    <row r="538" spans="1:6">
      <c r="A538" s="43">
        <v>822319</v>
      </c>
      <c r="B538" s="43">
        <v>1004926</v>
      </c>
      <c r="C538" s="139">
        <f t="shared" si="26"/>
        <v>1.2220634571255193</v>
      </c>
      <c r="D538" s="84" t="str">
        <f t="shared" si="24"/>
        <v>A+</v>
      </c>
      <c r="E538" s="84" t="str">
        <f t="shared" si="25"/>
        <v>A+</v>
      </c>
      <c r="F538" s="75"/>
    </row>
    <row r="539" spans="1:6">
      <c r="A539" s="43">
        <v>553168</v>
      </c>
      <c r="B539" s="43">
        <v>910842</v>
      </c>
      <c r="C539" s="139">
        <f t="shared" si="26"/>
        <v>1.6465919937523501</v>
      </c>
      <c r="D539" s="84" t="str">
        <f t="shared" si="24"/>
        <v>A+</v>
      </c>
      <c r="E539" s="84" t="str">
        <f t="shared" si="25"/>
        <v>A+</v>
      </c>
      <c r="F539" s="75"/>
    </row>
    <row r="540" spans="1:6">
      <c r="A540" s="43">
        <v>1109389</v>
      </c>
      <c r="B540" s="43">
        <v>977787</v>
      </c>
      <c r="C540" s="139">
        <f t="shared" si="26"/>
        <v>0.88137434209280963</v>
      </c>
      <c r="D540" s="84" t="str">
        <f t="shared" si="24"/>
        <v>A</v>
      </c>
      <c r="E540" s="84" t="str">
        <f t="shared" si="25"/>
        <v>A</v>
      </c>
      <c r="F540" s="75"/>
    </row>
    <row r="541" spans="1:6">
      <c r="A541" s="43">
        <v>653669</v>
      </c>
      <c r="B541" s="43">
        <v>1029391</v>
      </c>
      <c r="C541" s="139">
        <f t="shared" si="26"/>
        <v>1.5747893811699805</v>
      </c>
      <c r="D541" s="84" t="str">
        <f t="shared" si="24"/>
        <v>A+</v>
      </c>
      <c r="E541" s="84" t="str">
        <f t="shared" si="25"/>
        <v>A+</v>
      </c>
      <c r="F541" s="75"/>
    </row>
    <row r="542" spans="1:6">
      <c r="A542" s="43">
        <v>642179</v>
      </c>
      <c r="B542" s="43">
        <v>1129773</v>
      </c>
      <c r="C542" s="139">
        <f t="shared" si="26"/>
        <v>1.7592805121313528</v>
      </c>
      <c r="D542" s="84" t="str">
        <f t="shared" si="24"/>
        <v>A+</v>
      </c>
      <c r="E542" s="84" t="str">
        <f t="shared" si="25"/>
        <v>A+</v>
      </c>
      <c r="F542" s="75"/>
    </row>
    <row r="543" spans="1:6">
      <c r="A543" s="43">
        <v>911720</v>
      </c>
      <c r="B543" s="43">
        <v>593098</v>
      </c>
      <c r="C543" s="139">
        <f t="shared" si="26"/>
        <v>0.65052647742728031</v>
      </c>
      <c r="D543" s="84" t="str">
        <f t="shared" si="24"/>
        <v>First</v>
      </c>
      <c r="E543" s="84" t="str">
        <f t="shared" si="25"/>
        <v>First</v>
      </c>
      <c r="F543" s="75"/>
    </row>
    <row r="544" spans="1:6">
      <c r="A544" s="43">
        <v>742116</v>
      </c>
      <c r="B544" s="43">
        <v>853212</v>
      </c>
      <c r="C544" s="139">
        <f t="shared" si="26"/>
        <v>1.1497016638908204</v>
      </c>
      <c r="D544" s="84" t="str">
        <f t="shared" si="24"/>
        <v>A+</v>
      </c>
      <c r="E544" s="84" t="str">
        <f t="shared" si="25"/>
        <v>A+</v>
      </c>
      <c r="F544" s="75"/>
    </row>
    <row r="545" spans="1:6">
      <c r="A545" s="43">
        <v>679909</v>
      </c>
      <c r="B545" s="43">
        <v>780372</v>
      </c>
      <c r="C545" s="139">
        <f t="shared" si="26"/>
        <v>1.147759479577414</v>
      </c>
      <c r="D545" s="84" t="str">
        <f t="shared" si="24"/>
        <v>A+</v>
      </c>
      <c r="E545" s="84" t="str">
        <f t="shared" si="25"/>
        <v>A+</v>
      </c>
      <c r="F545" s="75"/>
    </row>
    <row r="546" spans="1:6">
      <c r="A546" s="43">
        <v>1701940</v>
      </c>
      <c r="B546" s="43">
        <v>1163537</v>
      </c>
      <c r="C546" s="139">
        <f t="shared" si="26"/>
        <v>0.68365336028297119</v>
      </c>
      <c r="D546" s="84" t="str">
        <f t="shared" si="24"/>
        <v>First</v>
      </c>
      <c r="E546" s="84" t="str">
        <f t="shared" si="25"/>
        <v>First</v>
      </c>
      <c r="F546" s="75"/>
    </row>
    <row r="547" spans="1:6">
      <c r="A547" s="43">
        <v>290767</v>
      </c>
      <c r="B547" s="43">
        <v>497659</v>
      </c>
      <c r="C547" s="139">
        <f t="shared" si="26"/>
        <v>1.7115387922288292</v>
      </c>
      <c r="D547" s="84" t="str">
        <f t="shared" si="24"/>
        <v>A+</v>
      </c>
      <c r="E547" s="84" t="str">
        <f t="shared" si="25"/>
        <v>A+</v>
      </c>
      <c r="F547" s="75"/>
    </row>
    <row r="548" spans="1:6">
      <c r="A548" s="43">
        <v>896828</v>
      </c>
      <c r="B548" s="43">
        <v>760236</v>
      </c>
      <c r="C548" s="139">
        <f t="shared" si="26"/>
        <v>0.84769431819702323</v>
      </c>
      <c r="D548" s="84" t="str">
        <f t="shared" si="24"/>
        <v>A</v>
      </c>
      <c r="E548" s="84" t="str">
        <f t="shared" si="25"/>
        <v>A</v>
      </c>
      <c r="F548" s="75"/>
    </row>
    <row r="549" spans="1:6">
      <c r="A549" s="43">
        <v>816114</v>
      </c>
      <c r="B549" s="43">
        <v>996628</v>
      </c>
      <c r="C549" s="139">
        <f t="shared" si="26"/>
        <v>1.2211872360969178</v>
      </c>
      <c r="D549" s="84" t="str">
        <f t="shared" si="24"/>
        <v>A+</v>
      </c>
      <c r="E549" s="84" t="str">
        <f t="shared" si="25"/>
        <v>A+</v>
      </c>
      <c r="F549" s="75"/>
    </row>
    <row r="550" spans="1:6">
      <c r="A550" s="43">
        <v>566053</v>
      </c>
      <c r="B550" s="43">
        <v>573850</v>
      </c>
      <c r="C550" s="139">
        <f t="shared" si="26"/>
        <v>1.0137743285522733</v>
      </c>
      <c r="D550" s="84" t="str">
        <f t="shared" si="24"/>
        <v>A+</v>
      </c>
      <c r="E550" s="84" t="str">
        <f t="shared" si="25"/>
        <v>A+</v>
      </c>
      <c r="F550" s="75"/>
    </row>
    <row r="551" spans="1:6">
      <c r="A551" s="43">
        <v>833222</v>
      </c>
      <c r="B551" s="43">
        <v>778129</v>
      </c>
      <c r="C551" s="139">
        <f t="shared" si="26"/>
        <v>0.93387956631005897</v>
      </c>
      <c r="D551" s="84" t="str">
        <f t="shared" si="24"/>
        <v>A</v>
      </c>
      <c r="E551" s="84" t="str">
        <f t="shared" si="25"/>
        <v>A</v>
      </c>
      <c r="F551" s="75"/>
    </row>
    <row r="552" spans="1:6">
      <c r="A552" s="43">
        <v>1343640</v>
      </c>
      <c r="B552" s="43">
        <v>1322125</v>
      </c>
      <c r="C552" s="139">
        <f t="shared" si="26"/>
        <v>0.98398752642076748</v>
      </c>
      <c r="D552" s="84" t="str">
        <f t="shared" si="24"/>
        <v>A</v>
      </c>
      <c r="E552" s="84" t="str">
        <f t="shared" si="25"/>
        <v>A</v>
      </c>
      <c r="F552" s="75"/>
    </row>
    <row r="553" spans="1:6">
      <c r="A553" s="43">
        <v>558702</v>
      </c>
      <c r="B553" s="43">
        <v>451396</v>
      </c>
      <c r="C553" s="139">
        <f t="shared" si="26"/>
        <v>0.80793696818697625</v>
      </c>
      <c r="D553" s="84" t="str">
        <f t="shared" si="24"/>
        <v>First</v>
      </c>
      <c r="E553" s="84" t="str">
        <f t="shared" si="25"/>
        <v>A</v>
      </c>
      <c r="F553" s="75"/>
    </row>
    <row r="554" spans="1:6">
      <c r="A554" s="43">
        <v>297365</v>
      </c>
      <c r="B554" s="43">
        <v>438803</v>
      </c>
      <c r="C554" s="139">
        <f t="shared" si="26"/>
        <v>1.4756376843273418</v>
      </c>
      <c r="D554" s="84" t="str">
        <f t="shared" si="24"/>
        <v>A+</v>
      </c>
      <c r="E554" s="84" t="str">
        <f t="shared" si="25"/>
        <v>A+</v>
      </c>
      <c r="F554" s="75"/>
    </row>
    <row r="555" spans="1:6">
      <c r="A555" s="43">
        <v>303280</v>
      </c>
      <c r="B555" s="43">
        <v>743350</v>
      </c>
      <c r="C555" s="139">
        <f t="shared" si="26"/>
        <v>2.4510353468741757</v>
      </c>
      <c r="D555" s="84" t="str">
        <f t="shared" si="24"/>
        <v>A+</v>
      </c>
      <c r="E555" s="84" t="str">
        <f t="shared" si="25"/>
        <v>A+</v>
      </c>
      <c r="F555" s="75"/>
    </row>
    <row r="556" spans="1:6">
      <c r="A556" s="43">
        <v>860692</v>
      </c>
      <c r="B556" s="43">
        <v>551982</v>
      </c>
      <c r="C556" s="139">
        <f t="shared" si="26"/>
        <v>0.64132349318920123</v>
      </c>
      <c r="D556" s="84" t="str">
        <f t="shared" si="24"/>
        <v>First</v>
      </c>
      <c r="E556" s="84" t="str">
        <f t="shared" si="25"/>
        <v>First</v>
      </c>
      <c r="F556" s="75"/>
    </row>
    <row r="557" spans="1:6">
      <c r="A557" s="43">
        <v>1594809</v>
      </c>
      <c r="B557" s="43">
        <v>1709449</v>
      </c>
      <c r="C557" s="139">
        <f t="shared" si="26"/>
        <v>1.0718832161092644</v>
      </c>
      <c r="D557" s="84" t="str">
        <f t="shared" si="24"/>
        <v>A+</v>
      </c>
      <c r="E557" s="84" t="str">
        <f t="shared" si="25"/>
        <v>A+</v>
      </c>
      <c r="F557" s="75"/>
    </row>
    <row r="558" spans="1:6">
      <c r="A558" s="43">
        <v>1286996</v>
      </c>
      <c r="B558" s="43">
        <v>808883</v>
      </c>
      <c r="C558" s="139">
        <f t="shared" si="26"/>
        <v>0.62850467289719625</v>
      </c>
      <c r="D558" s="84" t="str">
        <f t="shared" si="24"/>
        <v>First</v>
      </c>
      <c r="E558" s="84" t="str">
        <f t="shared" si="25"/>
        <v>First</v>
      </c>
      <c r="F558" s="75"/>
    </row>
    <row r="559" spans="1:6">
      <c r="A559" s="43">
        <v>1240139</v>
      </c>
      <c r="B559" s="43">
        <v>946122</v>
      </c>
      <c r="C559" s="139">
        <f t="shared" si="26"/>
        <v>0.76291609247027958</v>
      </c>
      <c r="D559" s="84" t="str">
        <f t="shared" si="24"/>
        <v>First</v>
      </c>
      <c r="E559" s="84" t="str">
        <f t="shared" si="25"/>
        <v>First</v>
      </c>
      <c r="F559" s="75"/>
    </row>
    <row r="560" spans="1:6">
      <c r="A560" s="43">
        <v>1159156</v>
      </c>
      <c r="B560" s="43">
        <v>1440456</v>
      </c>
      <c r="C560" s="139">
        <f t="shared" si="26"/>
        <v>1.2426765681237038</v>
      </c>
      <c r="D560" s="84" t="str">
        <f t="shared" si="24"/>
        <v>A+</v>
      </c>
      <c r="E560" s="84" t="str">
        <f t="shared" si="25"/>
        <v>A+</v>
      </c>
      <c r="F560" s="75"/>
    </row>
    <row r="561" spans="1:6">
      <c r="A561" s="43">
        <v>1274608</v>
      </c>
      <c r="B561" s="43">
        <v>2228858</v>
      </c>
      <c r="C561" s="139">
        <f t="shared" si="26"/>
        <v>1.7486615492763264</v>
      </c>
      <c r="D561" s="84" t="str">
        <f t="shared" si="24"/>
        <v>A+</v>
      </c>
      <c r="E561" s="84" t="str">
        <f t="shared" si="25"/>
        <v>A+</v>
      </c>
      <c r="F561" s="75"/>
    </row>
    <row r="562" spans="1:6">
      <c r="A562" s="43">
        <v>2051979</v>
      </c>
      <c r="B562" s="43">
        <v>2136598</v>
      </c>
      <c r="C562" s="139">
        <f t="shared" si="26"/>
        <v>1.0412377514584701</v>
      </c>
      <c r="D562" s="84" t="str">
        <f t="shared" si="24"/>
        <v>A+</v>
      </c>
      <c r="E562" s="84" t="str">
        <f t="shared" si="25"/>
        <v>A+</v>
      </c>
      <c r="F562" s="75"/>
    </row>
    <row r="563" spans="1:6">
      <c r="A563" s="43">
        <v>1284182</v>
      </c>
      <c r="B563" s="43">
        <v>1889188</v>
      </c>
      <c r="C563" s="139">
        <f t="shared" si="26"/>
        <v>1.4711216945884618</v>
      </c>
      <c r="D563" s="84" t="str">
        <f t="shared" si="24"/>
        <v>A+</v>
      </c>
      <c r="E563" s="84" t="str">
        <f t="shared" si="25"/>
        <v>A+</v>
      </c>
      <c r="F563" s="75"/>
    </row>
    <row r="564" spans="1:6">
      <c r="A564" s="43">
        <v>872057</v>
      </c>
      <c r="B564" s="43">
        <v>255492</v>
      </c>
      <c r="C564" s="139">
        <f t="shared" si="26"/>
        <v>0.29297626187279041</v>
      </c>
      <c r="D564" s="84" t="str">
        <f t="shared" si="24"/>
        <v>Fail</v>
      </c>
      <c r="E564" s="84" t="str">
        <f t="shared" si="25"/>
        <v>Fail</v>
      </c>
      <c r="F564" s="75"/>
    </row>
    <row r="565" spans="1:6">
      <c r="A565" s="43">
        <v>1587692</v>
      </c>
      <c r="B565" s="43">
        <v>1868243</v>
      </c>
      <c r="C565" s="139">
        <f t="shared" si="26"/>
        <v>1.1767036679658271</v>
      </c>
      <c r="D565" s="84" t="str">
        <f t="shared" si="24"/>
        <v>A+</v>
      </c>
      <c r="E565" s="84" t="str">
        <f t="shared" si="25"/>
        <v>A+</v>
      </c>
      <c r="F565" s="75"/>
    </row>
    <row r="566" spans="1:6">
      <c r="A566" s="43">
        <v>1455971</v>
      </c>
      <c r="B566" s="43">
        <v>1206588</v>
      </c>
      <c r="C566" s="139">
        <f t="shared" si="26"/>
        <v>0.82871705549080299</v>
      </c>
      <c r="D566" s="84" t="str">
        <f t="shared" si="24"/>
        <v>A</v>
      </c>
      <c r="E566" s="84" t="str">
        <f t="shared" si="25"/>
        <v>A</v>
      </c>
      <c r="F566" s="75"/>
    </row>
    <row r="567" spans="1:6">
      <c r="A567" s="43">
        <v>618629</v>
      </c>
      <c r="B567" s="43">
        <v>857905</v>
      </c>
      <c r="C567" s="139">
        <f t="shared" si="26"/>
        <v>1.3867843246921823</v>
      </c>
      <c r="D567" s="84" t="str">
        <f t="shared" si="24"/>
        <v>A+</v>
      </c>
      <c r="E567" s="84" t="str">
        <f t="shared" si="25"/>
        <v>A+</v>
      </c>
      <c r="F567" s="75"/>
    </row>
    <row r="568" spans="1:6">
      <c r="A568" s="43">
        <v>675864</v>
      </c>
      <c r="B568" s="43">
        <v>947063</v>
      </c>
      <c r="C568" s="139">
        <f t="shared" si="26"/>
        <v>1.4012626800658121</v>
      </c>
      <c r="D568" s="84" t="str">
        <f t="shared" si="24"/>
        <v>A+</v>
      </c>
      <c r="E568" s="84" t="str">
        <f t="shared" si="25"/>
        <v>A+</v>
      </c>
      <c r="F568" s="75"/>
    </row>
    <row r="569" spans="1:6">
      <c r="A569" s="43">
        <v>829033</v>
      </c>
      <c r="B569" s="43">
        <v>855741</v>
      </c>
      <c r="C569" s="139">
        <f t="shared" si="26"/>
        <v>1.0322158466550788</v>
      </c>
      <c r="D569" s="84" t="str">
        <f t="shared" si="24"/>
        <v>A+</v>
      </c>
      <c r="E569" s="84" t="str">
        <f t="shared" si="25"/>
        <v>A+</v>
      </c>
      <c r="F569" s="75"/>
    </row>
    <row r="570" spans="1:6">
      <c r="A570" s="43">
        <v>597706</v>
      </c>
      <c r="B570" s="43">
        <v>506912</v>
      </c>
      <c r="C570" s="139">
        <f t="shared" si="26"/>
        <v>0.84809588660645874</v>
      </c>
      <c r="D570" s="84" t="str">
        <f t="shared" si="24"/>
        <v>A</v>
      </c>
      <c r="E570" s="84" t="str">
        <f t="shared" si="25"/>
        <v>A</v>
      </c>
      <c r="F570" s="75"/>
    </row>
    <row r="571" spans="1:6">
      <c r="A571" s="43">
        <v>669433</v>
      </c>
      <c r="B571" s="43">
        <v>745957</v>
      </c>
      <c r="C571" s="139">
        <f t="shared" si="26"/>
        <v>1.1143116637512642</v>
      </c>
      <c r="D571" s="84" t="str">
        <f t="shared" si="24"/>
        <v>A+</v>
      </c>
      <c r="E571" s="84" t="str">
        <f t="shared" si="25"/>
        <v>A+</v>
      </c>
      <c r="F571" s="75"/>
    </row>
    <row r="572" spans="1:6">
      <c r="A572" s="43">
        <v>1014636</v>
      </c>
      <c r="B572" s="43">
        <v>1637667</v>
      </c>
      <c r="C572" s="139">
        <f t="shared" si="26"/>
        <v>1.614043854150651</v>
      </c>
      <c r="D572" s="84" t="str">
        <f t="shared" si="24"/>
        <v>A+</v>
      </c>
      <c r="E572" s="84" t="str">
        <f t="shared" si="25"/>
        <v>A+</v>
      </c>
      <c r="F572" s="75"/>
    </row>
    <row r="573" spans="1:6">
      <c r="A573" s="43">
        <v>1008972</v>
      </c>
      <c r="B573" s="43">
        <v>1362486</v>
      </c>
      <c r="C573" s="139">
        <f t="shared" si="26"/>
        <v>1.3503704760885338</v>
      </c>
      <c r="D573" s="84" t="str">
        <f t="shared" si="24"/>
        <v>A+</v>
      </c>
      <c r="E573" s="84" t="str">
        <f t="shared" si="25"/>
        <v>A+</v>
      </c>
      <c r="F573" s="75"/>
    </row>
    <row r="574" spans="1:6">
      <c r="A574" s="43">
        <v>1011301</v>
      </c>
      <c r="B574" s="43">
        <v>89136</v>
      </c>
      <c r="C574" s="139">
        <f t="shared" si="26"/>
        <v>8.8139930643794481E-2</v>
      </c>
      <c r="D574" s="84" t="str">
        <f t="shared" si="24"/>
        <v>Fail</v>
      </c>
      <c r="E574" s="84" t="str">
        <f t="shared" si="25"/>
        <v>Fail</v>
      </c>
      <c r="F574" s="75"/>
    </row>
    <row r="575" spans="1:6">
      <c r="A575" s="43">
        <v>1956094</v>
      </c>
      <c r="B575" s="43">
        <v>1458080</v>
      </c>
      <c r="C575" s="139">
        <f t="shared" si="26"/>
        <v>0.74540385073518967</v>
      </c>
      <c r="D575" s="84" t="str">
        <f t="shared" si="24"/>
        <v>First</v>
      </c>
      <c r="E575" s="84" t="str">
        <f t="shared" si="25"/>
        <v>First</v>
      </c>
      <c r="F575" s="75"/>
    </row>
    <row r="576" spans="1:6">
      <c r="A576" s="43">
        <v>2651982</v>
      </c>
      <c r="B576" s="43">
        <v>911877</v>
      </c>
      <c r="C576" s="139">
        <f t="shared" si="26"/>
        <v>0.34384735643002101</v>
      </c>
      <c r="D576" s="84" t="str">
        <f t="shared" si="24"/>
        <v>Fail</v>
      </c>
      <c r="E576" s="84" t="str">
        <f t="shared" si="25"/>
        <v>Fail</v>
      </c>
      <c r="F576" s="75"/>
    </row>
    <row r="577" spans="1:6">
      <c r="A577" s="43">
        <v>1048423</v>
      </c>
      <c r="B577" s="43">
        <v>965272</v>
      </c>
      <c r="C577" s="139">
        <f t="shared" si="26"/>
        <v>0.92068945454267981</v>
      </c>
      <c r="D577" s="84" t="str">
        <f t="shared" si="24"/>
        <v>A</v>
      </c>
      <c r="E577" s="84" t="str">
        <f t="shared" si="25"/>
        <v>A</v>
      </c>
      <c r="F577" s="75"/>
    </row>
    <row r="578" spans="1:6">
      <c r="A578" s="43">
        <v>497087</v>
      </c>
      <c r="B578" s="43">
        <v>553073</v>
      </c>
      <c r="C578" s="139">
        <f t="shared" si="26"/>
        <v>1.1126281717284903</v>
      </c>
      <c r="D578" s="84" t="str">
        <f t="shared" si="24"/>
        <v>A+</v>
      </c>
      <c r="E578" s="84" t="str">
        <f t="shared" si="25"/>
        <v>A+</v>
      </c>
      <c r="F578" s="75"/>
    </row>
    <row r="579" spans="1:6">
      <c r="A579" s="43">
        <v>598705</v>
      </c>
      <c r="B579" s="43">
        <v>476334</v>
      </c>
      <c r="C579" s="139">
        <f t="shared" si="26"/>
        <v>0.795607185508723</v>
      </c>
      <c r="D579" s="84" t="str">
        <f t="shared" si="24"/>
        <v>First</v>
      </c>
      <c r="E579" s="84" t="str">
        <f t="shared" si="25"/>
        <v>First</v>
      </c>
      <c r="F579" s="75"/>
    </row>
    <row r="580" spans="1:6">
      <c r="A580" s="43">
        <v>463798</v>
      </c>
      <c r="B580" s="43">
        <v>311977</v>
      </c>
      <c r="C580" s="139">
        <f t="shared" si="26"/>
        <v>0.67265706191057317</v>
      </c>
      <c r="D580" s="84" t="str">
        <f t="shared" si="24"/>
        <v>First</v>
      </c>
      <c r="E580" s="84" t="str">
        <f t="shared" si="25"/>
        <v>First</v>
      </c>
      <c r="F580" s="75"/>
    </row>
    <row r="581" spans="1:6">
      <c r="A581" s="43">
        <v>464029</v>
      </c>
      <c r="B581" s="43">
        <v>329868</v>
      </c>
      <c r="C581" s="139">
        <f t="shared" si="26"/>
        <v>0.7108779839191085</v>
      </c>
      <c r="D581" s="84" t="str">
        <f t="shared" si="24"/>
        <v>First</v>
      </c>
      <c r="E581" s="84" t="str">
        <f t="shared" si="25"/>
        <v>First</v>
      </c>
      <c r="F581" s="75"/>
    </row>
    <row r="582" spans="1:6">
      <c r="A582" s="43">
        <v>1009868</v>
      </c>
      <c r="B582" s="43">
        <v>386199</v>
      </c>
      <c r="C582" s="139">
        <f t="shared" si="26"/>
        <v>0.3824252278515608</v>
      </c>
      <c r="D582" s="84" t="str">
        <f t="shared" si="24"/>
        <v>Fail</v>
      </c>
      <c r="E582" s="84" t="str">
        <f t="shared" si="25"/>
        <v>Fail</v>
      </c>
      <c r="F582" s="75"/>
    </row>
    <row r="583" spans="1:6">
      <c r="A583" s="43">
        <v>547938</v>
      </c>
      <c r="B583" s="43">
        <v>790951</v>
      </c>
      <c r="C583" s="139">
        <f t="shared" si="26"/>
        <v>1.4435045570849256</v>
      </c>
      <c r="D583" s="84" t="str">
        <f t="shared" si="24"/>
        <v>A+</v>
      </c>
      <c r="E583" s="84" t="str">
        <f t="shared" si="25"/>
        <v>A+</v>
      </c>
      <c r="F583" s="75"/>
    </row>
    <row r="584" spans="1:6">
      <c r="A584" s="43">
        <v>776226</v>
      </c>
      <c r="B584" s="43">
        <v>2097293</v>
      </c>
      <c r="C584" s="139">
        <f t="shared" si="26"/>
        <v>2.7019102684012131</v>
      </c>
      <c r="D584" s="84" t="str">
        <f t="shared" si="24"/>
        <v>A+</v>
      </c>
      <c r="E584" s="84" t="str">
        <f t="shared" si="25"/>
        <v>A+</v>
      </c>
      <c r="F584" s="75"/>
    </row>
    <row r="585" spans="1:6">
      <c r="A585" s="43">
        <v>939851</v>
      </c>
      <c r="B585" s="43">
        <v>504287</v>
      </c>
      <c r="C585" s="139">
        <f t="shared" si="26"/>
        <v>0.53656058247530725</v>
      </c>
      <c r="D585" s="84" t="str">
        <f t="shared" si="24"/>
        <v>Pass</v>
      </c>
      <c r="E585" s="84" t="str">
        <f t="shared" si="25"/>
        <v>Pass</v>
      </c>
      <c r="F585" s="75"/>
    </row>
    <row r="586" spans="1:6">
      <c r="A586" s="43">
        <v>1880130</v>
      </c>
      <c r="B586" s="43">
        <v>2991444</v>
      </c>
      <c r="C586" s="139">
        <f t="shared" si="26"/>
        <v>1.5910835952833049</v>
      </c>
      <c r="D586" s="84" t="str">
        <f t="shared" si="24"/>
        <v>A+</v>
      </c>
      <c r="E586" s="84" t="str">
        <f t="shared" si="25"/>
        <v>A+</v>
      </c>
      <c r="F586" s="75"/>
    </row>
    <row r="587" spans="1:6">
      <c r="A587" s="43">
        <v>376570</v>
      </c>
      <c r="B587" s="43">
        <v>559956</v>
      </c>
      <c r="C587" s="139">
        <f t="shared" si="26"/>
        <v>1.4869904665799187</v>
      </c>
      <c r="D587" s="84" t="str">
        <f t="shared" si="24"/>
        <v>A+</v>
      </c>
      <c r="E587" s="84" t="str">
        <f t="shared" si="25"/>
        <v>A+</v>
      </c>
      <c r="F587" s="75"/>
    </row>
    <row r="588" spans="1:6">
      <c r="A588" s="43">
        <v>880050</v>
      </c>
      <c r="B588" s="43">
        <v>1558696</v>
      </c>
      <c r="C588" s="139">
        <f t="shared" si="26"/>
        <v>1.7711448213169707</v>
      </c>
      <c r="D588" s="84" t="str">
        <f t="shared" ref="D588:D651" si="27">IF(C588&lt;41%, "Fail",IF(C588&lt;61%,"Pass",IF(C588&lt;81%,"First",IF(C588&lt;101%,"A","A+"))))</f>
        <v>A+</v>
      </c>
      <c r="E588" s="84" t="str">
        <f t="shared" ref="E588:E651" si="28">VLOOKUP(C588,$C$4:$D$8,2,TRUE)</f>
        <v>A+</v>
      </c>
      <c r="F588" s="75"/>
    </row>
    <row r="589" spans="1:6">
      <c r="A589" s="43">
        <v>532042</v>
      </c>
      <c r="B589" s="43">
        <v>742971</v>
      </c>
      <c r="C589" s="139">
        <f t="shared" ref="C589:C652" si="29">B589/A589</f>
        <v>1.3964517838817236</v>
      </c>
      <c r="D589" s="84" t="str">
        <f t="shared" si="27"/>
        <v>A+</v>
      </c>
      <c r="E589" s="84" t="str">
        <f t="shared" si="28"/>
        <v>A+</v>
      </c>
      <c r="F589" s="75"/>
    </row>
    <row r="590" spans="1:6">
      <c r="A590" s="43">
        <v>477070</v>
      </c>
      <c r="B590" s="43">
        <v>1039972</v>
      </c>
      <c r="C590" s="139">
        <f t="shared" si="29"/>
        <v>2.1799148971848994</v>
      </c>
      <c r="D590" s="84" t="str">
        <f t="shared" si="27"/>
        <v>A+</v>
      </c>
      <c r="E590" s="84" t="str">
        <f t="shared" si="28"/>
        <v>A+</v>
      </c>
      <c r="F590" s="75"/>
    </row>
    <row r="591" spans="1:6">
      <c r="A591" s="43">
        <v>864041</v>
      </c>
      <c r="B591" s="43">
        <v>1148742</v>
      </c>
      <c r="C591" s="139">
        <f t="shared" si="29"/>
        <v>1.3294994103289079</v>
      </c>
      <c r="D591" s="84" t="str">
        <f t="shared" si="27"/>
        <v>A+</v>
      </c>
      <c r="E591" s="84" t="str">
        <f t="shared" si="28"/>
        <v>A+</v>
      </c>
      <c r="F591" s="75"/>
    </row>
    <row r="592" spans="1:6">
      <c r="A592" s="43">
        <v>1649302</v>
      </c>
      <c r="B592" s="43">
        <v>1222148</v>
      </c>
      <c r="C592" s="139">
        <f t="shared" si="29"/>
        <v>0.74100922693357552</v>
      </c>
      <c r="D592" s="84" t="str">
        <f t="shared" si="27"/>
        <v>First</v>
      </c>
      <c r="E592" s="84" t="str">
        <f t="shared" si="28"/>
        <v>First</v>
      </c>
      <c r="F592" s="75"/>
    </row>
    <row r="593" spans="1:6">
      <c r="A593" s="43">
        <v>756064</v>
      </c>
      <c r="B593" s="43">
        <v>878168</v>
      </c>
      <c r="C593" s="139">
        <f t="shared" si="29"/>
        <v>1.1614995555931773</v>
      </c>
      <c r="D593" s="84" t="str">
        <f t="shared" si="27"/>
        <v>A+</v>
      </c>
      <c r="E593" s="84" t="str">
        <f t="shared" si="28"/>
        <v>A+</v>
      </c>
      <c r="F593" s="75"/>
    </row>
    <row r="594" spans="1:6">
      <c r="A594" s="43">
        <v>2094541</v>
      </c>
      <c r="B594" s="43">
        <v>1946537</v>
      </c>
      <c r="C594" s="139">
        <f t="shared" si="29"/>
        <v>0.92933821777659165</v>
      </c>
      <c r="D594" s="84" t="str">
        <f t="shared" si="27"/>
        <v>A</v>
      </c>
      <c r="E594" s="84" t="str">
        <f t="shared" si="28"/>
        <v>A</v>
      </c>
      <c r="F594" s="75"/>
    </row>
    <row r="595" spans="1:6">
      <c r="A595" s="43">
        <v>397799</v>
      </c>
      <c r="B595" s="43">
        <v>64465</v>
      </c>
      <c r="C595" s="139">
        <f t="shared" si="29"/>
        <v>0.16205420325340184</v>
      </c>
      <c r="D595" s="84" t="str">
        <f t="shared" si="27"/>
        <v>Fail</v>
      </c>
      <c r="E595" s="84" t="str">
        <f t="shared" si="28"/>
        <v>Fail</v>
      </c>
      <c r="F595" s="75"/>
    </row>
    <row r="596" spans="1:6">
      <c r="A596" s="43">
        <v>604642</v>
      </c>
      <c r="B596" s="43">
        <v>698264</v>
      </c>
      <c r="C596" s="139">
        <f t="shared" si="29"/>
        <v>1.1548387310176931</v>
      </c>
      <c r="D596" s="84" t="str">
        <f t="shared" si="27"/>
        <v>A+</v>
      </c>
      <c r="E596" s="84" t="str">
        <f t="shared" si="28"/>
        <v>A+</v>
      </c>
      <c r="F596" s="75"/>
    </row>
    <row r="597" spans="1:6">
      <c r="A597" s="43">
        <v>737233</v>
      </c>
      <c r="B597" s="43">
        <v>1122700</v>
      </c>
      <c r="C597" s="139">
        <f t="shared" si="29"/>
        <v>1.5228564103885747</v>
      </c>
      <c r="D597" s="84" t="str">
        <f t="shared" si="27"/>
        <v>A+</v>
      </c>
      <c r="E597" s="84" t="str">
        <f t="shared" si="28"/>
        <v>A+</v>
      </c>
      <c r="F597" s="75"/>
    </row>
    <row r="598" spans="1:6">
      <c r="A598" s="43">
        <v>1276814</v>
      </c>
      <c r="B598" s="43">
        <v>1077621</v>
      </c>
      <c r="C598" s="139">
        <f t="shared" si="29"/>
        <v>0.84399215547448569</v>
      </c>
      <c r="D598" s="84" t="str">
        <f t="shared" si="27"/>
        <v>A</v>
      </c>
      <c r="E598" s="84" t="str">
        <f t="shared" si="28"/>
        <v>A</v>
      </c>
      <c r="F598" s="75"/>
    </row>
    <row r="599" spans="1:6">
      <c r="A599" s="43">
        <v>563065</v>
      </c>
      <c r="B599" s="43">
        <v>502119</v>
      </c>
      <c r="C599" s="139">
        <f t="shared" si="29"/>
        <v>0.89176027634464938</v>
      </c>
      <c r="D599" s="84" t="str">
        <f t="shared" si="27"/>
        <v>A</v>
      </c>
      <c r="E599" s="84" t="str">
        <f t="shared" si="28"/>
        <v>A</v>
      </c>
      <c r="F599" s="75"/>
    </row>
    <row r="600" spans="1:6">
      <c r="A600" s="43">
        <v>1091550</v>
      </c>
      <c r="B600" s="43">
        <v>857512</v>
      </c>
      <c r="C600" s="139">
        <f t="shared" si="29"/>
        <v>0.78559113187668916</v>
      </c>
      <c r="D600" s="84" t="str">
        <f t="shared" si="27"/>
        <v>First</v>
      </c>
      <c r="E600" s="84" t="str">
        <f t="shared" si="28"/>
        <v>First</v>
      </c>
      <c r="F600" s="75"/>
    </row>
    <row r="601" spans="1:6">
      <c r="A601" s="43">
        <v>1099036</v>
      </c>
      <c r="B601" s="43">
        <v>964016</v>
      </c>
      <c r="C601" s="139">
        <f t="shared" si="29"/>
        <v>0.87714688144883335</v>
      </c>
      <c r="D601" s="84" t="str">
        <f t="shared" si="27"/>
        <v>A</v>
      </c>
      <c r="E601" s="84" t="str">
        <f t="shared" si="28"/>
        <v>A</v>
      </c>
      <c r="F601" s="75"/>
    </row>
    <row r="602" spans="1:6">
      <c r="A602" s="43">
        <v>1623365</v>
      </c>
      <c r="B602" s="43">
        <v>801867</v>
      </c>
      <c r="C602" s="139">
        <f t="shared" si="29"/>
        <v>0.49395360870783833</v>
      </c>
      <c r="D602" s="84" t="str">
        <f t="shared" si="27"/>
        <v>Pass</v>
      </c>
      <c r="E602" s="84" t="str">
        <f t="shared" si="28"/>
        <v>Pass</v>
      </c>
      <c r="F602" s="75"/>
    </row>
    <row r="603" spans="1:6">
      <c r="A603" s="43">
        <v>627515</v>
      </c>
      <c r="B603" s="43">
        <v>1245514</v>
      </c>
      <c r="C603" s="139">
        <f t="shared" si="29"/>
        <v>1.9848354222608224</v>
      </c>
      <c r="D603" s="84" t="str">
        <f t="shared" si="27"/>
        <v>A+</v>
      </c>
      <c r="E603" s="84" t="str">
        <f t="shared" si="28"/>
        <v>A+</v>
      </c>
      <c r="F603" s="75"/>
    </row>
    <row r="604" spans="1:6">
      <c r="A604" s="43">
        <v>407201</v>
      </c>
      <c r="B604" s="43">
        <v>280337</v>
      </c>
      <c r="C604" s="139">
        <f t="shared" si="29"/>
        <v>0.68844870223796106</v>
      </c>
      <c r="D604" s="84" t="str">
        <f t="shared" si="27"/>
        <v>First</v>
      </c>
      <c r="E604" s="84" t="str">
        <f t="shared" si="28"/>
        <v>First</v>
      </c>
      <c r="F604" s="75"/>
    </row>
    <row r="605" spans="1:6">
      <c r="A605" s="43">
        <v>906644</v>
      </c>
      <c r="B605" s="43">
        <v>775566</v>
      </c>
      <c r="C605" s="139">
        <f t="shared" si="29"/>
        <v>0.85542506209714064</v>
      </c>
      <c r="D605" s="84" t="str">
        <f t="shared" si="27"/>
        <v>A</v>
      </c>
      <c r="E605" s="84" t="str">
        <f t="shared" si="28"/>
        <v>A</v>
      </c>
      <c r="F605" s="75"/>
    </row>
    <row r="606" spans="1:6">
      <c r="A606" s="43">
        <v>1242853</v>
      </c>
      <c r="B606" s="43">
        <v>1280279</v>
      </c>
      <c r="C606" s="139">
        <f t="shared" si="29"/>
        <v>1.0301129739397983</v>
      </c>
      <c r="D606" s="84" t="str">
        <f t="shared" si="27"/>
        <v>A+</v>
      </c>
      <c r="E606" s="84" t="str">
        <f t="shared" si="28"/>
        <v>A+</v>
      </c>
      <c r="F606" s="75"/>
    </row>
    <row r="607" spans="1:6">
      <c r="A607" s="43">
        <v>1293096</v>
      </c>
      <c r="B607" s="43">
        <v>434696</v>
      </c>
      <c r="C607" s="139">
        <f t="shared" si="29"/>
        <v>0.33616684298768229</v>
      </c>
      <c r="D607" s="84" t="str">
        <f t="shared" si="27"/>
        <v>Fail</v>
      </c>
      <c r="E607" s="84" t="str">
        <f t="shared" si="28"/>
        <v>Fail</v>
      </c>
      <c r="F607" s="75"/>
    </row>
    <row r="608" spans="1:6">
      <c r="A608" s="43">
        <v>346762</v>
      </c>
      <c r="B608" s="43">
        <v>677575</v>
      </c>
      <c r="C608" s="139">
        <f t="shared" si="29"/>
        <v>1.9540059176034283</v>
      </c>
      <c r="D608" s="84" t="str">
        <f t="shared" si="27"/>
        <v>A+</v>
      </c>
      <c r="E608" s="84" t="str">
        <f t="shared" si="28"/>
        <v>A+</v>
      </c>
      <c r="F608" s="75"/>
    </row>
    <row r="609" spans="1:6">
      <c r="A609" s="43">
        <v>716105</v>
      </c>
      <c r="B609" s="43">
        <v>489971</v>
      </c>
      <c r="C609" s="139">
        <f t="shared" si="29"/>
        <v>0.68421670006493462</v>
      </c>
      <c r="D609" s="84" t="str">
        <f t="shared" si="27"/>
        <v>First</v>
      </c>
      <c r="E609" s="84" t="str">
        <f t="shared" si="28"/>
        <v>First</v>
      </c>
      <c r="F609" s="75"/>
    </row>
    <row r="610" spans="1:6">
      <c r="A610" s="43">
        <v>1653563</v>
      </c>
      <c r="B610" s="43">
        <v>1673251</v>
      </c>
      <c r="C610" s="139">
        <f t="shared" si="29"/>
        <v>1.0119064105812721</v>
      </c>
      <c r="D610" s="84" t="str">
        <f t="shared" si="27"/>
        <v>A+</v>
      </c>
      <c r="E610" s="84" t="str">
        <f t="shared" si="28"/>
        <v>A+</v>
      </c>
      <c r="F610" s="75"/>
    </row>
    <row r="611" spans="1:6">
      <c r="A611" s="43">
        <v>394412</v>
      </c>
      <c r="B611" s="43">
        <v>627403</v>
      </c>
      <c r="C611" s="139">
        <f t="shared" si="29"/>
        <v>1.5907299980730809</v>
      </c>
      <c r="D611" s="84" t="str">
        <f t="shared" si="27"/>
        <v>A+</v>
      </c>
      <c r="E611" s="84" t="str">
        <f t="shared" si="28"/>
        <v>A+</v>
      </c>
      <c r="F611" s="75"/>
    </row>
    <row r="612" spans="1:6">
      <c r="A612" s="43">
        <v>807149</v>
      </c>
      <c r="B612" s="43">
        <v>732018</v>
      </c>
      <c r="C612" s="139">
        <f t="shared" si="29"/>
        <v>0.90691805354401722</v>
      </c>
      <c r="D612" s="84" t="str">
        <f t="shared" si="27"/>
        <v>A</v>
      </c>
      <c r="E612" s="84" t="str">
        <f t="shared" si="28"/>
        <v>A</v>
      </c>
      <c r="F612" s="75"/>
    </row>
    <row r="613" spans="1:6">
      <c r="A613" s="43">
        <v>973572</v>
      </c>
      <c r="B613" s="43">
        <v>1406828</v>
      </c>
      <c r="C613" s="139">
        <f t="shared" si="29"/>
        <v>1.4450169068132608</v>
      </c>
      <c r="D613" s="84" t="str">
        <f t="shared" si="27"/>
        <v>A+</v>
      </c>
      <c r="E613" s="84" t="str">
        <f t="shared" si="28"/>
        <v>A+</v>
      </c>
      <c r="F613" s="75"/>
    </row>
    <row r="614" spans="1:6">
      <c r="A614" s="43">
        <v>1162583</v>
      </c>
      <c r="B614" s="43">
        <v>1036452</v>
      </c>
      <c r="C614" s="139">
        <f t="shared" si="29"/>
        <v>0.89150796115202102</v>
      </c>
      <c r="D614" s="84" t="str">
        <f t="shared" si="27"/>
        <v>A</v>
      </c>
      <c r="E614" s="84" t="str">
        <f t="shared" si="28"/>
        <v>A</v>
      </c>
      <c r="F614" s="75"/>
    </row>
    <row r="615" spans="1:6">
      <c r="A615" s="43">
        <v>868415</v>
      </c>
      <c r="B615" s="43">
        <v>1223691</v>
      </c>
      <c r="C615" s="139">
        <f t="shared" si="29"/>
        <v>1.4091085483323065</v>
      </c>
      <c r="D615" s="84" t="str">
        <f t="shared" si="27"/>
        <v>A+</v>
      </c>
      <c r="E615" s="84" t="str">
        <f t="shared" si="28"/>
        <v>A+</v>
      </c>
      <c r="F615" s="75"/>
    </row>
    <row r="616" spans="1:6">
      <c r="A616" s="43">
        <v>909482</v>
      </c>
      <c r="B616" s="43">
        <v>1744410</v>
      </c>
      <c r="C616" s="139">
        <f t="shared" si="29"/>
        <v>1.9180258652727598</v>
      </c>
      <c r="D616" s="84" t="str">
        <f t="shared" si="27"/>
        <v>A+</v>
      </c>
      <c r="E616" s="84" t="str">
        <f t="shared" si="28"/>
        <v>A+</v>
      </c>
      <c r="F616" s="75"/>
    </row>
    <row r="617" spans="1:6">
      <c r="A617" s="43">
        <v>1095907</v>
      </c>
      <c r="B617" s="43">
        <v>2096457</v>
      </c>
      <c r="C617" s="139">
        <f t="shared" si="29"/>
        <v>1.9129880546433229</v>
      </c>
      <c r="D617" s="84" t="str">
        <f t="shared" si="27"/>
        <v>A+</v>
      </c>
      <c r="E617" s="84" t="str">
        <f t="shared" si="28"/>
        <v>A+</v>
      </c>
      <c r="F617" s="75"/>
    </row>
    <row r="618" spans="1:6">
      <c r="A618" s="43">
        <v>760702</v>
      </c>
      <c r="B618" s="43">
        <v>539301</v>
      </c>
      <c r="C618" s="139">
        <f t="shared" si="29"/>
        <v>0.70895173142702395</v>
      </c>
      <c r="D618" s="84" t="str">
        <f t="shared" si="27"/>
        <v>First</v>
      </c>
      <c r="E618" s="84" t="str">
        <f t="shared" si="28"/>
        <v>First</v>
      </c>
      <c r="F618" s="75"/>
    </row>
    <row r="619" spans="1:6">
      <c r="A619" s="43">
        <v>1042990</v>
      </c>
      <c r="B619" s="43">
        <v>1057312</v>
      </c>
      <c r="C619" s="139">
        <f t="shared" si="29"/>
        <v>1.0137316752797247</v>
      </c>
      <c r="D619" s="84" t="str">
        <f t="shared" si="27"/>
        <v>A+</v>
      </c>
      <c r="E619" s="84" t="str">
        <f t="shared" si="28"/>
        <v>A+</v>
      </c>
      <c r="F619" s="75"/>
    </row>
    <row r="620" spans="1:6">
      <c r="A620" s="43">
        <v>337507</v>
      </c>
      <c r="B620" s="43">
        <v>1078685</v>
      </c>
      <c r="C620" s="139">
        <f t="shared" si="29"/>
        <v>3.1960374155202707</v>
      </c>
      <c r="D620" s="84" t="str">
        <f t="shared" si="27"/>
        <v>A+</v>
      </c>
      <c r="E620" s="84" t="str">
        <f t="shared" si="28"/>
        <v>A+</v>
      </c>
      <c r="F620" s="75"/>
    </row>
    <row r="621" spans="1:6">
      <c r="A621" s="43">
        <v>1201711</v>
      </c>
      <c r="B621" s="43">
        <v>1513993</v>
      </c>
      <c r="C621" s="139">
        <f t="shared" si="29"/>
        <v>1.2598644765671614</v>
      </c>
      <c r="D621" s="84" t="str">
        <f t="shared" si="27"/>
        <v>A+</v>
      </c>
      <c r="E621" s="84" t="str">
        <f t="shared" si="28"/>
        <v>A+</v>
      </c>
      <c r="F621" s="75"/>
    </row>
    <row r="622" spans="1:6">
      <c r="A622" s="43">
        <v>739331</v>
      </c>
      <c r="B622" s="43">
        <v>569631</v>
      </c>
      <c r="C622" s="139">
        <f t="shared" si="29"/>
        <v>0.77046816649105743</v>
      </c>
      <c r="D622" s="84" t="str">
        <f t="shared" si="27"/>
        <v>First</v>
      </c>
      <c r="E622" s="84" t="str">
        <f t="shared" si="28"/>
        <v>First</v>
      </c>
      <c r="F622" s="75"/>
    </row>
    <row r="623" spans="1:6">
      <c r="A623" s="43">
        <v>1226821</v>
      </c>
      <c r="B623" s="43">
        <v>952595</v>
      </c>
      <c r="C623" s="139">
        <f t="shared" si="29"/>
        <v>0.77647431858437377</v>
      </c>
      <c r="D623" s="84" t="str">
        <f t="shared" si="27"/>
        <v>First</v>
      </c>
      <c r="E623" s="84" t="str">
        <f t="shared" si="28"/>
        <v>First</v>
      </c>
      <c r="F623" s="75"/>
    </row>
    <row r="624" spans="1:6">
      <c r="A624" s="43">
        <v>1817559</v>
      </c>
      <c r="B624" s="43">
        <v>4426320</v>
      </c>
      <c r="C624" s="139">
        <f t="shared" si="29"/>
        <v>2.4353102155143245</v>
      </c>
      <c r="D624" s="84" t="str">
        <f t="shared" si="27"/>
        <v>A+</v>
      </c>
      <c r="E624" s="84" t="str">
        <f t="shared" si="28"/>
        <v>A+</v>
      </c>
      <c r="F624" s="75"/>
    </row>
    <row r="625" spans="1:6">
      <c r="A625" s="43">
        <v>1167762</v>
      </c>
      <c r="B625" s="43">
        <v>1380232</v>
      </c>
      <c r="C625" s="139">
        <f t="shared" si="29"/>
        <v>1.181946321253817</v>
      </c>
      <c r="D625" s="84" t="str">
        <f t="shared" si="27"/>
        <v>A+</v>
      </c>
      <c r="E625" s="84" t="str">
        <f t="shared" si="28"/>
        <v>A+</v>
      </c>
      <c r="F625" s="75"/>
    </row>
    <row r="626" spans="1:6">
      <c r="A626" s="43">
        <v>914432</v>
      </c>
      <c r="B626" s="43">
        <v>904384</v>
      </c>
      <c r="C626" s="139">
        <f t="shared" si="29"/>
        <v>0.98901175811870101</v>
      </c>
      <c r="D626" s="84" t="str">
        <f t="shared" si="27"/>
        <v>A</v>
      </c>
      <c r="E626" s="84" t="str">
        <f t="shared" si="28"/>
        <v>A</v>
      </c>
      <c r="F626" s="75"/>
    </row>
    <row r="627" spans="1:6">
      <c r="A627" s="43">
        <v>469782</v>
      </c>
      <c r="B627" s="43">
        <v>753780</v>
      </c>
      <c r="C627" s="139">
        <f t="shared" si="29"/>
        <v>1.6045314635298926</v>
      </c>
      <c r="D627" s="84" t="str">
        <f t="shared" si="27"/>
        <v>A+</v>
      </c>
      <c r="E627" s="84" t="str">
        <f t="shared" si="28"/>
        <v>A+</v>
      </c>
      <c r="F627" s="75"/>
    </row>
    <row r="628" spans="1:6">
      <c r="A628" s="43">
        <v>538621</v>
      </c>
      <c r="B628" s="43">
        <v>884395</v>
      </c>
      <c r="C628" s="139">
        <f t="shared" si="29"/>
        <v>1.641961601942739</v>
      </c>
      <c r="D628" s="84" t="str">
        <f t="shared" si="27"/>
        <v>A+</v>
      </c>
      <c r="E628" s="84" t="str">
        <f t="shared" si="28"/>
        <v>A+</v>
      </c>
      <c r="F628" s="75"/>
    </row>
    <row r="629" spans="1:6">
      <c r="A629" s="43">
        <v>1142372</v>
      </c>
      <c r="B629" s="43">
        <v>1350520</v>
      </c>
      <c r="C629" s="139">
        <f t="shared" si="29"/>
        <v>1.1822068468064693</v>
      </c>
      <c r="D629" s="84" t="str">
        <f t="shared" si="27"/>
        <v>A+</v>
      </c>
      <c r="E629" s="84" t="str">
        <f t="shared" si="28"/>
        <v>A+</v>
      </c>
      <c r="F629" s="75"/>
    </row>
    <row r="630" spans="1:6">
      <c r="A630" s="43">
        <v>770655</v>
      </c>
      <c r="B630" s="43">
        <v>1098609</v>
      </c>
      <c r="C630" s="139">
        <f t="shared" si="29"/>
        <v>1.4255522899351849</v>
      </c>
      <c r="D630" s="84" t="str">
        <f t="shared" si="27"/>
        <v>A+</v>
      </c>
      <c r="E630" s="84" t="str">
        <f t="shared" si="28"/>
        <v>A+</v>
      </c>
      <c r="F630" s="75"/>
    </row>
    <row r="631" spans="1:6">
      <c r="A631" s="43">
        <v>210202</v>
      </c>
      <c r="B631" s="43">
        <v>281018</v>
      </c>
      <c r="C631" s="139">
        <f t="shared" si="29"/>
        <v>1.336894986727053</v>
      </c>
      <c r="D631" s="84" t="str">
        <f t="shared" si="27"/>
        <v>A+</v>
      </c>
      <c r="E631" s="84" t="str">
        <f t="shared" si="28"/>
        <v>A+</v>
      </c>
      <c r="F631" s="75"/>
    </row>
    <row r="632" spans="1:6">
      <c r="A632" s="43">
        <v>1280289</v>
      </c>
      <c r="B632" s="43">
        <v>1433006</v>
      </c>
      <c r="C632" s="139">
        <f t="shared" si="29"/>
        <v>1.1192832243345057</v>
      </c>
      <c r="D632" s="84" t="str">
        <f t="shared" si="27"/>
        <v>A+</v>
      </c>
      <c r="E632" s="84" t="str">
        <f t="shared" si="28"/>
        <v>A+</v>
      </c>
      <c r="F632" s="75"/>
    </row>
    <row r="633" spans="1:6">
      <c r="A633" s="43">
        <v>733704</v>
      </c>
      <c r="B633" s="43">
        <v>496348</v>
      </c>
      <c r="C633" s="139">
        <f t="shared" si="29"/>
        <v>0.67649624371681227</v>
      </c>
      <c r="D633" s="84" t="str">
        <f t="shared" si="27"/>
        <v>First</v>
      </c>
      <c r="E633" s="84" t="str">
        <f t="shared" si="28"/>
        <v>First</v>
      </c>
      <c r="F633" s="75"/>
    </row>
    <row r="634" spans="1:6">
      <c r="A634" s="43">
        <v>502293</v>
      </c>
      <c r="B634" s="43">
        <v>581292</v>
      </c>
      <c r="C634" s="139">
        <f t="shared" si="29"/>
        <v>1.1572767289211676</v>
      </c>
      <c r="D634" s="84" t="str">
        <f t="shared" si="27"/>
        <v>A+</v>
      </c>
      <c r="E634" s="84" t="str">
        <f t="shared" si="28"/>
        <v>A+</v>
      </c>
      <c r="F634" s="75"/>
    </row>
    <row r="635" spans="1:6">
      <c r="A635" s="43">
        <v>425267</v>
      </c>
      <c r="B635" s="43">
        <v>1148398</v>
      </c>
      <c r="C635" s="139">
        <f t="shared" si="29"/>
        <v>2.7004164442573724</v>
      </c>
      <c r="D635" s="84" t="str">
        <f t="shared" si="27"/>
        <v>A+</v>
      </c>
      <c r="E635" s="84" t="str">
        <f t="shared" si="28"/>
        <v>A+</v>
      </c>
      <c r="F635" s="75"/>
    </row>
    <row r="636" spans="1:6">
      <c r="A636" s="43">
        <v>432012</v>
      </c>
      <c r="B636" s="43">
        <v>866164</v>
      </c>
      <c r="C636" s="139">
        <f t="shared" si="29"/>
        <v>2.0049535661046454</v>
      </c>
      <c r="D636" s="84" t="str">
        <f t="shared" si="27"/>
        <v>A+</v>
      </c>
      <c r="E636" s="84" t="str">
        <f t="shared" si="28"/>
        <v>A+</v>
      </c>
      <c r="F636" s="75"/>
    </row>
    <row r="637" spans="1:6">
      <c r="A637" s="43">
        <v>418397</v>
      </c>
      <c r="B637" s="43">
        <v>322007</v>
      </c>
      <c r="C637" s="139">
        <f t="shared" si="29"/>
        <v>0.76962071907781371</v>
      </c>
      <c r="D637" s="84" t="str">
        <f t="shared" si="27"/>
        <v>First</v>
      </c>
      <c r="E637" s="84" t="str">
        <f t="shared" si="28"/>
        <v>First</v>
      </c>
      <c r="F637" s="75"/>
    </row>
    <row r="638" spans="1:6">
      <c r="A638" s="43">
        <v>918680</v>
      </c>
      <c r="B638" s="43">
        <v>787803</v>
      </c>
      <c r="C638" s="139">
        <f t="shared" si="29"/>
        <v>0.85753798928897984</v>
      </c>
      <c r="D638" s="84" t="str">
        <f t="shared" si="27"/>
        <v>A</v>
      </c>
      <c r="E638" s="84" t="str">
        <f t="shared" si="28"/>
        <v>A</v>
      </c>
      <c r="F638" s="75"/>
    </row>
    <row r="639" spans="1:6">
      <c r="A639" s="43">
        <v>887523</v>
      </c>
      <c r="B639" s="43">
        <v>433357</v>
      </c>
      <c r="C639" s="139">
        <f t="shared" si="29"/>
        <v>0.48827692352761565</v>
      </c>
      <c r="D639" s="84" t="str">
        <f t="shared" si="27"/>
        <v>Pass</v>
      </c>
      <c r="E639" s="84" t="str">
        <f t="shared" si="28"/>
        <v>Pass</v>
      </c>
      <c r="F639" s="75"/>
    </row>
    <row r="640" spans="1:6">
      <c r="A640" s="43">
        <v>398126</v>
      </c>
      <c r="B640" s="43">
        <v>3083627</v>
      </c>
      <c r="C640" s="139">
        <f t="shared" si="29"/>
        <v>7.7453544857658132</v>
      </c>
      <c r="D640" s="84" t="str">
        <f t="shared" si="27"/>
        <v>A+</v>
      </c>
      <c r="E640" s="84" t="str">
        <f t="shared" si="28"/>
        <v>A+</v>
      </c>
      <c r="F640" s="75"/>
    </row>
    <row r="641" spans="1:6">
      <c r="A641" s="43">
        <v>421519</v>
      </c>
      <c r="B641" s="43">
        <v>300265</v>
      </c>
      <c r="C641" s="139">
        <f t="shared" si="29"/>
        <v>0.71234036899878772</v>
      </c>
      <c r="D641" s="84" t="str">
        <f t="shared" si="27"/>
        <v>First</v>
      </c>
      <c r="E641" s="84" t="str">
        <f t="shared" si="28"/>
        <v>First</v>
      </c>
      <c r="F641" s="75"/>
    </row>
    <row r="642" spans="1:6">
      <c r="A642" s="43">
        <v>706421</v>
      </c>
      <c r="B642" s="43">
        <v>569666</v>
      </c>
      <c r="C642" s="139">
        <f t="shared" si="29"/>
        <v>0.80641147417757963</v>
      </c>
      <c r="D642" s="84" t="str">
        <f t="shared" si="27"/>
        <v>First</v>
      </c>
      <c r="E642" s="84" t="str">
        <f t="shared" si="28"/>
        <v>A</v>
      </c>
      <c r="F642" s="75"/>
    </row>
    <row r="643" spans="1:6">
      <c r="A643" s="43">
        <v>891782</v>
      </c>
      <c r="B643" s="43">
        <v>708237</v>
      </c>
      <c r="C643" s="139">
        <f t="shared" si="29"/>
        <v>0.794181761910422</v>
      </c>
      <c r="D643" s="84" t="str">
        <f t="shared" si="27"/>
        <v>First</v>
      </c>
      <c r="E643" s="84" t="str">
        <f t="shared" si="28"/>
        <v>First</v>
      </c>
      <c r="F643" s="75"/>
    </row>
    <row r="644" spans="1:6">
      <c r="A644" s="43">
        <v>747141</v>
      </c>
      <c r="B644" s="43">
        <v>894564</v>
      </c>
      <c r="C644" s="139">
        <f t="shared" si="29"/>
        <v>1.1973161692371319</v>
      </c>
      <c r="D644" s="84" t="str">
        <f t="shared" si="27"/>
        <v>A+</v>
      </c>
      <c r="E644" s="84" t="str">
        <f t="shared" si="28"/>
        <v>A+</v>
      </c>
      <c r="F644" s="75"/>
    </row>
    <row r="645" spans="1:6">
      <c r="A645" s="43">
        <v>637143</v>
      </c>
      <c r="B645" s="43">
        <v>1036910</v>
      </c>
      <c r="C645" s="139">
        <f t="shared" si="29"/>
        <v>1.627436854834786</v>
      </c>
      <c r="D645" s="84" t="str">
        <f t="shared" si="27"/>
        <v>A+</v>
      </c>
      <c r="E645" s="84" t="str">
        <f t="shared" si="28"/>
        <v>A+</v>
      </c>
      <c r="F645" s="75"/>
    </row>
    <row r="646" spans="1:6">
      <c r="A646" s="43">
        <v>1125264</v>
      </c>
      <c r="B646" s="43">
        <v>1640634</v>
      </c>
      <c r="C646" s="139">
        <f t="shared" si="29"/>
        <v>1.4579991895235251</v>
      </c>
      <c r="D646" s="84" t="str">
        <f t="shared" si="27"/>
        <v>A+</v>
      </c>
      <c r="E646" s="84" t="str">
        <f t="shared" si="28"/>
        <v>A+</v>
      </c>
      <c r="F646" s="75"/>
    </row>
    <row r="647" spans="1:6">
      <c r="A647" s="43">
        <v>663491</v>
      </c>
      <c r="B647" s="43">
        <v>1058560</v>
      </c>
      <c r="C647" s="139">
        <f t="shared" si="29"/>
        <v>1.5954398778581775</v>
      </c>
      <c r="D647" s="84" t="str">
        <f t="shared" si="27"/>
        <v>A+</v>
      </c>
      <c r="E647" s="84" t="str">
        <f t="shared" si="28"/>
        <v>A+</v>
      </c>
      <c r="F647" s="75"/>
    </row>
    <row r="648" spans="1:6">
      <c r="A648" s="43">
        <v>568610</v>
      </c>
      <c r="B648" s="43">
        <v>797045</v>
      </c>
      <c r="C648" s="139">
        <f t="shared" si="29"/>
        <v>1.4017428465908093</v>
      </c>
      <c r="D648" s="84" t="str">
        <f t="shared" si="27"/>
        <v>A+</v>
      </c>
      <c r="E648" s="84" t="str">
        <f t="shared" si="28"/>
        <v>A+</v>
      </c>
      <c r="F648" s="75"/>
    </row>
    <row r="649" spans="1:6">
      <c r="A649" s="43">
        <v>677902</v>
      </c>
      <c r="B649" s="43">
        <v>683771</v>
      </c>
      <c r="C649" s="139">
        <f t="shared" si="29"/>
        <v>1.0086575935754725</v>
      </c>
      <c r="D649" s="84" t="str">
        <f t="shared" si="27"/>
        <v>A</v>
      </c>
      <c r="E649" s="84" t="str">
        <f t="shared" si="28"/>
        <v>A+</v>
      </c>
      <c r="F649" s="75"/>
    </row>
    <row r="650" spans="1:6">
      <c r="A650" s="43">
        <v>572022</v>
      </c>
      <c r="B650" s="43">
        <v>1263270</v>
      </c>
      <c r="C650" s="139">
        <f t="shared" si="29"/>
        <v>2.2084290464352772</v>
      </c>
      <c r="D650" s="84" t="str">
        <f t="shared" si="27"/>
        <v>A+</v>
      </c>
      <c r="E650" s="84" t="str">
        <f t="shared" si="28"/>
        <v>A+</v>
      </c>
      <c r="F650" s="75"/>
    </row>
    <row r="651" spans="1:6">
      <c r="A651" s="43">
        <v>249609</v>
      </c>
      <c r="B651" s="43">
        <v>279121</v>
      </c>
      <c r="C651" s="139">
        <f t="shared" si="29"/>
        <v>1.1182329162810636</v>
      </c>
      <c r="D651" s="84" t="str">
        <f t="shared" si="27"/>
        <v>A+</v>
      </c>
      <c r="E651" s="84" t="str">
        <f t="shared" si="28"/>
        <v>A+</v>
      </c>
      <c r="F651" s="75"/>
    </row>
    <row r="652" spans="1:6">
      <c r="A652" s="43">
        <v>752853</v>
      </c>
      <c r="B652" s="43">
        <v>297037</v>
      </c>
      <c r="C652" s="139">
        <f t="shared" si="29"/>
        <v>0.39454847094984014</v>
      </c>
      <c r="D652" s="84" t="str">
        <f t="shared" ref="D652:D715" si="30">IF(C652&lt;41%, "Fail",IF(C652&lt;61%,"Pass",IF(C652&lt;81%,"First",IF(C652&lt;101%,"A","A+"))))</f>
        <v>Fail</v>
      </c>
      <c r="E652" s="84" t="str">
        <f t="shared" ref="E652:E715" si="31">VLOOKUP(C652,$C$4:$D$8,2,TRUE)</f>
        <v>Fail</v>
      </c>
      <c r="F652" s="75"/>
    </row>
    <row r="653" spans="1:6">
      <c r="A653" s="43">
        <v>1468050</v>
      </c>
      <c r="B653" s="43">
        <v>452181</v>
      </c>
      <c r="C653" s="139">
        <f t="shared" ref="C653:C716" si="32">B653/A653</f>
        <v>0.30801471339532033</v>
      </c>
      <c r="D653" s="84" t="str">
        <f t="shared" si="30"/>
        <v>Fail</v>
      </c>
      <c r="E653" s="84" t="str">
        <f t="shared" si="31"/>
        <v>Fail</v>
      </c>
      <c r="F653" s="75"/>
    </row>
    <row r="654" spans="1:6">
      <c r="A654" s="43">
        <v>690603</v>
      </c>
      <c r="B654" s="43">
        <v>297000</v>
      </c>
      <c r="C654" s="139">
        <f t="shared" si="32"/>
        <v>0.43005894848415083</v>
      </c>
      <c r="D654" s="84" t="str">
        <f t="shared" si="30"/>
        <v>Pass</v>
      </c>
      <c r="E654" s="84" t="str">
        <f t="shared" si="31"/>
        <v>Pass</v>
      </c>
      <c r="F654" s="75"/>
    </row>
    <row r="655" spans="1:6">
      <c r="A655" s="43">
        <v>1253980</v>
      </c>
      <c r="B655" s="43">
        <v>427511</v>
      </c>
      <c r="C655" s="139">
        <f t="shared" si="32"/>
        <v>0.34092330021212458</v>
      </c>
      <c r="D655" s="84" t="str">
        <f t="shared" si="30"/>
        <v>Fail</v>
      </c>
      <c r="E655" s="84" t="str">
        <f t="shared" si="31"/>
        <v>Fail</v>
      </c>
      <c r="F655" s="75"/>
    </row>
    <row r="656" spans="1:6">
      <c r="A656" s="43">
        <v>633519</v>
      </c>
      <c r="B656" s="43">
        <v>757480</v>
      </c>
      <c r="C656" s="139">
        <f t="shared" si="32"/>
        <v>1.1956705323755088</v>
      </c>
      <c r="D656" s="84" t="str">
        <f t="shared" si="30"/>
        <v>A+</v>
      </c>
      <c r="E656" s="84" t="str">
        <f t="shared" si="31"/>
        <v>A+</v>
      </c>
      <c r="F656" s="75"/>
    </row>
    <row r="657" spans="1:6">
      <c r="A657" s="43">
        <v>714450</v>
      </c>
      <c r="B657" s="43">
        <v>604675</v>
      </c>
      <c r="C657" s="139">
        <f t="shared" si="32"/>
        <v>0.84635033942193294</v>
      </c>
      <c r="D657" s="84" t="str">
        <f t="shared" si="30"/>
        <v>A</v>
      </c>
      <c r="E657" s="84" t="str">
        <f t="shared" si="31"/>
        <v>A</v>
      </c>
      <c r="F657" s="75"/>
    </row>
    <row r="658" spans="1:6">
      <c r="A658" s="43">
        <v>1215314</v>
      </c>
      <c r="B658" s="43">
        <v>951382</v>
      </c>
      <c r="C658" s="139">
        <f t="shared" si="32"/>
        <v>0.78282814153379288</v>
      </c>
      <c r="D658" s="84" t="str">
        <f t="shared" si="30"/>
        <v>First</v>
      </c>
      <c r="E658" s="84" t="str">
        <f t="shared" si="31"/>
        <v>First</v>
      </c>
      <c r="F658" s="75"/>
    </row>
    <row r="659" spans="1:6">
      <c r="A659" s="43">
        <v>604161</v>
      </c>
      <c r="B659" s="43">
        <v>1104948</v>
      </c>
      <c r="C659" s="139">
        <f t="shared" si="32"/>
        <v>1.8288966020646815</v>
      </c>
      <c r="D659" s="84" t="str">
        <f t="shared" si="30"/>
        <v>A+</v>
      </c>
      <c r="E659" s="84" t="str">
        <f t="shared" si="31"/>
        <v>A+</v>
      </c>
      <c r="F659" s="75"/>
    </row>
    <row r="660" spans="1:6">
      <c r="A660" s="43">
        <v>1239473</v>
      </c>
      <c r="B660" s="43">
        <v>1627397</v>
      </c>
      <c r="C660" s="139">
        <f t="shared" si="32"/>
        <v>1.312974949837552</v>
      </c>
      <c r="D660" s="84" t="str">
        <f t="shared" si="30"/>
        <v>A+</v>
      </c>
      <c r="E660" s="84" t="str">
        <f t="shared" si="31"/>
        <v>A+</v>
      </c>
      <c r="F660" s="75"/>
    </row>
    <row r="661" spans="1:6">
      <c r="A661" s="43">
        <v>1891304</v>
      </c>
      <c r="B661" s="43">
        <v>2796390</v>
      </c>
      <c r="C661" s="139">
        <f t="shared" si="32"/>
        <v>1.4785513064002402</v>
      </c>
      <c r="D661" s="84" t="str">
        <f t="shared" si="30"/>
        <v>A+</v>
      </c>
      <c r="E661" s="84" t="str">
        <f t="shared" si="31"/>
        <v>A+</v>
      </c>
      <c r="F661" s="75"/>
    </row>
    <row r="662" spans="1:6">
      <c r="A662" s="43">
        <v>847698</v>
      </c>
      <c r="B662" s="43">
        <v>509274</v>
      </c>
      <c r="C662" s="139">
        <f t="shared" si="32"/>
        <v>0.60077291676988742</v>
      </c>
      <c r="D662" s="84" t="str">
        <f t="shared" si="30"/>
        <v>Pass</v>
      </c>
      <c r="E662" s="84" t="str">
        <f t="shared" si="31"/>
        <v>First</v>
      </c>
      <c r="F662" s="75"/>
    </row>
    <row r="663" spans="1:6">
      <c r="A663" s="43">
        <v>383734</v>
      </c>
      <c r="B663" s="43">
        <v>735132</v>
      </c>
      <c r="C663" s="139">
        <f t="shared" si="32"/>
        <v>1.9157332944174872</v>
      </c>
      <c r="D663" s="84" t="str">
        <f t="shared" si="30"/>
        <v>A+</v>
      </c>
      <c r="E663" s="84" t="str">
        <f t="shared" si="31"/>
        <v>A+</v>
      </c>
      <c r="F663" s="75"/>
    </row>
    <row r="664" spans="1:6">
      <c r="A664" s="43">
        <v>907785</v>
      </c>
      <c r="B664" s="43">
        <v>652099</v>
      </c>
      <c r="C664" s="139">
        <f t="shared" si="32"/>
        <v>0.7183407965542502</v>
      </c>
      <c r="D664" s="84" t="str">
        <f t="shared" si="30"/>
        <v>First</v>
      </c>
      <c r="E664" s="84" t="str">
        <f t="shared" si="31"/>
        <v>First</v>
      </c>
      <c r="F664" s="75"/>
    </row>
    <row r="665" spans="1:6">
      <c r="A665" s="43">
        <v>967579</v>
      </c>
      <c r="B665" s="43">
        <v>361041</v>
      </c>
      <c r="C665" s="139">
        <f t="shared" si="32"/>
        <v>0.37313852408950587</v>
      </c>
      <c r="D665" s="84" t="str">
        <f t="shared" si="30"/>
        <v>Fail</v>
      </c>
      <c r="E665" s="84" t="str">
        <f t="shared" si="31"/>
        <v>Fail</v>
      </c>
      <c r="F665" s="75"/>
    </row>
    <row r="666" spans="1:6">
      <c r="A666" s="43">
        <v>1297741</v>
      </c>
      <c r="B666" s="43">
        <v>1005879</v>
      </c>
      <c r="C666" s="139">
        <f t="shared" si="32"/>
        <v>0.77509996216502364</v>
      </c>
      <c r="D666" s="84" t="str">
        <f t="shared" si="30"/>
        <v>First</v>
      </c>
      <c r="E666" s="84" t="str">
        <f t="shared" si="31"/>
        <v>First</v>
      </c>
      <c r="F666" s="75"/>
    </row>
    <row r="667" spans="1:6">
      <c r="A667" s="43">
        <v>1383087</v>
      </c>
      <c r="B667" s="43">
        <v>1785646</v>
      </c>
      <c r="C667" s="139">
        <f t="shared" si="32"/>
        <v>1.2910583354481677</v>
      </c>
      <c r="D667" s="84" t="str">
        <f t="shared" si="30"/>
        <v>A+</v>
      </c>
      <c r="E667" s="84" t="str">
        <f t="shared" si="31"/>
        <v>A+</v>
      </c>
      <c r="F667" s="75"/>
    </row>
    <row r="668" spans="1:6">
      <c r="A668" s="43">
        <v>398126</v>
      </c>
      <c r="B668" s="43">
        <v>548491</v>
      </c>
      <c r="C668" s="139">
        <f t="shared" si="32"/>
        <v>1.3776819398883771</v>
      </c>
      <c r="D668" s="84" t="str">
        <f t="shared" si="30"/>
        <v>A+</v>
      </c>
      <c r="E668" s="84" t="str">
        <f t="shared" si="31"/>
        <v>A+</v>
      </c>
      <c r="F668" s="75"/>
    </row>
    <row r="669" spans="1:6">
      <c r="A669" s="43">
        <v>887659</v>
      </c>
      <c r="B669" s="43">
        <v>1633324</v>
      </c>
      <c r="C669" s="139">
        <f t="shared" si="32"/>
        <v>1.840035419006623</v>
      </c>
      <c r="D669" s="84" t="str">
        <f t="shared" si="30"/>
        <v>A+</v>
      </c>
      <c r="E669" s="84" t="str">
        <f t="shared" si="31"/>
        <v>A+</v>
      </c>
      <c r="F669" s="75"/>
    </row>
    <row r="670" spans="1:6">
      <c r="A670" s="43">
        <v>453528</v>
      </c>
      <c r="B670" s="43">
        <v>907243</v>
      </c>
      <c r="C670" s="139">
        <f t="shared" si="32"/>
        <v>2.000412322943677</v>
      </c>
      <c r="D670" s="84" t="str">
        <f t="shared" si="30"/>
        <v>A+</v>
      </c>
      <c r="E670" s="84" t="str">
        <f t="shared" si="31"/>
        <v>A+</v>
      </c>
      <c r="F670" s="75"/>
    </row>
    <row r="671" spans="1:6">
      <c r="A671" s="43">
        <v>1575010</v>
      </c>
      <c r="B671" s="43">
        <v>784710</v>
      </c>
      <c r="C671" s="139">
        <f t="shared" si="32"/>
        <v>0.49822540809264704</v>
      </c>
      <c r="D671" s="84" t="str">
        <f t="shared" si="30"/>
        <v>Pass</v>
      </c>
      <c r="E671" s="84" t="str">
        <f t="shared" si="31"/>
        <v>Pass</v>
      </c>
      <c r="F671" s="75"/>
    </row>
    <row r="672" spans="1:6">
      <c r="A672" s="43">
        <v>996113</v>
      </c>
      <c r="B672" s="43">
        <v>1907620</v>
      </c>
      <c r="C672" s="139">
        <f t="shared" si="32"/>
        <v>1.9150638531973783</v>
      </c>
      <c r="D672" s="84" t="str">
        <f t="shared" si="30"/>
        <v>A+</v>
      </c>
      <c r="E672" s="84" t="str">
        <f t="shared" si="31"/>
        <v>A+</v>
      </c>
      <c r="F672" s="75"/>
    </row>
    <row r="673" spans="1:6">
      <c r="A673" s="43">
        <v>611371</v>
      </c>
      <c r="B673" s="43">
        <v>270080</v>
      </c>
      <c r="C673" s="139">
        <f t="shared" si="32"/>
        <v>0.44176122190944617</v>
      </c>
      <c r="D673" s="84" t="str">
        <f t="shared" si="30"/>
        <v>Pass</v>
      </c>
      <c r="E673" s="84" t="str">
        <f t="shared" si="31"/>
        <v>Pass</v>
      </c>
      <c r="F673" s="75"/>
    </row>
    <row r="674" spans="1:6">
      <c r="A674" s="43">
        <v>892785</v>
      </c>
      <c r="B674" s="43">
        <v>97091</v>
      </c>
      <c r="C674" s="139">
        <f t="shared" si="32"/>
        <v>0.10875070705713022</v>
      </c>
      <c r="D674" s="84" t="str">
        <f t="shared" si="30"/>
        <v>Fail</v>
      </c>
      <c r="E674" s="84" t="str">
        <f t="shared" si="31"/>
        <v>Fail</v>
      </c>
      <c r="F674" s="75"/>
    </row>
    <row r="675" spans="1:6">
      <c r="A675" s="43">
        <v>199063</v>
      </c>
      <c r="B675" s="43">
        <v>599816</v>
      </c>
      <c r="C675" s="139">
        <f t="shared" si="32"/>
        <v>3.0131968271351282</v>
      </c>
      <c r="D675" s="84" t="str">
        <f t="shared" si="30"/>
        <v>A+</v>
      </c>
      <c r="E675" s="84" t="str">
        <f t="shared" si="31"/>
        <v>A+</v>
      </c>
      <c r="F675" s="75"/>
    </row>
    <row r="676" spans="1:6">
      <c r="A676" s="43">
        <v>640816</v>
      </c>
      <c r="B676" s="43">
        <v>1370948</v>
      </c>
      <c r="C676" s="139">
        <f t="shared" si="32"/>
        <v>2.139378542358493</v>
      </c>
      <c r="D676" s="84" t="str">
        <f t="shared" si="30"/>
        <v>A+</v>
      </c>
      <c r="E676" s="84" t="str">
        <f t="shared" si="31"/>
        <v>A+</v>
      </c>
      <c r="F676" s="75"/>
    </row>
    <row r="677" spans="1:6">
      <c r="A677" s="43">
        <v>949518</v>
      </c>
      <c r="B677" s="43">
        <v>1283237</v>
      </c>
      <c r="C677" s="139">
        <f t="shared" si="32"/>
        <v>1.3514614783500682</v>
      </c>
      <c r="D677" s="84" t="str">
        <f t="shared" si="30"/>
        <v>A+</v>
      </c>
      <c r="E677" s="84" t="str">
        <f t="shared" si="31"/>
        <v>A+</v>
      </c>
      <c r="F677" s="75"/>
    </row>
    <row r="678" spans="1:6">
      <c r="A678" s="43">
        <v>863843</v>
      </c>
      <c r="B678" s="43">
        <v>1734943</v>
      </c>
      <c r="C678" s="139">
        <f t="shared" si="32"/>
        <v>2.008400832095647</v>
      </c>
      <c r="D678" s="84" t="str">
        <f t="shared" si="30"/>
        <v>A+</v>
      </c>
      <c r="E678" s="84" t="str">
        <f t="shared" si="31"/>
        <v>A+</v>
      </c>
      <c r="F678" s="75"/>
    </row>
    <row r="679" spans="1:6">
      <c r="A679" s="43">
        <v>712158</v>
      </c>
      <c r="B679" s="43">
        <v>1166465</v>
      </c>
      <c r="C679" s="139">
        <f t="shared" si="32"/>
        <v>1.6379300660808416</v>
      </c>
      <c r="D679" s="84" t="str">
        <f t="shared" si="30"/>
        <v>A+</v>
      </c>
      <c r="E679" s="84" t="str">
        <f t="shared" si="31"/>
        <v>A+</v>
      </c>
      <c r="F679" s="75"/>
    </row>
    <row r="680" spans="1:6">
      <c r="A680" s="43">
        <v>580266</v>
      </c>
      <c r="B680" s="43">
        <v>716668</v>
      </c>
      <c r="C680" s="139">
        <f t="shared" si="32"/>
        <v>1.2350680549954676</v>
      </c>
      <c r="D680" s="84" t="str">
        <f t="shared" si="30"/>
        <v>A+</v>
      </c>
      <c r="E680" s="84" t="str">
        <f t="shared" si="31"/>
        <v>A+</v>
      </c>
      <c r="F680" s="75"/>
    </row>
    <row r="681" spans="1:6">
      <c r="A681" s="43">
        <v>1150741</v>
      </c>
      <c r="B681" s="43">
        <v>1836889</v>
      </c>
      <c r="C681" s="139">
        <f t="shared" si="32"/>
        <v>1.596266231932294</v>
      </c>
      <c r="D681" s="84" t="str">
        <f t="shared" si="30"/>
        <v>A+</v>
      </c>
      <c r="E681" s="84" t="str">
        <f t="shared" si="31"/>
        <v>A+</v>
      </c>
      <c r="F681" s="75"/>
    </row>
    <row r="682" spans="1:6">
      <c r="A682" s="43">
        <v>498774</v>
      </c>
      <c r="B682" s="43">
        <v>612574</v>
      </c>
      <c r="C682" s="139">
        <f t="shared" si="32"/>
        <v>1.2281594469639556</v>
      </c>
      <c r="D682" s="84" t="str">
        <f t="shared" si="30"/>
        <v>A+</v>
      </c>
      <c r="E682" s="84" t="str">
        <f t="shared" si="31"/>
        <v>A+</v>
      </c>
      <c r="F682" s="75"/>
    </row>
    <row r="683" spans="1:6">
      <c r="A683" s="43">
        <v>1437227</v>
      </c>
      <c r="B683" s="43">
        <v>875868</v>
      </c>
      <c r="C683" s="139">
        <f t="shared" si="32"/>
        <v>0.60941521415893241</v>
      </c>
      <c r="D683" s="84" t="str">
        <f t="shared" si="30"/>
        <v>Pass</v>
      </c>
      <c r="E683" s="84" t="str">
        <f t="shared" si="31"/>
        <v>First</v>
      </c>
      <c r="F683" s="75"/>
    </row>
    <row r="684" spans="1:6">
      <c r="A684" s="43">
        <v>669827</v>
      </c>
      <c r="B684" s="43">
        <v>649170</v>
      </c>
      <c r="C684" s="139">
        <f t="shared" si="32"/>
        <v>0.96916069373136648</v>
      </c>
      <c r="D684" s="84" t="str">
        <f t="shared" si="30"/>
        <v>A</v>
      </c>
      <c r="E684" s="84" t="str">
        <f t="shared" si="31"/>
        <v>A</v>
      </c>
      <c r="F684" s="75"/>
    </row>
    <row r="685" spans="1:6">
      <c r="A685" s="43">
        <v>461139</v>
      </c>
      <c r="B685" s="43">
        <v>756153</v>
      </c>
      <c r="C685" s="139">
        <f t="shared" si="32"/>
        <v>1.639750704234515</v>
      </c>
      <c r="D685" s="84" t="str">
        <f t="shared" si="30"/>
        <v>A+</v>
      </c>
      <c r="E685" s="84" t="str">
        <f t="shared" si="31"/>
        <v>A+</v>
      </c>
      <c r="F685" s="75"/>
    </row>
    <row r="686" spans="1:6">
      <c r="A686" s="43">
        <v>927830</v>
      </c>
      <c r="B686" s="43">
        <v>371789</v>
      </c>
      <c r="C686" s="139">
        <f t="shared" si="32"/>
        <v>0.40070810385523209</v>
      </c>
      <c r="D686" s="84" t="str">
        <f t="shared" si="30"/>
        <v>Fail</v>
      </c>
      <c r="E686" s="84" t="str">
        <f t="shared" si="31"/>
        <v>Pass</v>
      </c>
      <c r="F686" s="75"/>
    </row>
    <row r="687" spans="1:6">
      <c r="A687" s="43">
        <v>1437667</v>
      </c>
      <c r="B687" s="43">
        <v>468282</v>
      </c>
      <c r="C687" s="139">
        <f t="shared" si="32"/>
        <v>0.32572355072488968</v>
      </c>
      <c r="D687" s="84" t="str">
        <f t="shared" si="30"/>
        <v>Fail</v>
      </c>
      <c r="E687" s="84" t="str">
        <f t="shared" si="31"/>
        <v>Fail</v>
      </c>
      <c r="F687" s="75"/>
    </row>
    <row r="688" spans="1:6">
      <c r="A688" s="43">
        <v>771870</v>
      </c>
      <c r="B688" s="43">
        <v>668292</v>
      </c>
      <c r="C688" s="139">
        <f t="shared" si="32"/>
        <v>0.86580900928912896</v>
      </c>
      <c r="D688" s="84" t="str">
        <f t="shared" si="30"/>
        <v>A</v>
      </c>
      <c r="E688" s="84" t="str">
        <f t="shared" si="31"/>
        <v>A</v>
      </c>
      <c r="F688" s="75"/>
    </row>
    <row r="689" spans="1:6">
      <c r="A689" s="43">
        <v>592611</v>
      </c>
      <c r="B689" s="43">
        <v>559058</v>
      </c>
      <c r="C689" s="139">
        <f t="shared" si="32"/>
        <v>0.9433810712254751</v>
      </c>
      <c r="D689" s="84" t="str">
        <f t="shared" si="30"/>
        <v>A</v>
      </c>
      <c r="E689" s="84" t="str">
        <f t="shared" si="31"/>
        <v>A</v>
      </c>
      <c r="F689" s="75"/>
    </row>
    <row r="690" spans="1:6">
      <c r="A690" s="43">
        <v>984429</v>
      </c>
      <c r="B690" s="43">
        <v>749723</v>
      </c>
      <c r="C690" s="139">
        <f t="shared" si="32"/>
        <v>0.76158158688945576</v>
      </c>
      <c r="D690" s="84" t="str">
        <f t="shared" si="30"/>
        <v>First</v>
      </c>
      <c r="E690" s="84" t="str">
        <f t="shared" si="31"/>
        <v>First</v>
      </c>
      <c r="F690" s="75"/>
    </row>
    <row r="691" spans="1:6">
      <c r="A691" s="43">
        <v>589225</v>
      </c>
      <c r="B691" s="43">
        <v>715652</v>
      </c>
      <c r="C691" s="139">
        <f t="shared" si="32"/>
        <v>1.2145648945648946</v>
      </c>
      <c r="D691" s="84" t="str">
        <f t="shared" si="30"/>
        <v>A+</v>
      </c>
      <c r="E691" s="84" t="str">
        <f t="shared" si="31"/>
        <v>A+</v>
      </c>
      <c r="F691" s="75"/>
    </row>
    <row r="692" spans="1:6">
      <c r="A692" s="43">
        <v>714450</v>
      </c>
      <c r="B692" s="43">
        <v>275650</v>
      </c>
      <c r="C692" s="139">
        <f t="shared" si="32"/>
        <v>0.38582126110994469</v>
      </c>
      <c r="D692" s="84" t="str">
        <f t="shared" si="30"/>
        <v>Fail</v>
      </c>
      <c r="E692" s="84" t="str">
        <f t="shared" si="31"/>
        <v>Fail</v>
      </c>
      <c r="F692" s="75"/>
    </row>
    <row r="693" spans="1:6">
      <c r="A693" s="43">
        <v>1139976</v>
      </c>
      <c r="B693" s="43">
        <v>600750</v>
      </c>
      <c r="C693" s="139">
        <f t="shared" si="32"/>
        <v>0.5269847786269185</v>
      </c>
      <c r="D693" s="84" t="str">
        <f t="shared" si="30"/>
        <v>Pass</v>
      </c>
      <c r="E693" s="84" t="str">
        <f t="shared" si="31"/>
        <v>Pass</v>
      </c>
      <c r="F693" s="75"/>
    </row>
    <row r="694" spans="1:6">
      <c r="A694" s="43">
        <v>963413</v>
      </c>
      <c r="B694" s="43">
        <v>892247</v>
      </c>
      <c r="C694" s="139">
        <f t="shared" si="32"/>
        <v>0.92613136837472609</v>
      </c>
      <c r="D694" s="84" t="str">
        <f t="shared" si="30"/>
        <v>A</v>
      </c>
      <c r="E694" s="84" t="str">
        <f t="shared" si="31"/>
        <v>A</v>
      </c>
      <c r="F694" s="75"/>
    </row>
    <row r="695" spans="1:6">
      <c r="A695" s="43">
        <v>762162</v>
      </c>
      <c r="B695" s="43">
        <v>831897</v>
      </c>
      <c r="C695" s="139">
        <f t="shared" si="32"/>
        <v>1.0914962960630417</v>
      </c>
      <c r="D695" s="84" t="str">
        <f t="shared" si="30"/>
        <v>A+</v>
      </c>
      <c r="E695" s="84" t="str">
        <f t="shared" si="31"/>
        <v>A+</v>
      </c>
      <c r="F695" s="75"/>
    </row>
    <row r="696" spans="1:6">
      <c r="A696" s="43">
        <v>504810</v>
      </c>
      <c r="B696" s="43">
        <v>842747</v>
      </c>
      <c r="C696" s="139">
        <f t="shared" si="32"/>
        <v>1.6694340444919871</v>
      </c>
      <c r="D696" s="84" t="str">
        <f t="shared" si="30"/>
        <v>A+</v>
      </c>
      <c r="E696" s="84" t="str">
        <f t="shared" si="31"/>
        <v>A+</v>
      </c>
      <c r="F696" s="75"/>
    </row>
    <row r="697" spans="1:6">
      <c r="A697" s="43">
        <v>666009</v>
      </c>
      <c r="B697" s="43">
        <v>307265</v>
      </c>
      <c r="C697" s="139">
        <f t="shared" si="32"/>
        <v>0.46135262436393504</v>
      </c>
      <c r="D697" s="84" t="str">
        <f t="shared" si="30"/>
        <v>Pass</v>
      </c>
      <c r="E697" s="84" t="str">
        <f t="shared" si="31"/>
        <v>Pass</v>
      </c>
      <c r="F697" s="75"/>
    </row>
    <row r="698" spans="1:6">
      <c r="A698" s="43">
        <v>761523</v>
      </c>
      <c r="B698" s="43">
        <v>784845</v>
      </c>
      <c r="C698" s="139">
        <f t="shared" si="32"/>
        <v>1.0306254702746995</v>
      </c>
      <c r="D698" s="84" t="str">
        <f t="shared" si="30"/>
        <v>A+</v>
      </c>
      <c r="E698" s="84" t="str">
        <f t="shared" si="31"/>
        <v>A+</v>
      </c>
      <c r="F698" s="75"/>
    </row>
    <row r="699" spans="1:6">
      <c r="A699" s="43">
        <v>854107</v>
      </c>
      <c r="B699" s="43">
        <v>574408</v>
      </c>
      <c r="C699" s="139">
        <f t="shared" si="32"/>
        <v>0.67252463684292485</v>
      </c>
      <c r="D699" s="84" t="str">
        <f t="shared" si="30"/>
        <v>First</v>
      </c>
      <c r="E699" s="84" t="str">
        <f t="shared" si="31"/>
        <v>First</v>
      </c>
      <c r="F699" s="75"/>
    </row>
    <row r="700" spans="1:6">
      <c r="A700" s="43">
        <v>820846</v>
      </c>
      <c r="B700" s="43">
        <v>1248252</v>
      </c>
      <c r="C700" s="139">
        <f t="shared" si="32"/>
        <v>1.5206896299671315</v>
      </c>
      <c r="D700" s="84" t="str">
        <f t="shared" si="30"/>
        <v>A+</v>
      </c>
      <c r="E700" s="84" t="str">
        <f t="shared" si="31"/>
        <v>A+</v>
      </c>
      <c r="F700" s="75"/>
    </row>
    <row r="701" spans="1:6">
      <c r="A701" s="43">
        <v>1808638</v>
      </c>
      <c r="B701" s="43">
        <v>583203</v>
      </c>
      <c r="C701" s="139">
        <f t="shared" si="32"/>
        <v>0.32245424457519967</v>
      </c>
      <c r="D701" s="84" t="str">
        <f t="shared" si="30"/>
        <v>Fail</v>
      </c>
      <c r="E701" s="84" t="str">
        <f t="shared" si="31"/>
        <v>Fail</v>
      </c>
      <c r="F701" s="75"/>
    </row>
    <row r="702" spans="1:6">
      <c r="A702" s="43">
        <v>810659</v>
      </c>
      <c r="B702" s="43">
        <v>773962</v>
      </c>
      <c r="C702" s="139">
        <f t="shared" si="32"/>
        <v>0.95473189096771882</v>
      </c>
      <c r="D702" s="84" t="str">
        <f t="shared" si="30"/>
        <v>A</v>
      </c>
      <c r="E702" s="84" t="str">
        <f t="shared" si="31"/>
        <v>A</v>
      </c>
      <c r="F702" s="75"/>
    </row>
    <row r="703" spans="1:6">
      <c r="A703" s="43">
        <v>1124187</v>
      </c>
      <c r="B703" s="43">
        <v>949098</v>
      </c>
      <c r="C703" s="139">
        <f t="shared" si="32"/>
        <v>0.84425278000901982</v>
      </c>
      <c r="D703" s="84" t="str">
        <f t="shared" si="30"/>
        <v>A</v>
      </c>
      <c r="E703" s="84" t="str">
        <f t="shared" si="31"/>
        <v>A</v>
      </c>
      <c r="F703" s="75"/>
    </row>
    <row r="704" spans="1:6">
      <c r="A704" s="43">
        <v>330824</v>
      </c>
      <c r="B704" s="43">
        <v>533353</v>
      </c>
      <c r="C704" s="139">
        <f t="shared" si="32"/>
        <v>1.6121956085410973</v>
      </c>
      <c r="D704" s="84" t="str">
        <f t="shared" si="30"/>
        <v>A+</v>
      </c>
      <c r="E704" s="84" t="str">
        <f t="shared" si="31"/>
        <v>A+</v>
      </c>
      <c r="F704" s="75"/>
    </row>
    <row r="705" spans="1:6">
      <c r="A705" s="43">
        <v>2197062</v>
      </c>
      <c r="B705" s="43">
        <v>2499092</v>
      </c>
      <c r="C705" s="139">
        <f t="shared" si="32"/>
        <v>1.1374699485039566</v>
      </c>
      <c r="D705" s="84" t="str">
        <f t="shared" si="30"/>
        <v>A+</v>
      </c>
      <c r="E705" s="84" t="str">
        <f t="shared" si="31"/>
        <v>A+</v>
      </c>
      <c r="F705" s="75"/>
    </row>
    <row r="706" spans="1:6">
      <c r="A706" s="43">
        <v>689909</v>
      </c>
      <c r="B706" s="43">
        <v>646429</v>
      </c>
      <c r="C706" s="139">
        <f t="shared" si="32"/>
        <v>0.93697719554318037</v>
      </c>
      <c r="D706" s="84" t="str">
        <f t="shared" si="30"/>
        <v>A</v>
      </c>
      <c r="E706" s="84" t="str">
        <f t="shared" si="31"/>
        <v>A</v>
      </c>
      <c r="F706" s="75"/>
    </row>
    <row r="707" spans="1:6">
      <c r="A707" s="43">
        <v>573558</v>
      </c>
      <c r="B707" s="43">
        <v>1015915</v>
      </c>
      <c r="C707" s="139">
        <f t="shared" si="32"/>
        <v>1.7712506843248634</v>
      </c>
      <c r="D707" s="84" t="str">
        <f t="shared" si="30"/>
        <v>A+</v>
      </c>
      <c r="E707" s="84" t="str">
        <f t="shared" si="31"/>
        <v>A+</v>
      </c>
      <c r="F707" s="75"/>
    </row>
    <row r="708" spans="1:6">
      <c r="A708" s="43">
        <v>402713</v>
      </c>
      <c r="B708" s="43">
        <v>1030976</v>
      </c>
      <c r="C708" s="139">
        <f t="shared" si="32"/>
        <v>2.560076282613176</v>
      </c>
      <c r="D708" s="84" t="str">
        <f t="shared" si="30"/>
        <v>A+</v>
      </c>
      <c r="E708" s="84" t="str">
        <f t="shared" si="31"/>
        <v>A+</v>
      </c>
      <c r="F708" s="75"/>
    </row>
    <row r="709" spans="1:6">
      <c r="A709" s="43">
        <v>463527</v>
      </c>
      <c r="B709" s="43">
        <v>1557999</v>
      </c>
      <c r="C709" s="139">
        <f t="shared" si="32"/>
        <v>3.3611828437178417</v>
      </c>
      <c r="D709" s="84" t="str">
        <f t="shared" si="30"/>
        <v>A+</v>
      </c>
      <c r="E709" s="84" t="str">
        <f t="shared" si="31"/>
        <v>A+</v>
      </c>
      <c r="F709" s="75"/>
    </row>
    <row r="710" spans="1:6">
      <c r="A710" s="43">
        <v>509618</v>
      </c>
      <c r="B710" s="43">
        <v>1397856</v>
      </c>
      <c r="C710" s="139">
        <f t="shared" si="32"/>
        <v>2.7429486399616967</v>
      </c>
      <c r="D710" s="84" t="str">
        <f t="shared" si="30"/>
        <v>A+</v>
      </c>
      <c r="E710" s="84" t="str">
        <f t="shared" si="31"/>
        <v>A+</v>
      </c>
      <c r="F710" s="75"/>
    </row>
    <row r="711" spans="1:6">
      <c r="A711" s="43">
        <v>472597</v>
      </c>
      <c r="B711" s="43">
        <v>299910</v>
      </c>
      <c r="C711" s="139">
        <f t="shared" si="32"/>
        <v>0.63459988108261378</v>
      </c>
      <c r="D711" s="84" t="str">
        <f t="shared" si="30"/>
        <v>First</v>
      </c>
      <c r="E711" s="84" t="str">
        <f t="shared" si="31"/>
        <v>First</v>
      </c>
      <c r="F711" s="75"/>
    </row>
    <row r="712" spans="1:6">
      <c r="A712" s="43">
        <v>578857</v>
      </c>
      <c r="B712" s="43">
        <v>878857</v>
      </c>
      <c r="C712" s="139">
        <f t="shared" si="32"/>
        <v>1.518262714280038</v>
      </c>
      <c r="D712" s="84" t="str">
        <f t="shared" si="30"/>
        <v>A+</v>
      </c>
      <c r="E712" s="84" t="str">
        <f t="shared" si="31"/>
        <v>A+</v>
      </c>
      <c r="F712" s="75"/>
    </row>
    <row r="713" spans="1:6">
      <c r="A713" s="43">
        <v>1153732</v>
      </c>
      <c r="B713" s="43">
        <v>1081180</v>
      </c>
      <c r="C713" s="139">
        <f t="shared" si="32"/>
        <v>0.93711537861479099</v>
      </c>
      <c r="D713" s="84" t="str">
        <f t="shared" si="30"/>
        <v>A</v>
      </c>
      <c r="E713" s="84" t="str">
        <f t="shared" si="31"/>
        <v>A</v>
      </c>
      <c r="F713" s="75"/>
    </row>
    <row r="714" spans="1:6">
      <c r="A714" s="43">
        <v>389078</v>
      </c>
      <c r="B714" s="43">
        <v>504998</v>
      </c>
      <c r="C714" s="139">
        <f t="shared" si="32"/>
        <v>1.297935118408134</v>
      </c>
      <c r="D714" s="84" t="str">
        <f t="shared" si="30"/>
        <v>A+</v>
      </c>
      <c r="E714" s="84" t="str">
        <f t="shared" si="31"/>
        <v>A+</v>
      </c>
      <c r="F714" s="75"/>
    </row>
    <row r="715" spans="1:6">
      <c r="A715" s="43">
        <v>315872</v>
      </c>
      <c r="B715" s="43">
        <v>654034</v>
      </c>
      <c r="C715" s="139">
        <f t="shared" si="32"/>
        <v>2.0705665586060178</v>
      </c>
      <c r="D715" s="84" t="str">
        <f t="shared" si="30"/>
        <v>A+</v>
      </c>
      <c r="E715" s="84" t="str">
        <f t="shared" si="31"/>
        <v>A+</v>
      </c>
      <c r="F715" s="75"/>
    </row>
    <row r="716" spans="1:6">
      <c r="A716" s="43">
        <v>612821</v>
      </c>
      <c r="B716" s="43">
        <v>838720</v>
      </c>
      <c r="C716" s="139">
        <f t="shared" si="32"/>
        <v>1.3686215061167943</v>
      </c>
      <c r="D716" s="84" t="str">
        <f t="shared" ref="D716:D779" si="33">IF(C716&lt;41%, "Fail",IF(C716&lt;61%,"Pass",IF(C716&lt;81%,"First",IF(C716&lt;101%,"A","A+"))))</f>
        <v>A+</v>
      </c>
      <c r="E716" s="84" t="str">
        <f t="shared" ref="E716:E779" si="34">VLOOKUP(C716,$C$4:$D$8,2,TRUE)</f>
        <v>A+</v>
      </c>
      <c r="F716" s="75"/>
    </row>
    <row r="717" spans="1:6">
      <c r="A717" s="43">
        <v>378040</v>
      </c>
      <c r="B717" s="43">
        <v>901297</v>
      </c>
      <c r="C717" s="139">
        <f t="shared" ref="C717:C780" si="35">B717/A717</f>
        <v>2.3841313088562055</v>
      </c>
      <c r="D717" s="84" t="str">
        <f t="shared" si="33"/>
        <v>A+</v>
      </c>
      <c r="E717" s="84" t="str">
        <f t="shared" si="34"/>
        <v>A+</v>
      </c>
      <c r="F717" s="75"/>
    </row>
    <row r="718" spans="1:6">
      <c r="A718" s="43">
        <v>770503</v>
      </c>
      <c r="B718" s="43">
        <v>538595</v>
      </c>
      <c r="C718" s="139">
        <f t="shared" si="35"/>
        <v>0.69901739513019412</v>
      </c>
      <c r="D718" s="84" t="str">
        <f t="shared" si="33"/>
        <v>First</v>
      </c>
      <c r="E718" s="84" t="str">
        <f t="shared" si="34"/>
        <v>First</v>
      </c>
      <c r="F718" s="75"/>
    </row>
    <row r="719" spans="1:6">
      <c r="A719" s="43">
        <v>663261</v>
      </c>
      <c r="B719" s="43">
        <v>775028</v>
      </c>
      <c r="C719" s="139">
        <f t="shared" si="35"/>
        <v>1.1685113401813163</v>
      </c>
      <c r="D719" s="84" t="str">
        <f t="shared" si="33"/>
        <v>A+</v>
      </c>
      <c r="E719" s="84" t="str">
        <f t="shared" si="34"/>
        <v>A+</v>
      </c>
      <c r="F719" s="75"/>
    </row>
    <row r="720" spans="1:6">
      <c r="A720" s="43">
        <v>1028278</v>
      </c>
      <c r="B720" s="43">
        <v>931734</v>
      </c>
      <c r="C720" s="139">
        <f t="shared" si="35"/>
        <v>0.90611099333059741</v>
      </c>
      <c r="D720" s="84" t="str">
        <f t="shared" si="33"/>
        <v>A</v>
      </c>
      <c r="E720" s="84" t="str">
        <f t="shared" si="34"/>
        <v>A</v>
      </c>
      <c r="F720" s="75"/>
    </row>
    <row r="721" spans="1:6">
      <c r="A721" s="43">
        <v>764376</v>
      </c>
      <c r="B721" s="43">
        <v>1736022</v>
      </c>
      <c r="C721" s="139">
        <f t="shared" si="35"/>
        <v>2.2711623598857109</v>
      </c>
      <c r="D721" s="84" t="str">
        <f t="shared" si="33"/>
        <v>A+</v>
      </c>
      <c r="E721" s="84" t="str">
        <f t="shared" si="34"/>
        <v>A+</v>
      </c>
      <c r="F721" s="75"/>
    </row>
    <row r="722" spans="1:6">
      <c r="A722" s="43">
        <v>1134852</v>
      </c>
      <c r="B722" s="43">
        <v>1538357</v>
      </c>
      <c r="C722" s="139">
        <f t="shared" si="35"/>
        <v>1.3555573766447078</v>
      </c>
      <c r="D722" s="84" t="str">
        <f t="shared" si="33"/>
        <v>A+</v>
      </c>
      <c r="E722" s="84" t="str">
        <f t="shared" si="34"/>
        <v>A+</v>
      </c>
      <c r="F722" s="75"/>
    </row>
    <row r="723" spans="1:6">
      <c r="A723" s="43">
        <v>411767</v>
      </c>
      <c r="B723" s="43">
        <v>792704</v>
      </c>
      <c r="C723" s="139">
        <f t="shared" si="35"/>
        <v>1.9251275600035942</v>
      </c>
      <c r="D723" s="84" t="str">
        <f t="shared" si="33"/>
        <v>A+</v>
      </c>
      <c r="E723" s="84" t="str">
        <f t="shared" si="34"/>
        <v>A+</v>
      </c>
      <c r="F723" s="75"/>
    </row>
    <row r="724" spans="1:6">
      <c r="A724" s="43">
        <v>733321</v>
      </c>
      <c r="B724" s="43">
        <v>561664</v>
      </c>
      <c r="C724" s="139">
        <f t="shared" si="35"/>
        <v>0.7659183358992856</v>
      </c>
      <c r="D724" s="84" t="str">
        <f t="shared" si="33"/>
        <v>First</v>
      </c>
      <c r="E724" s="84" t="str">
        <f t="shared" si="34"/>
        <v>First</v>
      </c>
      <c r="F724" s="75"/>
    </row>
    <row r="725" spans="1:6">
      <c r="A725" s="43">
        <v>1164877</v>
      </c>
      <c r="B725" s="43">
        <v>1020326</v>
      </c>
      <c r="C725" s="139">
        <f t="shared" si="35"/>
        <v>0.87590878693630314</v>
      </c>
      <c r="D725" s="84" t="str">
        <f t="shared" si="33"/>
        <v>A</v>
      </c>
      <c r="E725" s="84" t="str">
        <f t="shared" si="34"/>
        <v>A</v>
      </c>
      <c r="F725" s="75"/>
    </row>
    <row r="726" spans="1:6">
      <c r="A726" s="43">
        <v>840716</v>
      </c>
      <c r="B726" s="43">
        <v>597881</v>
      </c>
      <c r="C726" s="139">
        <f t="shared" si="35"/>
        <v>0.7111569186265041</v>
      </c>
      <c r="D726" s="84" t="str">
        <f t="shared" si="33"/>
        <v>First</v>
      </c>
      <c r="E726" s="84" t="str">
        <f t="shared" si="34"/>
        <v>First</v>
      </c>
      <c r="F726" s="75"/>
    </row>
    <row r="727" spans="1:6">
      <c r="A727" s="43">
        <v>998277</v>
      </c>
      <c r="B727" s="43">
        <v>1161376</v>
      </c>
      <c r="C727" s="139">
        <f t="shared" si="35"/>
        <v>1.1633805046094421</v>
      </c>
      <c r="D727" s="84" t="str">
        <f t="shared" si="33"/>
        <v>A+</v>
      </c>
      <c r="E727" s="84" t="str">
        <f t="shared" si="34"/>
        <v>A+</v>
      </c>
      <c r="F727" s="75"/>
    </row>
    <row r="728" spans="1:6">
      <c r="A728" s="43">
        <v>1587436</v>
      </c>
      <c r="B728" s="43">
        <v>2292194</v>
      </c>
      <c r="C728" s="139">
        <f t="shared" si="35"/>
        <v>1.4439599454718175</v>
      </c>
      <c r="D728" s="84" t="str">
        <f t="shared" si="33"/>
        <v>A+</v>
      </c>
      <c r="E728" s="84" t="str">
        <f t="shared" si="34"/>
        <v>A+</v>
      </c>
      <c r="F728" s="75"/>
    </row>
    <row r="729" spans="1:6">
      <c r="A729" s="43">
        <v>1681438</v>
      </c>
      <c r="B729" s="43">
        <v>1830603</v>
      </c>
      <c r="C729" s="139">
        <f t="shared" si="35"/>
        <v>1.0887127565809742</v>
      </c>
      <c r="D729" s="84" t="str">
        <f t="shared" si="33"/>
        <v>A+</v>
      </c>
      <c r="E729" s="84" t="str">
        <f t="shared" si="34"/>
        <v>A+</v>
      </c>
      <c r="F729" s="75"/>
    </row>
    <row r="730" spans="1:6">
      <c r="A730" s="43">
        <v>713828</v>
      </c>
      <c r="B730" s="43">
        <v>1077203</v>
      </c>
      <c r="C730" s="139">
        <f t="shared" si="35"/>
        <v>1.5090512000089658</v>
      </c>
      <c r="D730" s="84" t="str">
        <f t="shared" si="33"/>
        <v>A+</v>
      </c>
      <c r="E730" s="84" t="str">
        <f t="shared" si="34"/>
        <v>A+</v>
      </c>
      <c r="F730" s="75"/>
    </row>
    <row r="731" spans="1:6">
      <c r="A731" s="43">
        <v>745410</v>
      </c>
      <c r="B731" s="43">
        <v>364177</v>
      </c>
      <c r="C731" s="139">
        <f t="shared" si="35"/>
        <v>0.48855931634939159</v>
      </c>
      <c r="D731" s="84" t="str">
        <f t="shared" si="33"/>
        <v>Pass</v>
      </c>
      <c r="E731" s="84" t="str">
        <f t="shared" si="34"/>
        <v>Pass</v>
      </c>
      <c r="F731" s="75"/>
    </row>
    <row r="732" spans="1:6">
      <c r="A732" s="43">
        <v>886446</v>
      </c>
      <c r="B732" s="43">
        <v>1138989</v>
      </c>
      <c r="C732" s="139">
        <f t="shared" si="35"/>
        <v>1.2848938344806113</v>
      </c>
      <c r="D732" s="84" t="str">
        <f t="shared" si="33"/>
        <v>A+</v>
      </c>
      <c r="E732" s="84" t="str">
        <f t="shared" si="34"/>
        <v>A+</v>
      </c>
      <c r="F732" s="75"/>
    </row>
    <row r="733" spans="1:6">
      <c r="A733" s="43">
        <v>575462</v>
      </c>
      <c r="B733" s="43">
        <v>305764</v>
      </c>
      <c r="C733" s="139">
        <f t="shared" si="35"/>
        <v>0.53133656088499326</v>
      </c>
      <c r="D733" s="84" t="str">
        <f t="shared" si="33"/>
        <v>Pass</v>
      </c>
      <c r="E733" s="84" t="str">
        <f t="shared" si="34"/>
        <v>Pass</v>
      </c>
      <c r="F733" s="75"/>
    </row>
    <row r="734" spans="1:6">
      <c r="A734" s="43">
        <v>1775819</v>
      </c>
      <c r="B734" s="43">
        <v>2178400</v>
      </c>
      <c r="C734" s="139">
        <f t="shared" si="35"/>
        <v>1.2267015951513076</v>
      </c>
      <c r="D734" s="84" t="str">
        <f t="shared" si="33"/>
        <v>A+</v>
      </c>
      <c r="E734" s="84" t="str">
        <f t="shared" si="34"/>
        <v>A+</v>
      </c>
      <c r="F734" s="75"/>
    </row>
    <row r="735" spans="1:6">
      <c r="A735" s="43">
        <v>323773</v>
      </c>
      <c r="B735" s="43">
        <v>952484</v>
      </c>
      <c r="C735" s="139">
        <f t="shared" si="35"/>
        <v>2.9418265266096926</v>
      </c>
      <c r="D735" s="84" t="str">
        <f t="shared" si="33"/>
        <v>A+</v>
      </c>
      <c r="E735" s="84" t="str">
        <f t="shared" si="34"/>
        <v>A+</v>
      </c>
      <c r="F735" s="75"/>
    </row>
    <row r="736" spans="1:6">
      <c r="A736" s="43">
        <v>369997</v>
      </c>
      <c r="B736" s="43">
        <v>1158996</v>
      </c>
      <c r="C736" s="139">
        <f t="shared" si="35"/>
        <v>3.1324470198407015</v>
      </c>
      <c r="D736" s="84" t="str">
        <f t="shared" si="33"/>
        <v>A+</v>
      </c>
      <c r="E736" s="84" t="str">
        <f t="shared" si="34"/>
        <v>A+</v>
      </c>
      <c r="F736" s="75"/>
    </row>
    <row r="737" spans="1:6">
      <c r="A737" s="43">
        <v>1422054</v>
      </c>
      <c r="B737" s="43">
        <v>1094894</v>
      </c>
      <c r="C737" s="139">
        <f t="shared" si="35"/>
        <v>0.76993841302791599</v>
      </c>
      <c r="D737" s="84" t="str">
        <f t="shared" si="33"/>
        <v>First</v>
      </c>
      <c r="E737" s="84" t="str">
        <f t="shared" si="34"/>
        <v>First</v>
      </c>
      <c r="F737" s="75"/>
    </row>
    <row r="738" spans="1:6">
      <c r="A738" s="43">
        <v>849957</v>
      </c>
      <c r="B738" s="43">
        <v>682442</v>
      </c>
      <c r="C738" s="139">
        <f t="shared" si="35"/>
        <v>0.80291355915652207</v>
      </c>
      <c r="D738" s="84" t="str">
        <f t="shared" si="33"/>
        <v>First</v>
      </c>
      <c r="E738" s="84" t="str">
        <f t="shared" si="34"/>
        <v>A</v>
      </c>
      <c r="F738" s="75"/>
    </row>
    <row r="739" spans="1:6">
      <c r="A739" s="43">
        <v>1069933</v>
      </c>
      <c r="B739" s="43">
        <v>975166</v>
      </c>
      <c r="C739" s="139">
        <f t="shared" si="35"/>
        <v>0.91142716413083813</v>
      </c>
      <c r="D739" s="84" t="str">
        <f t="shared" si="33"/>
        <v>A</v>
      </c>
      <c r="E739" s="84" t="str">
        <f t="shared" si="34"/>
        <v>A</v>
      </c>
      <c r="F739" s="75"/>
    </row>
    <row r="740" spans="1:6">
      <c r="A740" s="43">
        <v>1136106</v>
      </c>
      <c r="B740" s="43">
        <v>1116560</v>
      </c>
      <c r="C740" s="139">
        <f t="shared" si="35"/>
        <v>0.98279561942283555</v>
      </c>
      <c r="D740" s="84" t="str">
        <f t="shared" si="33"/>
        <v>A</v>
      </c>
      <c r="E740" s="84" t="str">
        <f t="shared" si="34"/>
        <v>A</v>
      </c>
      <c r="F740" s="75"/>
    </row>
    <row r="741" spans="1:6">
      <c r="A741" s="43">
        <v>759415</v>
      </c>
      <c r="B741" s="43">
        <v>835584</v>
      </c>
      <c r="C741" s="139">
        <f t="shared" si="35"/>
        <v>1.1002995726974052</v>
      </c>
      <c r="D741" s="84" t="str">
        <f t="shared" si="33"/>
        <v>A+</v>
      </c>
      <c r="E741" s="84" t="str">
        <f t="shared" si="34"/>
        <v>A+</v>
      </c>
      <c r="F741" s="75"/>
    </row>
    <row r="742" spans="1:6">
      <c r="A742" s="43">
        <v>846083</v>
      </c>
      <c r="B742" s="43">
        <v>457283</v>
      </c>
      <c r="C742" s="139">
        <f t="shared" si="35"/>
        <v>0.54047061576701105</v>
      </c>
      <c r="D742" s="84" t="str">
        <f t="shared" si="33"/>
        <v>Pass</v>
      </c>
      <c r="E742" s="84" t="str">
        <f t="shared" si="34"/>
        <v>Pass</v>
      </c>
      <c r="F742" s="75"/>
    </row>
    <row r="743" spans="1:6">
      <c r="A743" s="43">
        <v>796154</v>
      </c>
      <c r="B743" s="43">
        <v>1163787</v>
      </c>
      <c r="C743" s="139">
        <f t="shared" si="35"/>
        <v>1.4617611668094364</v>
      </c>
      <c r="D743" s="84" t="str">
        <f t="shared" si="33"/>
        <v>A+</v>
      </c>
      <c r="E743" s="84" t="str">
        <f t="shared" si="34"/>
        <v>A+</v>
      </c>
      <c r="F743" s="75"/>
    </row>
    <row r="744" spans="1:6">
      <c r="A744" s="43">
        <v>598195</v>
      </c>
      <c r="B744" s="43">
        <v>382964</v>
      </c>
      <c r="C744" s="139">
        <f t="shared" si="35"/>
        <v>0.64019926612559452</v>
      </c>
      <c r="D744" s="84" t="str">
        <f t="shared" si="33"/>
        <v>First</v>
      </c>
      <c r="E744" s="84" t="str">
        <f t="shared" si="34"/>
        <v>First</v>
      </c>
      <c r="F744" s="75"/>
    </row>
    <row r="745" spans="1:6">
      <c r="A745" s="43">
        <v>1153148</v>
      </c>
      <c r="B745" s="43">
        <v>1149366</v>
      </c>
      <c r="C745" s="139">
        <f t="shared" si="35"/>
        <v>0.99672028221876119</v>
      </c>
      <c r="D745" s="84" t="str">
        <f t="shared" si="33"/>
        <v>A</v>
      </c>
      <c r="E745" s="84" t="str">
        <f t="shared" si="34"/>
        <v>A</v>
      </c>
      <c r="F745" s="75"/>
    </row>
    <row r="746" spans="1:6">
      <c r="A746" s="43">
        <v>415266</v>
      </c>
      <c r="B746" s="43">
        <v>854490</v>
      </c>
      <c r="C746" s="139">
        <f t="shared" si="35"/>
        <v>2.0576931412636719</v>
      </c>
      <c r="D746" s="84" t="str">
        <f t="shared" si="33"/>
        <v>A+</v>
      </c>
      <c r="E746" s="84" t="str">
        <f t="shared" si="34"/>
        <v>A+</v>
      </c>
      <c r="F746" s="75"/>
    </row>
    <row r="747" spans="1:6">
      <c r="A747" s="43">
        <v>420644</v>
      </c>
      <c r="B747" s="43">
        <v>338741</v>
      </c>
      <c r="C747" s="139">
        <f t="shared" si="35"/>
        <v>0.80529141031370943</v>
      </c>
      <c r="D747" s="84" t="str">
        <f t="shared" si="33"/>
        <v>First</v>
      </c>
      <c r="E747" s="84" t="str">
        <f t="shared" si="34"/>
        <v>A</v>
      </c>
      <c r="F747" s="75"/>
    </row>
    <row r="748" spans="1:6">
      <c r="A748" s="43">
        <v>551219</v>
      </c>
      <c r="B748" s="43">
        <v>259591</v>
      </c>
      <c r="C748" s="139">
        <f t="shared" si="35"/>
        <v>0.47093986237774821</v>
      </c>
      <c r="D748" s="84" t="str">
        <f t="shared" si="33"/>
        <v>Pass</v>
      </c>
      <c r="E748" s="84" t="str">
        <f t="shared" si="34"/>
        <v>Pass</v>
      </c>
      <c r="F748" s="75"/>
    </row>
    <row r="749" spans="1:6">
      <c r="A749" s="43">
        <v>392055</v>
      </c>
      <c r="B749" s="43">
        <v>458155</v>
      </c>
      <c r="C749" s="139">
        <f t="shared" si="35"/>
        <v>1.1685987935366211</v>
      </c>
      <c r="D749" s="84" t="str">
        <f t="shared" si="33"/>
        <v>A+</v>
      </c>
      <c r="E749" s="84" t="str">
        <f t="shared" si="34"/>
        <v>A+</v>
      </c>
      <c r="F749" s="75"/>
    </row>
    <row r="750" spans="1:6">
      <c r="A750" s="43">
        <v>696168</v>
      </c>
      <c r="B750" s="43">
        <v>189731</v>
      </c>
      <c r="C750" s="139">
        <f t="shared" si="35"/>
        <v>0.27253622688776274</v>
      </c>
      <c r="D750" s="84" t="str">
        <f t="shared" si="33"/>
        <v>Fail</v>
      </c>
      <c r="E750" s="84" t="str">
        <f t="shared" si="34"/>
        <v>Fail</v>
      </c>
      <c r="F750" s="75"/>
    </row>
    <row r="751" spans="1:6">
      <c r="A751" s="43">
        <v>458602</v>
      </c>
      <c r="B751" s="43">
        <v>412372</v>
      </c>
      <c r="C751" s="139">
        <f t="shared" si="35"/>
        <v>0.89919363631209637</v>
      </c>
      <c r="D751" s="84" t="str">
        <f t="shared" si="33"/>
        <v>A</v>
      </c>
      <c r="E751" s="84" t="str">
        <f t="shared" si="34"/>
        <v>A</v>
      </c>
      <c r="F751" s="75"/>
    </row>
    <row r="752" spans="1:6">
      <c r="A752" s="43">
        <v>1421626</v>
      </c>
      <c r="B752" s="43">
        <v>1539406</v>
      </c>
      <c r="C752" s="139">
        <f t="shared" si="35"/>
        <v>1.0828487942679721</v>
      </c>
      <c r="D752" s="84" t="str">
        <f t="shared" si="33"/>
        <v>A+</v>
      </c>
      <c r="E752" s="84" t="str">
        <f t="shared" si="34"/>
        <v>A+</v>
      </c>
      <c r="F752" s="75"/>
    </row>
    <row r="753" spans="1:6">
      <c r="A753" s="43">
        <v>526795</v>
      </c>
      <c r="B753" s="43">
        <v>836698</v>
      </c>
      <c r="C753" s="139">
        <f t="shared" si="35"/>
        <v>1.5882800709953586</v>
      </c>
      <c r="D753" s="84" t="str">
        <f t="shared" si="33"/>
        <v>A+</v>
      </c>
      <c r="E753" s="84" t="str">
        <f t="shared" si="34"/>
        <v>A+</v>
      </c>
      <c r="F753" s="75"/>
    </row>
    <row r="754" spans="1:6">
      <c r="A754" s="43">
        <v>2602229</v>
      </c>
      <c r="B754" s="43">
        <v>1556397</v>
      </c>
      <c r="C754" s="139">
        <f t="shared" si="35"/>
        <v>0.59810147377498291</v>
      </c>
      <c r="D754" s="84" t="str">
        <f t="shared" si="33"/>
        <v>Pass</v>
      </c>
      <c r="E754" s="84" t="str">
        <f t="shared" si="34"/>
        <v>Pass</v>
      </c>
      <c r="F754" s="75"/>
    </row>
    <row r="755" spans="1:6">
      <c r="A755" s="43">
        <v>734302</v>
      </c>
      <c r="B755" s="43">
        <v>1384767</v>
      </c>
      <c r="C755" s="139">
        <f t="shared" si="35"/>
        <v>1.8858276295039371</v>
      </c>
      <c r="D755" s="84" t="str">
        <f t="shared" si="33"/>
        <v>A+</v>
      </c>
      <c r="E755" s="84" t="str">
        <f t="shared" si="34"/>
        <v>A+</v>
      </c>
      <c r="F755" s="75"/>
    </row>
    <row r="756" spans="1:6">
      <c r="A756" s="43">
        <v>701988</v>
      </c>
      <c r="B756" s="43">
        <v>541579</v>
      </c>
      <c r="C756" s="139">
        <f t="shared" si="35"/>
        <v>0.77149324489877324</v>
      </c>
      <c r="D756" s="84" t="str">
        <f t="shared" si="33"/>
        <v>First</v>
      </c>
      <c r="E756" s="84" t="str">
        <f t="shared" si="34"/>
        <v>First</v>
      </c>
      <c r="F756" s="75"/>
    </row>
    <row r="757" spans="1:6">
      <c r="A757" s="43">
        <v>522058</v>
      </c>
      <c r="B757" s="43">
        <v>711584</v>
      </c>
      <c r="C757" s="139">
        <f t="shared" si="35"/>
        <v>1.3630362909868252</v>
      </c>
      <c r="D757" s="84" t="str">
        <f t="shared" si="33"/>
        <v>A+</v>
      </c>
      <c r="E757" s="84" t="str">
        <f t="shared" si="34"/>
        <v>A+</v>
      </c>
      <c r="F757" s="75"/>
    </row>
    <row r="758" spans="1:6">
      <c r="A758" s="43">
        <v>1159723</v>
      </c>
      <c r="B758" s="43">
        <v>824616</v>
      </c>
      <c r="C758" s="139">
        <f t="shared" si="35"/>
        <v>0.71104565486758475</v>
      </c>
      <c r="D758" s="84" t="str">
        <f t="shared" si="33"/>
        <v>First</v>
      </c>
      <c r="E758" s="84" t="str">
        <f t="shared" si="34"/>
        <v>First</v>
      </c>
      <c r="F758" s="75"/>
    </row>
    <row r="759" spans="1:6">
      <c r="A759" s="43">
        <v>3034101</v>
      </c>
      <c r="B759" s="43">
        <v>1945465</v>
      </c>
      <c r="C759" s="139">
        <f t="shared" si="35"/>
        <v>0.64119981503582113</v>
      </c>
      <c r="D759" s="84" t="str">
        <f t="shared" si="33"/>
        <v>First</v>
      </c>
      <c r="E759" s="84" t="str">
        <f t="shared" si="34"/>
        <v>First</v>
      </c>
      <c r="F759" s="75"/>
    </row>
    <row r="760" spans="1:6">
      <c r="A760" s="43">
        <v>822272</v>
      </c>
      <c r="B760" s="43">
        <v>1363710</v>
      </c>
      <c r="C760" s="139">
        <f t="shared" si="35"/>
        <v>1.6584658117995019</v>
      </c>
      <c r="D760" s="84" t="str">
        <f t="shared" si="33"/>
        <v>A+</v>
      </c>
      <c r="E760" s="84" t="str">
        <f t="shared" si="34"/>
        <v>A+</v>
      </c>
      <c r="F760" s="75"/>
    </row>
    <row r="761" spans="1:6">
      <c r="A761" s="43">
        <v>517106</v>
      </c>
      <c r="B761" s="43">
        <v>779498</v>
      </c>
      <c r="C761" s="139">
        <f t="shared" si="35"/>
        <v>1.5074240097774925</v>
      </c>
      <c r="D761" s="84" t="str">
        <f t="shared" si="33"/>
        <v>A+</v>
      </c>
      <c r="E761" s="84" t="str">
        <f t="shared" si="34"/>
        <v>A+</v>
      </c>
      <c r="F761" s="75"/>
    </row>
    <row r="762" spans="1:6">
      <c r="A762" s="43">
        <v>585753</v>
      </c>
      <c r="B762" s="43">
        <v>569296</v>
      </c>
      <c r="C762" s="139">
        <f t="shared" si="35"/>
        <v>0.97190453996821191</v>
      </c>
      <c r="D762" s="84" t="str">
        <f t="shared" si="33"/>
        <v>A</v>
      </c>
      <c r="E762" s="84" t="str">
        <f t="shared" si="34"/>
        <v>A</v>
      </c>
      <c r="F762" s="75"/>
    </row>
    <row r="763" spans="1:6">
      <c r="A763" s="43">
        <v>1001514</v>
      </c>
      <c r="B763" s="43">
        <v>1145414</v>
      </c>
      <c r="C763" s="139">
        <f t="shared" si="35"/>
        <v>1.143682464748371</v>
      </c>
      <c r="D763" s="84" t="str">
        <f t="shared" si="33"/>
        <v>A+</v>
      </c>
      <c r="E763" s="84" t="str">
        <f t="shared" si="34"/>
        <v>A+</v>
      </c>
      <c r="F763" s="75"/>
    </row>
    <row r="764" spans="1:6">
      <c r="A764" s="43">
        <v>1645216</v>
      </c>
      <c r="B764" s="43">
        <v>1958663</v>
      </c>
      <c r="C764" s="139">
        <f t="shared" si="35"/>
        <v>1.1905202721101666</v>
      </c>
      <c r="D764" s="84" t="str">
        <f t="shared" si="33"/>
        <v>A+</v>
      </c>
      <c r="E764" s="84" t="str">
        <f t="shared" si="34"/>
        <v>A+</v>
      </c>
      <c r="F764" s="75"/>
    </row>
    <row r="765" spans="1:6">
      <c r="A765" s="43">
        <v>903881</v>
      </c>
      <c r="B765" s="43">
        <v>1331349</v>
      </c>
      <c r="C765" s="139">
        <f t="shared" si="35"/>
        <v>1.472925086377521</v>
      </c>
      <c r="D765" s="84" t="str">
        <f t="shared" si="33"/>
        <v>A+</v>
      </c>
      <c r="E765" s="84" t="str">
        <f t="shared" si="34"/>
        <v>A+</v>
      </c>
      <c r="F765" s="75"/>
    </row>
    <row r="766" spans="1:6">
      <c r="A766" s="43">
        <v>370541</v>
      </c>
      <c r="B766" s="43">
        <v>946977</v>
      </c>
      <c r="C766" s="139">
        <f t="shared" si="35"/>
        <v>2.555660507204331</v>
      </c>
      <c r="D766" s="84" t="str">
        <f t="shared" si="33"/>
        <v>A+</v>
      </c>
      <c r="E766" s="84" t="str">
        <f t="shared" si="34"/>
        <v>A+</v>
      </c>
      <c r="F766" s="75"/>
    </row>
    <row r="767" spans="1:6">
      <c r="A767" s="43">
        <v>928509</v>
      </c>
      <c r="B767" s="43">
        <v>624832</v>
      </c>
      <c r="C767" s="139">
        <f t="shared" si="35"/>
        <v>0.67294124235737085</v>
      </c>
      <c r="D767" s="84" t="str">
        <f t="shared" si="33"/>
        <v>First</v>
      </c>
      <c r="E767" s="84" t="str">
        <f t="shared" si="34"/>
        <v>First</v>
      </c>
      <c r="F767" s="75"/>
    </row>
    <row r="768" spans="1:6">
      <c r="A768" s="43">
        <v>862478</v>
      </c>
      <c r="B768" s="43">
        <v>1984103</v>
      </c>
      <c r="C768" s="139">
        <f t="shared" si="35"/>
        <v>2.3004679539652026</v>
      </c>
      <c r="D768" s="84" t="str">
        <f t="shared" si="33"/>
        <v>A+</v>
      </c>
      <c r="E768" s="84" t="str">
        <f t="shared" si="34"/>
        <v>A+</v>
      </c>
      <c r="F768" s="75"/>
    </row>
    <row r="769" spans="1:6">
      <c r="A769" s="43">
        <v>497547</v>
      </c>
      <c r="B769" s="43">
        <v>866034</v>
      </c>
      <c r="C769" s="139">
        <f t="shared" si="35"/>
        <v>1.7406074200025323</v>
      </c>
      <c r="D769" s="84" t="str">
        <f t="shared" si="33"/>
        <v>A+</v>
      </c>
      <c r="E769" s="84" t="str">
        <f t="shared" si="34"/>
        <v>A+</v>
      </c>
      <c r="F769" s="75"/>
    </row>
    <row r="770" spans="1:6">
      <c r="A770" s="43">
        <v>211309</v>
      </c>
      <c r="B770" s="43">
        <v>23</v>
      </c>
      <c r="C770" s="139">
        <f t="shared" si="35"/>
        <v>1.0884534023633636E-4</v>
      </c>
      <c r="D770" s="84" t="str">
        <f t="shared" si="33"/>
        <v>Fail</v>
      </c>
      <c r="E770" s="84" t="str">
        <f t="shared" si="34"/>
        <v>Fail</v>
      </c>
      <c r="F770" s="75"/>
    </row>
    <row r="771" spans="1:6">
      <c r="A771" s="43">
        <v>510307</v>
      </c>
      <c r="B771" s="43">
        <v>929799</v>
      </c>
      <c r="C771" s="139">
        <f t="shared" si="35"/>
        <v>1.822038498394104</v>
      </c>
      <c r="D771" s="84" t="str">
        <f t="shared" si="33"/>
        <v>A+</v>
      </c>
      <c r="E771" s="84" t="str">
        <f t="shared" si="34"/>
        <v>A+</v>
      </c>
      <c r="F771" s="75"/>
    </row>
    <row r="772" spans="1:6">
      <c r="A772" s="43">
        <v>560999</v>
      </c>
      <c r="B772" s="43">
        <v>822421</v>
      </c>
      <c r="C772" s="139">
        <f t="shared" si="35"/>
        <v>1.4659937005235304</v>
      </c>
      <c r="D772" s="84" t="str">
        <f t="shared" si="33"/>
        <v>A+</v>
      </c>
      <c r="E772" s="84" t="str">
        <f t="shared" si="34"/>
        <v>A+</v>
      </c>
      <c r="F772" s="75"/>
    </row>
    <row r="773" spans="1:6">
      <c r="A773" s="43">
        <v>875764</v>
      </c>
      <c r="B773" s="43">
        <v>441745</v>
      </c>
      <c r="C773" s="139">
        <f t="shared" si="35"/>
        <v>0.50441100570473318</v>
      </c>
      <c r="D773" s="84" t="str">
        <f t="shared" si="33"/>
        <v>Pass</v>
      </c>
      <c r="E773" s="84" t="str">
        <f t="shared" si="34"/>
        <v>Pass</v>
      </c>
      <c r="F773" s="75"/>
    </row>
    <row r="774" spans="1:6">
      <c r="A774" s="43">
        <v>543156</v>
      </c>
      <c r="B774" s="43">
        <v>1227108</v>
      </c>
      <c r="C774" s="139">
        <f t="shared" si="35"/>
        <v>2.2592183461105098</v>
      </c>
      <c r="D774" s="84" t="str">
        <f t="shared" si="33"/>
        <v>A+</v>
      </c>
      <c r="E774" s="84" t="str">
        <f t="shared" si="34"/>
        <v>A+</v>
      </c>
      <c r="F774" s="75"/>
    </row>
    <row r="775" spans="1:6">
      <c r="A775" s="43">
        <v>1245394</v>
      </c>
      <c r="B775" s="43">
        <v>2138203</v>
      </c>
      <c r="C775" s="139">
        <f t="shared" si="35"/>
        <v>1.7168887918200988</v>
      </c>
      <c r="D775" s="84" t="str">
        <f t="shared" si="33"/>
        <v>A+</v>
      </c>
      <c r="E775" s="84" t="str">
        <f t="shared" si="34"/>
        <v>A+</v>
      </c>
      <c r="F775" s="75"/>
    </row>
    <row r="776" spans="1:6">
      <c r="A776" s="43">
        <v>847959</v>
      </c>
      <c r="B776" s="43">
        <v>439140</v>
      </c>
      <c r="C776" s="139">
        <f t="shared" si="35"/>
        <v>0.51787881253692691</v>
      </c>
      <c r="D776" s="84" t="str">
        <f t="shared" si="33"/>
        <v>Pass</v>
      </c>
      <c r="E776" s="84" t="str">
        <f t="shared" si="34"/>
        <v>Pass</v>
      </c>
      <c r="F776" s="75"/>
    </row>
    <row r="777" spans="1:6">
      <c r="A777" s="43">
        <v>928888</v>
      </c>
      <c r="B777" s="43">
        <v>648539</v>
      </c>
      <c r="C777" s="139">
        <f t="shared" si="35"/>
        <v>0.69818858678333662</v>
      </c>
      <c r="D777" s="84" t="str">
        <f t="shared" si="33"/>
        <v>First</v>
      </c>
      <c r="E777" s="84" t="str">
        <f t="shared" si="34"/>
        <v>First</v>
      </c>
      <c r="F777" s="75"/>
    </row>
    <row r="778" spans="1:6">
      <c r="A778" s="43">
        <v>1040869</v>
      </c>
      <c r="B778" s="43">
        <v>735296</v>
      </c>
      <c r="C778" s="139">
        <f t="shared" si="35"/>
        <v>0.70642511209383696</v>
      </c>
      <c r="D778" s="84" t="str">
        <f t="shared" si="33"/>
        <v>First</v>
      </c>
      <c r="E778" s="84" t="str">
        <f t="shared" si="34"/>
        <v>First</v>
      </c>
      <c r="F778" s="75"/>
    </row>
    <row r="779" spans="1:6">
      <c r="A779" s="43">
        <v>543418</v>
      </c>
      <c r="B779" s="43">
        <v>545631</v>
      </c>
      <c r="C779" s="139">
        <f t="shared" si="35"/>
        <v>1.0040723715445568</v>
      </c>
      <c r="D779" s="84" t="str">
        <f t="shared" si="33"/>
        <v>A</v>
      </c>
      <c r="E779" s="84" t="str">
        <f t="shared" si="34"/>
        <v>A+</v>
      </c>
      <c r="F779" s="75"/>
    </row>
    <row r="780" spans="1:6">
      <c r="A780" s="43">
        <v>899288</v>
      </c>
      <c r="B780" s="43">
        <v>1558635</v>
      </c>
      <c r="C780" s="139">
        <f t="shared" si="35"/>
        <v>1.733187810801434</v>
      </c>
      <c r="D780" s="84" t="str">
        <f t="shared" ref="D780:D843" si="36">IF(C780&lt;41%, "Fail",IF(C780&lt;61%,"Pass",IF(C780&lt;81%,"First",IF(C780&lt;101%,"A","A+"))))</f>
        <v>A+</v>
      </c>
      <c r="E780" s="84" t="str">
        <f t="shared" ref="E780:E843" si="37">VLOOKUP(C780,$C$4:$D$8,2,TRUE)</f>
        <v>A+</v>
      </c>
      <c r="F780" s="75"/>
    </row>
    <row r="781" spans="1:6">
      <c r="A781" s="43">
        <v>944280</v>
      </c>
      <c r="B781" s="43">
        <v>1587888</v>
      </c>
      <c r="C781" s="139">
        <f t="shared" ref="C781:C844" si="38">B781/A781</f>
        <v>1.6815859702630576</v>
      </c>
      <c r="D781" s="84" t="str">
        <f t="shared" si="36"/>
        <v>A+</v>
      </c>
      <c r="E781" s="84" t="str">
        <f t="shared" si="37"/>
        <v>A+</v>
      </c>
      <c r="F781" s="75"/>
    </row>
    <row r="782" spans="1:6">
      <c r="A782" s="43">
        <v>572814</v>
      </c>
      <c r="B782" s="43">
        <v>391591</v>
      </c>
      <c r="C782" s="139">
        <f t="shared" si="38"/>
        <v>0.68362679683108307</v>
      </c>
      <c r="D782" s="84" t="str">
        <f t="shared" si="36"/>
        <v>First</v>
      </c>
      <c r="E782" s="84" t="str">
        <f t="shared" si="37"/>
        <v>First</v>
      </c>
      <c r="F782" s="75"/>
    </row>
    <row r="783" spans="1:6">
      <c r="A783" s="43">
        <v>292812</v>
      </c>
      <c r="B783" s="43">
        <v>227795</v>
      </c>
      <c r="C783" s="139">
        <f t="shared" si="38"/>
        <v>0.77795650451484233</v>
      </c>
      <c r="D783" s="84" t="str">
        <f t="shared" si="36"/>
        <v>First</v>
      </c>
      <c r="E783" s="84" t="str">
        <f t="shared" si="37"/>
        <v>First</v>
      </c>
      <c r="F783" s="75"/>
    </row>
    <row r="784" spans="1:6">
      <c r="A784" s="43">
        <v>911020</v>
      </c>
      <c r="B784" s="43">
        <v>522474</v>
      </c>
      <c r="C784" s="139">
        <f t="shared" si="38"/>
        <v>0.57350442361309306</v>
      </c>
      <c r="D784" s="84" t="str">
        <f t="shared" si="36"/>
        <v>Pass</v>
      </c>
      <c r="E784" s="84" t="str">
        <f t="shared" si="37"/>
        <v>Pass</v>
      </c>
      <c r="F784" s="75"/>
    </row>
    <row r="785" spans="1:6">
      <c r="A785" s="43">
        <v>701963</v>
      </c>
      <c r="B785" s="43">
        <v>282596</v>
      </c>
      <c r="C785" s="139">
        <f t="shared" si="38"/>
        <v>0.40257962314253032</v>
      </c>
      <c r="D785" s="84" t="str">
        <f t="shared" si="36"/>
        <v>Fail</v>
      </c>
      <c r="E785" s="84" t="str">
        <f t="shared" si="37"/>
        <v>Pass</v>
      </c>
      <c r="F785" s="75"/>
    </row>
    <row r="786" spans="1:6">
      <c r="A786" s="43">
        <v>630498</v>
      </c>
      <c r="B786" s="43">
        <v>777618</v>
      </c>
      <c r="C786" s="139">
        <f t="shared" si="38"/>
        <v>1.2333393603151794</v>
      </c>
      <c r="D786" s="84" t="str">
        <f t="shared" si="36"/>
        <v>A+</v>
      </c>
      <c r="E786" s="84" t="str">
        <f t="shared" si="37"/>
        <v>A+</v>
      </c>
      <c r="F786" s="75"/>
    </row>
    <row r="787" spans="1:6">
      <c r="A787" s="43">
        <v>2549527</v>
      </c>
      <c r="B787" s="43">
        <v>4036488</v>
      </c>
      <c r="C787" s="139">
        <f t="shared" si="38"/>
        <v>1.5832301442581309</v>
      </c>
      <c r="D787" s="84" t="str">
        <f t="shared" si="36"/>
        <v>A+</v>
      </c>
      <c r="E787" s="84" t="str">
        <f t="shared" si="37"/>
        <v>A+</v>
      </c>
      <c r="F787" s="75"/>
    </row>
    <row r="788" spans="1:6">
      <c r="A788" s="43">
        <v>424442</v>
      </c>
      <c r="B788" s="43">
        <v>350014</v>
      </c>
      <c r="C788" s="139">
        <f t="shared" si="38"/>
        <v>0.82464506340088872</v>
      </c>
      <c r="D788" s="84" t="str">
        <f t="shared" si="36"/>
        <v>A</v>
      </c>
      <c r="E788" s="84" t="str">
        <f t="shared" si="37"/>
        <v>A</v>
      </c>
      <c r="F788" s="75"/>
    </row>
    <row r="789" spans="1:6">
      <c r="A789" s="43">
        <v>1098720</v>
      </c>
      <c r="B789" s="43">
        <v>1733009</v>
      </c>
      <c r="C789" s="139">
        <f t="shared" si="38"/>
        <v>1.577298128731615</v>
      </c>
      <c r="D789" s="84" t="str">
        <f t="shared" si="36"/>
        <v>A+</v>
      </c>
      <c r="E789" s="84" t="str">
        <f t="shared" si="37"/>
        <v>A+</v>
      </c>
      <c r="F789" s="75"/>
    </row>
    <row r="790" spans="1:6">
      <c r="A790" s="43">
        <v>877058</v>
      </c>
      <c r="B790" s="43">
        <v>1076374</v>
      </c>
      <c r="C790" s="139">
        <f t="shared" si="38"/>
        <v>1.2272552100317198</v>
      </c>
      <c r="D790" s="84" t="str">
        <f t="shared" si="36"/>
        <v>A+</v>
      </c>
      <c r="E790" s="84" t="str">
        <f t="shared" si="37"/>
        <v>A+</v>
      </c>
      <c r="F790" s="75"/>
    </row>
    <row r="791" spans="1:6">
      <c r="A791" s="43">
        <v>997457</v>
      </c>
      <c r="B791" s="43">
        <v>1309369</v>
      </c>
      <c r="C791" s="139">
        <f t="shared" si="38"/>
        <v>1.312707214446337</v>
      </c>
      <c r="D791" s="84" t="str">
        <f t="shared" si="36"/>
        <v>A+</v>
      </c>
      <c r="E791" s="84" t="str">
        <f t="shared" si="37"/>
        <v>A+</v>
      </c>
      <c r="F791" s="75"/>
    </row>
    <row r="792" spans="1:6">
      <c r="A792" s="43">
        <v>525167</v>
      </c>
      <c r="B792" s="43">
        <v>1277866</v>
      </c>
      <c r="C792" s="139">
        <f t="shared" si="38"/>
        <v>2.4332564688946565</v>
      </c>
      <c r="D792" s="84" t="str">
        <f t="shared" si="36"/>
        <v>A+</v>
      </c>
      <c r="E792" s="84" t="str">
        <f t="shared" si="37"/>
        <v>A+</v>
      </c>
      <c r="F792" s="75"/>
    </row>
    <row r="793" spans="1:6">
      <c r="A793" s="43">
        <v>799091</v>
      </c>
      <c r="B793" s="43">
        <v>815408</v>
      </c>
      <c r="C793" s="139">
        <f t="shared" si="38"/>
        <v>1.0204194516018827</v>
      </c>
      <c r="D793" s="84" t="str">
        <f t="shared" si="36"/>
        <v>A+</v>
      </c>
      <c r="E793" s="84" t="str">
        <f t="shared" si="37"/>
        <v>A+</v>
      </c>
      <c r="F793" s="75"/>
    </row>
    <row r="794" spans="1:6">
      <c r="A794" s="43">
        <v>377811</v>
      </c>
      <c r="B794" s="43">
        <v>2788673</v>
      </c>
      <c r="C794" s="139">
        <f t="shared" si="38"/>
        <v>7.381132365124361</v>
      </c>
      <c r="D794" s="84" t="str">
        <f t="shared" si="36"/>
        <v>A+</v>
      </c>
      <c r="E794" s="84" t="str">
        <f t="shared" si="37"/>
        <v>A+</v>
      </c>
      <c r="F794" s="75"/>
    </row>
    <row r="795" spans="1:6">
      <c r="A795" s="43">
        <v>1064607</v>
      </c>
      <c r="B795" s="43">
        <v>922893</v>
      </c>
      <c r="C795" s="139">
        <f t="shared" si="38"/>
        <v>0.86688609036010467</v>
      </c>
      <c r="D795" s="84" t="str">
        <f t="shared" si="36"/>
        <v>A</v>
      </c>
      <c r="E795" s="84" t="str">
        <f t="shared" si="37"/>
        <v>A</v>
      </c>
      <c r="F795" s="75"/>
    </row>
    <row r="796" spans="1:6">
      <c r="A796" s="43">
        <v>1119190</v>
      </c>
      <c r="B796" s="43">
        <v>1001877</v>
      </c>
      <c r="C796" s="139">
        <f t="shared" si="38"/>
        <v>0.89518044299895461</v>
      </c>
      <c r="D796" s="84" t="str">
        <f t="shared" si="36"/>
        <v>A</v>
      </c>
      <c r="E796" s="84" t="str">
        <f t="shared" si="37"/>
        <v>A</v>
      </c>
      <c r="F796" s="75"/>
    </row>
    <row r="797" spans="1:6">
      <c r="A797" s="43">
        <v>121787</v>
      </c>
      <c r="B797" s="43">
        <v>285312</v>
      </c>
      <c r="C797" s="139">
        <f t="shared" si="38"/>
        <v>2.3427130974570356</v>
      </c>
      <c r="D797" s="84" t="str">
        <f t="shared" si="36"/>
        <v>A+</v>
      </c>
      <c r="E797" s="84" t="str">
        <f t="shared" si="37"/>
        <v>A+</v>
      </c>
      <c r="F797" s="75"/>
    </row>
    <row r="798" spans="1:6">
      <c r="A798" s="43">
        <v>228808</v>
      </c>
      <c r="B798" s="43">
        <v>458740</v>
      </c>
      <c r="C798" s="139">
        <f t="shared" si="38"/>
        <v>2.0049124156498026</v>
      </c>
      <c r="D798" s="84" t="str">
        <f t="shared" si="36"/>
        <v>A+</v>
      </c>
      <c r="E798" s="84" t="str">
        <f t="shared" si="37"/>
        <v>A+</v>
      </c>
      <c r="F798" s="75"/>
    </row>
    <row r="799" spans="1:6">
      <c r="A799" s="43">
        <v>812999</v>
      </c>
      <c r="B799" s="43">
        <v>1389253</v>
      </c>
      <c r="C799" s="139">
        <f t="shared" si="38"/>
        <v>1.7088003798282654</v>
      </c>
      <c r="D799" s="84" t="str">
        <f t="shared" si="36"/>
        <v>A+</v>
      </c>
      <c r="E799" s="84" t="str">
        <f t="shared" si="37"/>
        <v>A+</v>
      </c>
      <c r="F799" s="75"/>
    </row>
    <row r="800" spans="1:6">
      <c r="A800" s="43">
        <v>777912</v>
      </c>
      <c r="B800" s="43">
        <v>734325</v>
      </c>
      <c r="C800" s="139">
        <f t="shared" si="38"/>
        <v>0.94396924073674138</v>
      </c>
      <c r="D800" s="84" t="str">
        <f t="shared" si="36"/>
        <v>A</v>
      </c>
      <c r="E800" s="84" t="str">
        <f t="shared" si="37"/>
        <v>A</v>
      </c>
      <c r="F800" s="75"/>
    </row>
    <row r="801" spans="1:6">
      <c r="A801" s="43">
        <v>686123</v>
      </c>
      <c r="B801" s="43">
        <v>537611</v>
      </c>
      <c r="C801" s="139">
        <f t="shared" si="38"/>
        <v>0.78354901380656239</v>
      </c>
      <c r="D801" s="84" t="str">
        <f t="shared" si="36"/>
        <v>First</v>
      </c>
      <c r="E801" s="84" t="str">
        <f t="shared" si="37"/>
        <v>First</v>
      </c>
      <c r="F801" s="75"/>
    </row>
    <row r="802" spans="1:6">
      <c r="A802" s="43">
        <v>1292159</v>
      </c>
      <c r="B802" s="43">
        <v>786491</v>
      </c>
      <c r="C802" s="139">
        <f t="shared" si="38"/>
        <v>0.60866425881025477</v>
      </c>
      <c r="D802" s="84" t="str">
        <f t="shared" si="36"/>
        <v>Pass</v>
      </c>
      <c r="E802" s="84" t="str">
        <f t="shared" si="37"/>
        <v>First</v>
      </c>
      <c r="F802" s="75"/>
    </row>
    <row r="803" spans="1:6">
      <c r="A803" s="43">
        <v>763580</v>
      </c>
      <c r="B803" s="43">
        <v>105150</v>
      </c>
      <c r="C803" s="139">
        <f t="shared" si="38"/>
        <v>0.13770659262945598</v>
      </c>
      <c r="D803" s="84" t="str">
        <f t="shared" si="36"/>
        <v>Fail</v>
      </c>
      <c r="E803" s="84" t="str">
        <f t="shared" si="37"/>
        <v>Fail</v>
      </c>
      <c r="F803" s="75"/>
    </row>
    <row r="804" spans="1:6">
      <c r="A804" s="43">
        <v>749991</v>
      </c>
      <c r="B804" s="43">
        <v>525935</v>
      </c>
      <c r="C804" s="139">
        <f t="shared" si="38"/>
        <v>0.70125508172764739</v>
      </c>
      <c r="D804" s="84" t="str">
        <f t="shared" si="36"/>
        <v>First</v>
      </c>
      <c r="E804" s="84" t="str">
        <f t="shared" si="37"/>
        <v>First</v>
      </c>
      <c r="F804" s="75"/>
    </row>
    <row r="805" spans="1:6">
      <c r="A805" s="43">
        <v>512464</v>
      </c>
      <c r="B805" s="43">
        <v>1134834</v>
      </c>
      <c r="C805" s="139">
        <f t="shared" si="38"/>
        <v>2.2144657966218113</v>
      </c>
      <c r="D805" s="84" t="str">
        <f t="shared" si="36"/>
        <v>A+</v>
      </c>
      <c r="E805" s="84" t="str">
        <f t="shared" si="37"/>
        <v>A+</v>
      </c>
      <c r="F805" s="75"/>
    </row>
    <row r="806" spans="1:6">
      <c r="A806" s="43">
        <v>509523</v>
      </c>
      <c r="B806" s="43">
        <v>837363</v>
      </c>
      <c r="C806" s="139">
        <f t="shared" si="38"/>
        <v>1.6434253213299497</v>
      </c>
      <c r="D806" s="84" t="str">
        <f t="shared" si="36"/>
        <v>A+</v>
      </c>
      <c r="E806" s="84" t="str">
        <f t="shared" si="37"/>
        <v>A+</v>
      </c>
      <c r="F806" s="75"/>
    </row>
    <row r="807" spans="1:6">
      <c r="A807" s="43">
        <v>835610</v>
      </c>
      <c r="B807" s="43">
        <v>439333</v>
      </c>
      <c r="C807" s="139">
        <f t="shared" si="38"/>
        <v>0.5257632148969017</v>
      </c>
      <c r="D807" s="84" t="str">
        <f t="shared" si="36"/>
        <v>Pass</v>
      </c>
      <c r="E807" s="84" t="str">
        <f t="shared" si="37"/>
        <v>Pass</v>
      </c>
      <c r="F807" s="75"/>
    </row>
    <row r="808" spans="1:6">
      <c r="A808" s="43">
        <v>665210</v>
      </c>
      <c r="B808" s="43">
        <v>986659</v>
      </c>
      <c r="C808" s="139">
        <f t="shared" si="38"/>
        <v>1.4832293561431729</v>
      </c>
      <c r="D808" s="84" t="str">
        <f t="shared" si="36"/>
        <v>A+</v>
      </c>
      <c r="E808" s="84" t="str">
        <f t="shared" si="37"/>
        <v>A+</v>
      </c>
      <c r="F808" s="75"/>
    </row>
    <row r="809" spans="1:6">
      <c r="A809" s="43">
        <v>970129</v>
      </c>
      <c r="B809" s="43">
        <v>244188</v>
      </c>
      <c r="C809" s="139">
        <f t="shared" si="38"/>
        <v>0.25170673178515435</v>
      </c>
      <c r="D809" s="84" t="str">
        <f t="shared" si="36"/>
        <v>Fail</v>
      </c>
      <c r="E809" s="84" t="str">
        <f t="shared" si="37"/>
        <v>Fail</v>
      </c>
      <c r="F809" s="75"/>
    </row>
    <row r="810" spans="1:6">
      <c r="A810" s="43">
        <v>621660</v>
      </c>
      <c r="B810" s="43">
        <v>1123397</v>
      </c>
      <c r="C810" s="139">
        <f t="shared" si="38"/>
        <v>1.8070923012579223</v>
      </c>
      <c r="D810" s="84" t="str">
        <f t="shared" si="36"/>
        <v>A+</v>
      </c>
      <c r="E810" s="84" t="str">
        <f t="shared" si="37"/>
        <v>A+</v>
      </c>
      <c r="F810" s="75"/>
    </row>
    <row r="811" spans="1:6">
      <c r="A811" s="43">
        <v>902922</v>
      </c>
      <c r="B811" s="43">
        <v>761034</v>
      </c>
      <c r="C811" s="139">
        <f t="shared" si="38"/>
        <v>0.84285685806747423</v>
      </c>
      <c r="D811" s="84" t="str">
        <f t="shared" si="36"/>
        <v>A</v>
      </c>
      <c r="E811" s="84" t="str">
        <f t="shared" si="37"/>
        <v>A</v>
      </c>
      <c r="F811" s="75"/>
    </row>
    <row r="812" spans="1:6">
      <c r="A812" s="43">
        <v>586294</v>
      </c>
      <c r="B812" s="43">
        <v>766923</v>
      </c>
      <c r="C812" s="139">
        <f t="shared" si="38"/>
        <v>1.3080860455675822</v>
      </c>
      <c r="D812" s="84" t="str">
        <f t="shared" si="36"/>
        <v>A+</v>
      </c>
      <c r="E812" s="84" t="str">
        <f t="shared" si="37"/>
        <v>A+</v>
      </c>
      <c r="F812" s="75"/>
    </row>
    <row r="813" spans="1:6">
      <c r="A813" s="43">
        <v>737951</v>
      </c>
      <c r="B813" s="43">
        <v>2006567</v>
      </c>
      <c r="C813" s="139">
        <f t="shared" si="38"/>
        <v>2.7191060111037184</v>
      </c>
      <c r="D813" s="84" t="str">
        <f t="shared" si="36"/>
        <v>A+</v>
      </c>
      <c r="E813" s="84" t="str">
        <f t="shared" si="37"/>
        <v>A+</v>
      </c>
      <c r="F813" s="75"/>
    </row>
    <row r="814" spans="1:6">
      <c r="A814" s="43">
        <v>721885</v>
      </c>
      <c r="B814" s="43">
        <v>1694328</v>
      </c>
      <c r="C814" s="139">
        <f t="shared" si="38"/>
        <v>2.3470885251806037</v>
      </c>
      <c r="D814" s="84" t="str">
        <f t="shared" si="36"/>
        <v>A+</v>
      </c>
      <c r="E814" s="84" t="str">
        <f t="shared" si="37"/>
        <v>A+</v>
      </c>
      <c r="F814" s="75"/>
    </row>
    <row r="815" spans="1:6">
      <c r="A815" s="43">
        <v>710764</v>
      </c>
      <c r="B815" s="43">
        <v>675920</v>
      </c>
      <c r="C815" s="139">
        <f t="shared" si="38"/>
        <v>0.95097669549949071</v>
      </c>
      <c r="D815" s="84" t="str">
        <f t="shared" si="36"/>
        <v>A</v>
      </c>
      <c r="E815" s="84" t="str">
        <f t="shared" si="37"/>
        <v>A</v>
      </c>
      <c r="F815" s="75"/>
    </row>
    <row r="816" spans="1:6">
      <c r="A816" s="43">
        <v>438554</v>
      </c>
      <c r="B816" s="43">
        <v>219085</v>
      </c>
      <c r="C816" s="139">
        <f t="shared" si="38"/>
        <v>0.49956219758570208</v>
      </c>
      <c r="D816" s="84" t="str">
        <f t="shared" si="36"/>
        <v>Pass</v>
      </c>
      <c r="E816" s="84" t="str">
        <f t="shared" si="37"/>
        <v>Pass</v>
      </c>
      <c r="F816" s="75"/>
    </row>
    <row r="817" spans="1:6">
      <c r="A817" s="43">
        <v>505045</v>
      </c>
      <c r="B817" s="43">
        <v>454368</v>
      </c>
      <c r="C817" s="139">
        <f t="shared" si="38"/>
        <v>0.89965844627706437</v>
      </c>
      <c r="D817" s="84" t="str">
        <f t="shared" si="36"/>
        <v>A</v>
      </c>
      <c r="E817" s="84" t="str">
        <f t="shared" si="37"/>
        <v>A</v>
      </c>
      <c r="F817" s="75"/>
    </row>
    <row r="818" spans="1:6">
      <c r="A818" s="43">
        <v>560916</v>
      </c>
      <c r="B818" s="43">
        <v>1654179</v>
      </c>
      <c r="C818" s="139">
        <f t="shared" si="38"/>
        <v>2.9490672400145477</v>
      </c>
      <c r="D818" s="84" t="str">
        <f t="shared" si="36"/>
        <v>A+</v>
      </c>
      <c r="E818" s="84" t="str">
        <f t="shared" si="37"/>
        <v>A+</v>
      </c>
      <c r="F818" s="75"/>
    </row>
    <row r="819" spans="1:6">
      <c r="A819" s="43">
        <v>658527</v>
      </c>
      <c r="B819" s="43">
        <v>544971</v>
      </c>
      <c r="C819" s="139">
        <f t="shared" si="38"/>
        <v>0.8275606011598613</v>
      </c>
      <c r="D819" s="84" t="str">
        <f t="shared" si="36"/>
        <v>A</v>
      </c>
      <c r="E819" s="84" t="str">
        <f t="shared" si="37"/>
        <v>A</v>
      </c>
      <c r="F819" s="75"/>
    </row>
    <row r="820" spans="1:6">
      <c r="A820" s="43">
        <v>894327</v>
      </c>
      <c r="B820" s="43">
        <v>1293777</v>
      </c>
      <c r="C820" s="139">
        <f t="shared" si="38"/>
        <v>1.4466487090292477</v>
      </c>
      <c r="D820" s="84" t="str">
        <f t="shared" si="36"/>
        <v>A+</v>
      </c>
      <c r="E820" s="84" t="str">
        <f t="shared" si="37"/>
        <v>A+</v>
      </c>
      <c r="F820" s="75"/>
    </row>
    <row r="821" spans="1:6">
      <c r="A821" s="43">
        <v>707783</v>
      </c>
      <c r="B821" s="43">
        <v>1711138</v>
      </c>
      <c r="C821" s="139">
        <f t="shared" si="38"/>
        <v>2.4176025702793087</v>
      </c>
      <c r="D821" s="84" t="str">
        <f t="shared" si="36"/>
        <v>A+</v>
      </c>
      <c r="E821" s="84" t="str">
        <f t="shared" si="37"/>
        <v>A+</v>
      </c>
      <c r="F821" s="75"/>
    </row>
    <row r="822" spans="1:6">
      <c r="A822" s="43">
        <v>1546273</v>
      </c>
      <c r="B822" s="43">
        <v>1529189</v>
      </c>
      <c r="C822" s="139">
        <f t="shared" si="38"/>
        <v>0.9889514982153863</v>
      </c>
      <c r="D822" s="84" t="str">
        <f t="shared" si="36"/>
        <v>A</v>
      </c>
      <c r="E822" s="84" t="str">
        <f t="shared" si="37"/>
        <v>A</v>
      </c>
      <c r="F822" s="75"/>
    </row>
    <row r="823" spans="1:6">
      <c r="A823" s="43">
        <v>1048925</v>
      </c>
      <c r="B823" s="43">
        <v>553353</v>
      </c>
      <c r="C823" s="139">
        <f t="shared" si="38"/>
        <v>0.52754296065018946</v>
      </c>
      <c r="D823" s="84" t="str">
        <f t="shared" si="36"/>
        <v>Pass</v>
      </c>
      <c r="E823" s="84" t="str">
        <f t="shared" si="37"/>
        <v>Pass</v>
      </c>
      <c r="F823" s="75"/>
    </row>
    <row r="824" spans="1:6">
      <c r="A824" s="43">
        <v>492427</v>
      </c>
      <c r="B824" s="43">
        <v>1551792</v>
      </c>
      <c r="C824" s="139">
        <f t="shared" si="38"/>
        <v>3.1513137987965729</v>
      </c>
      <c r="D824" s="84" t="str">
        <f t="shared" si="36"/>
        <v>A+</v>
      </c>
      <c r="E824" s="84" t="str">
        <f t="shared" si="37"/>
        <v>A+</v>
      </c>
      <c r="F824" s="75"/>
    </row>
    <row r="825" spans="1:6">
      <c r="A825" s="43">
        <v>875018</v>
      </c>
      <c r="B825" s="43">
        <v>140401</v>
      </c>
      <c r="C825" s="139">
        <f t="shared" si="38"/>
        <v>0.16045498492602439</v>
      </c>
      <c r="D825" s="84" t="str">
        <f t="shared" si="36"/>
        <v>Fail</v>
      </c>
      <c r="E825" s="84" t="str">
        <f t="shared" si="37"/>
        <v>Fail</v>
      </c>
      <c r="F825" s="75"/>
    </row>
    <row r="826" spans="1:6">
      <c r="A826" s="43">
        <v>535167</v>
      </c>
      <c r="B826" s="43">
        <v>125497</v>
      </c>
      <c r="C826" s="139">
        <f t="shared" si="38"/>
        <v>0.23450063251284178</v>
      </c>
      <c r="D826" s="84" t="str">
        <f t="shared" si="36"/>
        <v>Fail</v>
      </c>
      <c r="E826" s="84" t="str">
        <f t="shared" si="37"/>
        <v>Fail</v>
      </c>
      <c r="F826" s="75"/>
    </row>
    <row r="827" spans="1:6">
      <c r="A827" s="43">
        <v>664502</v>
      </c>
      <c r="B827" s="43">
        <v>802320</v>
      </c>
      <c r="C827" s="139">
        <f t="shared" si="38"/>
        <v>1.2074004291935916</v>
      </c>
      <c r="D827" s="84" t="str">
        <f t="shared" si="36"/>
        <v>A+</v>
      </c>
      <c r="E827" s="84" t="str">
        <f t="shared" si="37"/>
        <v>A+</v>
      </c>
      <c r="F827" s="75"/>
    </row>
    <row r="828" spans="1:6">
      <c r="A828" s="43">
        <v>350910</v>
      </c>
      <c r="B828" s="43">
        <v>611864</v>
      </c>
      <c r="C828" s="139">
        <f t="shared" si="38"/>
        <v>1.7436493687840187</v>
      </c>
      <c r="D828" s="84" t="str">
        <f t="shared" si="36"/>
        <v>A+</v>
      </c>
      <c r="E828" s="84" t="str">
        <f t="shared" si="37"/>
        <v>A+</v>
      </c>
      <c r="F828" s="75"/>
    </row>
    <row r="829" spans="1:6">
      <c r="A829" s="43">
        <v>1305252</v>
      </c>
      <c r="B829" s="43">
        <v>973953</v>
      </c>
      <c r="C829" s="139">
        <f t="shared" si="38"/>
        <v>0.74618004799073279</v>
      </c>
      <c r="D829" s="84" t="str">
        <f t="shared" si="36"/>
        <v>First</v>
      </c>
      <c r="E829" s="84" t="str">
        <f t="shared" si="37"/>
        <v>First</v>
      </c>
      <c r="F829" s="75"/>
    </row>
    <row r="830" spans="1:6">
      <c r="A830" s="43">
        <v>588183</v>
      </c>
      <c r="B830" s="43">
        <v>1031238</v>
      </c>
      <c r="C830" s="139">
        <f t="shared" si="38"/>
        <v>1.7532604648553256</v>
      </c>
      <c r="D830" s="84" t="str">
        <f t="shared" si="36"/>
        <v>A+</v>
      </c>
      <c r="E830" s="84" t="str">
        <f t="shared" si="37"/>
        <v>A+</v>
      </c>
      <c r="F830" s="75"/>
    </row>
    <row r="831" spans="1:6">
      <c r="A831" s="43">
        <v>744972</v>
      </c>
      <c r="B831" s="43">
        <v>622557</v>
      </c>
      <c r="C831" s="139">
        <f t="shared" si="38"/>
        <v>0.83567838791256588</v>
      </c>
      <c r="D831" s="84" t="str">
        <f t="shared" si="36"/>
        <v>A</v>
      </c>
      <c r="E831" s="84" t="str">
        <f t="shared" si="37"/>
        <v>A</v>
      </c>
      <c r="F831" s="75"/>
    </row>
    <row r="832" spans="1:6">
      <c r="A832" s="43">
        <v>794932</v>
      </c>
      <c r="B832" s="43">
        <v>899370</v>
      </c>
      <c r="C832" s="139">
        <f t="shared" si="38"/>
        <v>1.1313797909758319</v>
      </c>
      <c r="D832" s="84" t="str">
        <f t="shared" si="36"/>
        <v>A+</v>
      </c>
      <c r="E832" s="84" t="str">
        <f t="shared" si="37"/>
        <v>A+</v>
      </c>
      <c r="F832" s="75"/>
    </row>
    <row r="833" spans="1:6">
      <c r="A833" s="43">
        <v>1076204</v>
      </c>
      <c r="B833" s="43">
        <v>1396649</v>
      </c>
      <c r="C833" s="139">
        <f t="shared" si="38"/>
        <v>1.2977548866200088</v>
      </c>
      <c r="D833" s="84" t="str">
        <f t="shared" si="36"/>
        <v>A+</v>
      </c>
      <c r="E833" s="84" t="str">
        <f t="shared" si="37"/>
        <v>A+</v>
      </c>
      <c r="F833" s="75"/>
    </row>
    <row r="834" spans="1:6">
      <c r="A834" s="43">
        <v>457692</v>
      </c>
      <c r="B834" s="43">
        <v>735511</v>
      </c>
      <c r="C834" s="139">
        <f t="shared" si="38"/>
        <v>1.6069999038654816</v>
      </c>
      <c r="D834" s="84" t="str">
        <f t="shared" si="36"/>
        <v>A+</v>
      </c>
      <c r="E834" s="84" t="str">
        <f t="shared" si="37"/>
        <v>A+</v>
      </c>
      <c r="F834" s="75"/>
    </row>
    <row r="835" spans="1:6">
      <c r="A835" s="43">
        <v>745477</v>
      </c>
      <c r="B835" s="43">
        <v>1080756</v>
      </c>
      <c r="C835" s="139">
        <f t="shared" si="38"/>
        <v>1.4497509648184987</v>
      </c>
      <c r="D835" s="84" t="str">
        <f t="shared" si="36"/>
        <v>A+</v>
      </c>
      <c r="E835" s="84" t="str">
        <f t="shared" si="37"/>
        <v>A+</v>
      </c>
      <c r="F835" s="75"/>
    </row>
    <row r="836" spans="1:6">
      <c r="A836" s="43">
        <v>625582</v>
      </c>
      <c r="B836" s="43">
        <v>895888</v>
      </c>
      <c r="C836" s="139">
        <f t="shared" si="38"/>
        <v>1.432087240361775</v>
      </c>
      <c r="D836" s="84" t="str">
        <f t="shared" si="36"/>
        <v>A+</v>
      </c>
      <c r="E836" s="84" t="str">
        <f t="shared" si="37"/>
        <v>A+</v>
      </c>
      <c r="F836" s="75"/>
    </row>
    <row r="837" spans="1:6">
      <c r="A837" s="43">
        <v>369885</v>
      </c>
      <c r="B837" s="43">
        <v>841955</v>
      </c>
      <c r="C837" s="139">
        <f t="shared" si="38"/>
        <v>2.2762615407491515</v>
      </c>
      <c r="D837" s="84" t="str">
        <f t="shared" si="36"/>
        <v>A+</v>
      </c>
      <c r="E837" s="84" t="str">
        <f t="shared" si="37"/>
        <v>A+</v>
      </c>
      <c r="F837" s="75"/>
    </row>
    <row r="838" spans="1:6">
      <c r="A838" s="43">
        <v>1048831</v>
      </c>
      <c r="B838" s="43">
        <v>2418908</v>
      </c>
      <c r="C838" s="139">
        <f t="shared" si="38"/>
        <v>2.3062895738207585</v>
      </c>
      <c r="D838" s="84" t="str">
        <f t="shared" si="36"/>
        <v>A+</v>
      </c>
      <c r="E838" s="84" t="str">
        <f t="shared" si="37"/>
        <v>A+</v>
      </c>
      <c r="F838" s="75"/>
    </row>
    <row r="839" spans="1:6">
      <c r="A839" s="43">
        <v>497339</v>
      </c>
      <c r="B839" s="43">
        <v>1194245</v>
      </c>
      <c r="C839" s="139">
        <f t="shared" si="38"/>
        <v>2.4012695565801194</v>
      </c>
      <c r="D839" s="84" t="str">
        <f t="shared" si="36"/>
        <v>A+</v>
      </c>
      <c r="E839" s="84" t="str">
        <f t="shared" si="37"/>
        <v>A+</v>
      </c>
      <c r="F839" s="75"/>
    </row>
    <row r="840" spans="1:6">
      <c r="A840" s="43">
        <v>878760</v>
      </c>
      <c r="B840" s="43">
        <v>748433</v>
      </c>
      <c r="C840" s="139">
        <f t="shared" si="38"/>
        <v>0.85169215713050206</v>
      </c>
      <c r="D840" s="84" t="str">
        <f t="shared" si="36"/>
        <v>A</v>
      </c>
      <c r="E840" s="84" t="str">
        <f t="shared" si="37"/>
        <v>A</v>
      </c>
      <c r="F840" s="75"/>
    </row>
    <row r="841" spans="1:6">
      <c r="A841" s="43">
        <v>812826</v>
      </c>
      <c r="B841" s="43">
        <v>493851</v>
      </c>
      <c r="C841" s="139">
        <f t="shared" si="38"/>
        <v>0.60757283846727339</v>
      </c>
      <c r="D841" s="84" t="str">
        <f t="shared" si="36"/>
        <v>Pass</v>
      </c>
      <c r="E841" s="84" t="str">
        <f t="shared" si="37"/>
        <v>First</v>
      </c>
      <c r="F841" s="75"/>
    </row>
    <row r="842" spans="1:6">
      <c r="A842" s="43">
        <v>321483</v>
      </c>
      <c r="B842" s="43">
        <v>235064</v>
      </c>
      <c r="C842" s="139">
        <f t="shared" si="38"/>
        <v>0.73118640799046919</v>
      </c>
      <c r="D842" s="84" t="str">
        <f t="shared" si="36"/>
        <v>First</v>
      </c>
      <c r="E842" s="84" t="str">
        <f t="shared" si="37"/>
        <v>First</v>
      </c>
      <c r="F842" s="75"/>
    </row>
    <row r="843" spans="1:6">
      <c r="A843" s="43">
        <v>396451</v>
      </c>
      <c r="B843" s="43">
        <v>126665</v>
      </c>
      <c r="C843" s="139">
        <f t="shared" si="38"/>
        <v>0.31949723925529261</v>
      </c>
      <c r="D843" s="84" t="str">
        <f t="shared" si="36"/>
        <v>Fail</v>
      </c>
      <c r="E843" s="84" t="str">
        <f t="shared" si="37"/>
        <v>Fail</v>
      </c>
      <c r="F843" s="75"/>
    </row>
    <row r="844" spans="1:6">
      <c r="A844" s="43">
        <v>520051</v>
      </c>
      <c r="B844" s="43">
        <v>790086</v>
      </c>
      <c r="C844" s="139">
        <f t="shared" si="38"/>
        <v>1.5192471507602139</v>
      </c>
      <c r="D844" s="84" t="str">
        <f t="shared" ref="D844:D907" si="39">IF(C844&lt;41%, "Fail",IF(C844&lt;61%,"Pass",IF(C844&lt;81%,"First",IF(C844&lt;101%,"A","A+"))))</f>
        <v>A+</v>
      </c>
      <c r="E844" s="84" t="str">
        <f t="shared" ref="E844:E907" si="40">VLOOKUP(C844,$C$4:$D$8,2,TRUE)</f>
        <v>A+</v>
      </c>
      <c r="F844" s="75"/>
    </row>
    <row r="845" spans="1:6">
      <c r="A845" s="43">
        <v>639819</v>
      </c>
      <c r="B845" s="43">
        <v>445040</v>
      </c>
      <c r="C845" s="139">
        <f t="shared" ref="C845:C908" si="41">B845/A845</f>
        <v>0.69557171637603765</v>
      </c>
      <c r="D845" s="84" t="str">
        <f t="shared" si="39"/>
        <v>First</v>
      </c>
      <c r="E845" s="84" t="str">
        <f t="shared" si="40"/>
        <v>First</v>
      </c>
      <c r="F845" s="75"/>
    </row>
    <row r="846" spans="1:6">
      <c r="A846" s="43">
        <v>685158</v>
      </c>
      <c r="B846" s="43">
        <v>994780</v>
      </c>
      <c r="C846" s="139">
        <f t="shared" si="41"/>
        <v>1.4518986861424663</v>
      </c>
      <c r="D846" s="84" t="str">
        <f t="shared" si="39"/>
        <v>A+</v>
      </c>
      <c r="E846" s="84" t="str">
        <f t="shared" si="40"/>
        <v>A+</v>
      </c>
      <c r="F846" s="75"/>
    </row>
    <row r="847" spans="1:6">
      <c r="A847" s="43">
        <v>596038</v>
      </c>
      <c r="B847" s="43">
        <v>265601</v>
      </c>
      <c r="C847" s="139">
        <f t="shared" si="41"/>
        <v>0.44561085031491282</v>
      </c>
      <c r="D847" s="84" t="str">
        <f t="shared" si="39"/>
        <v>Pass</v>
      </c>
      <c r="E847" s="84" t="str">
        <f t="shared" si="40"/>
        <v>Pass</v>
      </c>
      <c r="F847" s="75"/>
    </row>
    <row r="848" spans="1:6">
      <c r="A848" s="43">
        <v>704725</v>
      </c>
      <c r="B848" s="43">
        <v>656281</v>
      </c>
      <c r="C848" s="139">
        <f t="shared" si="41"/>
        <v>0.93125829224165457</v>
      </c>
      <c r="D848" s="84" t="str">
        <f t="shared" si="39"/>
        <v>A</v>
      </c>
      <c r="E848" s="84" t="str">
        <f t="shared" si="40"/>
        <v>A</v>
      </c>
      <c r="F848" s="75"/>
    </row>
    <row r="849" spans="1:6">
      <c r="A849" s="43">
        <v>606861</v>
      </c>
      <c r="B849" s="43">
        <v>410409</v>
      </c>
      <c r="C849" s="139">
        <f t="shared" si="41"/>
        <v>0.67628171854839902</v>
      </c>
      <c r="D849" s="84" t="str">
        <f t="shared" si="39"/>
        <v>First</v>
      </c>
      <c r="E849" s="84" t="str">
        <f t="shared" si="40"/>
        <v>First</v>
      </c>
      <c r="F849" s="75"/>
    </row>
    <row r="850" spans="1:6">
      <c r="A850" s="43">
        <v>653699</v>
      </c>
      <c r="B850" s="43">
        <v>866649</v>
      </c>
      <c r="C850" s="139">
        <f t="shared" si="41"/>
        <v>1.325761550805493</v>
      </c>
      <c r="D850" s="84" t="str">
        <f t="shared" si="39"/>
        <v>A+</v>
      </c>
      <c r="E850" s="84" t="str">
        <f t="shared" si="40"/>
        <v>A+</v>
      </c>
      <c r="F850" s="75"/>
    </row>
    <row r="851" spans="1:6">
      <c r="A851" s="43">
        <v>190015</v>
      </c>
      <c r="B851" s="43">
        <v>582311</v>
      </c>
      <c r="C851" s="139">
        <f t="shared" si="41"/>
        <v>3.064552798463279</v>
      </c>
      <c r="D851" s="84" t="str">
        <f t="shared" si="39"/>
        <v>A+</v>
      </c>
      <c r="E851" s="84" t="str">
        <f t="shared" si="40"/>
        <v>A+</v>
      </c>
      <c r="F851" s="75"/>
    </row>
    <row r="852" spans="1:6">
      <c r="A852" s="43">
        <v>553257</v>
      </c>
      <c r="B852" s="43">
        <v>715733</v>
      </c>
      <c r="C852" s="139">
        <f t="shared" si="41"/>
        <v>1.29367183786197</v>
      </c>
      <c r="D852" s="84" t="str">
        <f t="shared" si="39"/>
        <v>A+</v>
      </c>
      <c r="E852" s="84" t="str">
        <f t="shared" si="40"/>
        <v>A+</v>
      </c>
      <c r="F852" s="75"/>
    </row>
    <row r="853" spans="1:6">
      <c r="A853" s="43">
        <v>452839</v>
      </c>
      <c r="B853" s="43">
        <v>1084738</v>
      </c>
      <c r="C853" s="139">
        <f t="shared" si="41"/>
        <v>2.3954164725211387</v>
      </c>
      <c r="D853" s="84" t="str">
        <f t="shared" si="39"/>
        <v>A+</v>
      </c>
      <c r="E853" s="84" t="str">
        <f t="shared" si="40"/>
        <v>A+</v>
      </c>
      <c r="F853" s="75"/>
    </row>
    <row r="854" spans="1:6">
      <c r="A854" s="43">
        <v>1377672</v>
      </c>
      <c r="B854" s="43">
        <v>1424934</v>
      </c>
      <c r="C854" s="139">
        <f t="shared" si="41"/>
        <v>1.0343056983084509</v>
      </c>
      <c r="D854" s="84" t="str">
        <f t="shared" si="39"/>
        <v>A+</v>
      </c>
      <c r="E854" s="84" t="str">
        <f t="shared" si="40"/>
        <v>A+</v>
      </c>
      <c r="F854" s="75"/>
    </row>
    <row r="855" spans="1:6">
      <c r="A855" s="43">
        <v>758705</v>
      </c>
      <c r="B855" s="43">
        <v>918006</v>
      </c>
      <c r="C855" s="139">
        <f t="shared" si="41"/>
        <v>1.209964347144147</v>
      </c>
      <c r="D855" s="84" t="str">
        <f t="shared" si="39"/>
        <v>A+</v>
      </c>
      <c r="E855" s="84" t="str">
        <f t="shared" si="40"/>
        <v>A+</v>
      </c>
      <c r="F855" s="75"/>
    </row>
    <row r="856" spans="1:6">
      <c r="A856" s="43">
        <v>855050</v>
      </c>
      <c r="B856" s="43">
        <v>1045882</v>
      </c>
      <c r="C856" s="139">
        <f t="shared" si="41"/>
        <v>1.2231822700426875</v>
      </c>
      <c r="D856" s="84" t="str">
        <f t="shared" si="39"/>
        <v>A+</v>
      </c>
      <c r="E856" s="84" t="str">
        <f t="shared" si="40"/>
        <v>A+</v>
      </c>
      <c r="F856" s="75"/>
    </row>
    <row r="857" spans="1:6">
      <c r="A857" s="43">
        <v>53169</v>
      </c>
      <c r="B857" s="43">
        <v>80636</v>
      </c>
      <c r="C857" s="139">
        <f t="shared" si="41"/>
        <v>1.516598017641859</v>
      </c>
      <c r="D857" s="84" t="str">
        <f t="shared" si="39"/>
        <v>A+</v>
      </c>
      <c r="E857" s="84" t="str">
        <f t="shared" si="40"/>
        <v>A+</v>
      </c>
      <c r="F857" s="75"/>
    </row>
    <row r="858" spans="1:6">
      <c r="A858" s="43">
        <v>776723</v>
      </c>
      <c r="B858" s="43">
        <v>1889387</v>
      </c>
      <c r="C858" s="139">
        <f t="shared" si="41"/>
        <v>2.4325106891388564</v>
      </c>
      <c r="D858" s="84" t="str">
        <f t="shared" si="39"/>
        <v>A+</v>
      </c>
      <c r="E858" s="84" t="str">
        <f t="shared" si="40"/>
        <v>A+</v>
      </c>
      <c r="F858" s="75"/>
    </row>
    <row r="859" spans="1:6">
      <c r="A859" s="43">
        <v>246695</v>
      </c>
      <c r="B859" s="43">
        <v>168233</v>
      </c>
      <c r="C859" s="139">
        <f t="shared" si="41"/>
        <v>0.68194734388617528</v>
      </c>
      <c r="D859" s="84" t="str">
        <f t="shared" si="39"/>
        <v>First</v>
      </c>
      <c r="E859" s="84" t="str">
        <f t="shared" si="40"/>
        <v>First</v>
      </c>
      <c r="F859" s="75"/>
    </row>
    <row r="860" spans="1:6">
      <c r="A860" s="43">
        <v>1998605</v>
      </c>
      <c r="B860" s="43">
        <v>3959495</v>
      </c>
      <c r="C860" s="139">
        <f t="shared" si="41"/>
        <v>1.9811293377130548</v>
      </c>
      <c r="D860" s="84" t="str">
        <f t="shared" si="39"/>
        <v>A+</v>
      </c>
      <c r="E860" s="84" t="str">
        <f t="shared" si="40"/>
        <v>A+</v>
      </c>
      <c r="F860" s="75"/>
    </row>
    <row r="861" spans="1:6">
      <c r="A861" s="43">
        <v>508620</v>
      </c>
      <c r="B861" s="43">
        <v>448953</v>
      </c>
      <c r="C861" s="139">
        <f t="shared" si="41"/>
        <v>0.88268845110298455</v>
      </c>
      <c r="D861" s="84" t="str">
        <f t="shared" si="39"/>
        <v>A</v>
      </c>
      <c r="E861" s="84" t="str">
        <f t="shared" si="40"/>
        <v>A</v>
      </c>
      <c r="F861" s="75"/>
    </row>
    <row r="862" spans="1:6">
      <c r="A862" s="43">
        <v>779968</v>
      </c>
      <c r="B862" s="43">
        <v>1065118</v>
      </c>
      <c r="C862" s="139">
        <f t="shared" si="41"/>
        <v>1.3655919217198653</v>
      </c>
      <c r="D862" s="84" t="str">
        <f t="shared" si="39"/>
        <v>A+</v>
      </c>
      <c r="E862" s="84" t="str">
        <f t="shared" si="40"/>
        <v>A+</v>
      </c>
      <c r="F862" s="75"/>
    </row>
    <row r="863" spans="1:6">
      <c r="A863" s="43">
        <v>740367</v>
      </c>
      <c r="B863" s="43">
        <v>1082488</v>
      </c>
      <c r="C863" s="139">
        <f t="shared" si="41"/>
        <v>1.4620965007894733</v>
      </c>
      <c r="D863" s="84" t="str">
        <f t="shared" si="39"/>
        <v>A+</v>
      </c>
      <c r="E863" s="84" t="str">
        <f t="shared" si="40"/>
        <v>A+</v>
      </c>
      <c r="F863" s="75"/>
    </row>
    <row r="864" spans="1:6">
      <c r="A864" s="43">
        <v>218408</v>
      </c>
      <c r="B864" s="43">
        <v>1297062</v>
      </c>
      <c r="C864" s="139">
        <f t="shared" si="41"/>
        <v>5.9387110362257793</v>
      </c>
      <c r="D864" s="84" t="str">
        <f t="shared" si="39"/>
        <v>A+</v>
      </c>
      <c r="E864" s="84" t="str">
        <f t="shared" si="40"/>
        <v>A+</v>
      </c>
      <c r="F864" s="75"/>
    </row>
    <row r="865" spans="1:6">
      <c r="A865" s="43">
        <v>719402</v>
      </c>
      <c r="B865" s="43">
        <v>869901</v>
      </c>
      <c r="C865" s="139">
        <f t="shared" si="41"/>
        <v>1.2092001412284092</v>
      </c>
      <c r="D865" s="84" t="str">
        <f t="shared" si="39"/>
        <v>A+</v>
      </c>
      <c r="E865" s="84" t="str">
        <f t="shared" si="40"/>
        <v>A+</v>
      </c>
      <c r="F865" s="75"/>
    </row>
    <row r="866" spans="1:6">
      <c r="A866" s="43">
        <v>546453</v>
      </c>
      <c r="B866" s="43">
        <v>1164674</v>
      </c>
      <c r="C866" s="139">
        <f t="shared" si="41"/>
        <v>2.1313342593050089</v>
      </c>
      <c r="D866" s="84" t="str">
        <f t="shared" si="39"/>
        <v>A+</v>
      </c>
      <c r="E866" s="84" t="str">
        <f t="shared" si="40"/>
        <v>A+</v>
      </c>
      <c r="F866" s="75"/>
    </row>
    <row r="867" spans="1:6">
      <c r="A867" s="43">
        <v>1409306</v>
      </c>
      <c r="B867" s="43">
        <v>919097</v>
      </c>
      <c r="C867" s="139">
        <f t="shared" si="41"/>
        <v>0.65216283759524196</v>
      </c>
      <c r="D867" s="84" t="str">
        <f t="shared" si="39"/>
        <v>First</v>
      </c>
      <c r="E867" s="84" t="str">
        <f t="shared" si="40"/>
        <v>First</v>
      </c>
      <c r="F867" s="75"/>
    </row>
    <row r="868" spans="1:6">
      <c r="A868" s="43">
        <v>504452</v>
      </c>
      <c r="B868" s="43">
        <v>891288</v>
      </c>
      <c r="C868" s="139">
        <f t="shared" si="41"/>
        <v>1.7668440208384544</v>
      </c>
      <c r="D868" s="84" t="str">
        <f t="shared" si="39"/>
        <v>A+</v>
      </c>
      <c r="E868" s="84" t="str">
        <f t="shared" si="40"/>
        <v>A+</v>
      </c>
      <c r="F868" s="75"/>
    </row>
    <row r="869" spans="1:6">
      <c r="A869" s="43">
        <v>650275</v>
      </c>
      <c r="B869" s="43">
        <v>1627708</v>
      </c>
      <c r="C869" s="139">
        <f t="shared" si="41"/>
        <v>2.5031071469762791</v>
      </c>
      <c r="D869" s="84" t="str">
        <f t="shared" si="39"/>
        <v>A+</v>
      </c>
      <c r="E869" s="84" t="str">
        <f t="shared" si="40"/>
        <v>A+</v>
      </c>
      <c r="F869" s="75"/>
    </row>
    <row r="870" spans="1:6">
      <c r="A870" s="43">
        <v>1356838</v>
      </c>
      <c r="B870" s="43">
        <v>1173796</v>
      </c>
      <c r="C870" s="139">
        <f t="shared" si="41"/>
        <v>0.86509664381451579</v>
      </c>
      <c r="D870" s="84" t="str">
        <f t="shared" si="39"/>
        <v>A</v>
      </c>
      <c r="E870" s="84" t="str">
        <f t="shared" si="40"/>
        <v>A</v>
      </c>
      <c r="F870" s="75"/>
    </row>
    <row r="871" spans="1:6">
      <c r="A871" s="43">
        <v>1074915</v>
      </c>
      <c r="B871" s="43">
        <v>1422908</v>
      </c>
      <c r="C871" s="139">
        <f t="shared" si="41"/>
        <v>1.3237400166524795</v>
      </c>
      <c r="D871" s="84" t="str">
        <f t="shared" si="39"/>
        <v>A+</v>
      </c>
      <c r="E871" s="84" t="str">
        <f t="shared" si="40"/>
        <v>A+</v>
      </c>
      <c r="F871" s="75"/>
    </row>
    <row r="872" spans="1:6">
      <c r="A872" s="43">
        <v>366781</v>
      </c>
      <c r="B872" s="43">
        <v>421402</v>
      </c>
      <c r="C872" s="139">
        <f t="shared" si="41"/>
        <v>1.1489199276952733</v>
      </c>
      <c r="D872" s="84" t="str">
        <f t="shared" si="39"/>
        <v>A+</v>
      </c>
      <c r="E872" s="84" t="str">
        <f t="shared" si="40"/>
        <v>A+</v>
      </c>
      <c r="F872" s="75"/>
    </row>
    <row r="873" spans="1:6">
      <c r="A873" s="43">
        <v>649484</v>
      </c>
      <c r="B873" s="43">
        <v>1033865</v>
      </c>
      <c r="C873" s="139">
        <f t="shared" si="41"/>
        <v>1.5918252027763578</v>
      </c>
      <c r="D873" s="84" t="str">
        <f t="shared" si="39"/>
        <v>A+</v>
      </c>
      <c r="E873" s="84" t="str">
        <f t="shared" si="40"/>
        <v>A+</v>
      </c>
      <c r="F873" s="75"/>
    </row>
    <row r="874" spans="1:6">
      <c r="A874" s="43">
        <v>384558</v>
      </c>
      <c r="B874" s="43">
        <v>68161</v>
      </c>
      <c r="C874" s="139">
        <f t="shared" si="41"/>
        <v>0.17724504496070814</v>
      </c>
      <c r="D874" s="84" t="str">
        <f t="shared" si="39"/>
        <v>Fail</v>
      </c>
      <c r="E874" s="84" t="str">
        <f t="shared" si="40"/>
        <v>Fail</v>
      </c>
      <c r="F874" s="75"/>
    </row>
    <row r="875" spans="1:6">
      <c r="A875" s="43">
        <v>599410</v>
      </c>
      <c r="B875" s="43">
        <v>1078385</v>
      </c>
      <c r="C875" s="139">
        <f t="shared" si="41"/>
        <v>1.7990774261357001</v>
      </c>
      <c r="D875" s="84" t="str">
        <f t="shared" si="39"/>
        <v>A+</v>
      </c>
      <c r="E875" s="84" t="str">
        <f t="shared" si="40"/>
        <v>A+</v>
      </c>
      <c r="F875" s="75"/>
    </row>
    <row r="876" spans="1:6">
      <c r="A876" s="43">
        <v>913802</v>
      </c>
      <c r="B876" s="43">
        <v>478711</v>
      </c>
      <c r="C876" s="139">
        <f t="shared" si="41"/>
        <v>0.52386731480123705</v>
      </c>
      <c r="D876" s="84" t="str">
        <f t="shared" si="39"/>
        <v>Pass</v>
      </c>
      <c r="E876" s="84" t="str">
        <f t="shared" si="40"/>
        <v>Pass</v>
      </c>
      <c r="F876" s="75"/>
    </row>
    <row r="877" spans="1:6">
      <c r="A877" s="43">
        <v>404785</v>
      </c>
      <c r="B877" s="43">
        <v>323134</v>
      </c>
      <c r="C877" s="139">
        <f t="shared" si="41"/>
        <v>0.79828550959151157</v>
      </c>
      <c r="D877" s="84" t="str">
        <f t="shared" si="39"/>
        <v>First</v>
      </c>
      <c r="E877" s="84" t="str">
        <f t="shared" si="40"/>
        <v>First</v>
      </c>
      <c r="F877" s="75"/>
    </row>
    <row r="878" spans="1:6">
      <c r="A878" s="43">
        <v>803391</v>
      </c>
      <c r="B878" s="43">
        <v>560589</v>
      </c>
      <c r="C878" s="139">
        <f t="shared" si="41"/>
        <v>0.69777854120845262</v>
      </c>
      <c r="D878" s="84" t="str">
        <f t="shared" si="39"/>
        <v>First</v>
      </c>
      <c r="E878" s="84" t="str">
        <f t="shared" si="40"/>
        <v>First</v>
      </c>
      <c r="F878" s="75"/>
    </row>
    <row r="879" spans="1:6">
      <c r="A879" s="43">
        <v>917820</v>
      </c>
      <c r="B879" s="43">
        <v>949367</v>
      </c>
      <c r="C879" s="139">
        <f t="shared" si="41"/>
        <v>1.034371663289098</v>
      </c>
      <c r="D879" s="84" t="str">
        <f t="shared" si="39"/>
        <v>A+</v>
      </c>
      <c r="E879" s="84" t="str">
        <f t="shared" si="40"/>
        <v>A+</v>
      </c>
      <c r="F879" s="75"/>
    </row>
    <row r="880" spans="1:6">
      <c r="A880" s="43">
        <v>252446</v>
      </c>
      <c r="B880" s="43">
        <v>19364</v>
      </c>
      <c r="C880" s="139">
        <f t="shared" si="41"/>
        <v>7.6705513258280983E-2</v>
      </c>
      <c r="D880" s="84" t="str">
        <f t="shared" si="39"/>
        <v>Fail</v>
      </c>
      <c r="E880" s="84" t="str">
        <f t="shared" si="40"/>
        <v>Fail</v>
      </c>
      <c r="F880" s="75"/>
    </row>
    <row r="881" spans="1:6">
      <c r="A881" s="43">
        <v>512908</v>
      </c>
      <c r="B881" s="43">
        <v>496437</v>
      </c>
      <c r="C881" s="139">
        <f t="shared" si="41"/>
        <v>0.9678870284729425</v>
      </c>
      <c r="D881" s="84" t="str">
        <f t="shared" si="39"/>
        <v>A</v>
      </c>
      <c r="E881" s="84" t="str">
        <f t="shared" si="40"/>
        <v>A</v>
      </c>
      <c r="F881" s="75"/>
    </row>
    <row r="882" spans="1:6">
      <c r="A882" s="43">
        <v>301322</v>
      </c>
      <c r="B882" s="43">
        <v>506578</v>
      </c>
      <c r="C882" s="139">
        <f t="shared" si="41"/>
        <v>1.6811849118219049</v>
      </c>
      <c r="D882" s="84" t="str">
        <f t="shared" si="39"/>
        <v>A+</v>
      </c>
      <c r="E882" s="84" t="str">
        <f t="shared" si="40"/>
        <v>A+</v>
      </c>
      <c r="F882" s="75"/>
    </row>
    <row r="883" spans="1:6">
      <c r="A883" s="43">
        <v>1419050</v>
      </c>
      <c r="B883" s="43">
        <v>1705012</v>
      </c>
      <c r="C883" s="139">
        <f t="shared" si="41"/>
        <v>1.2015165075226384</v>
      </c>
      <c r="D883" s="84" t="str">
        <f t="shared" si="39"/>
        <v>A+</v>
      </c>
      <c r="E883" s="84" t="str">
        <f t="shared" si="40"/>
        <v>A+</v>
      </c>
      <c r="F883" s="75"/>
    </row>
    <row r="884" spans="1:6">
      <c r="A884" s="43">
        <v>569399</v>
      </c>
      <c r="B884" s="43">
        <v>1143469</v>
      </c>
      <c r="C884" s="139">
        <f t="shared" si="41"/>
        <v>2.0082033863775663</v>
      </c>
      <c r="D884" s="84" t="str">
        <f t="shared" si="39"/>
        <v>A+</v>
      </c>
      <c r="E884" s="84" t="str">
        <f t="shared" si="40"/>
        <v>A+</v>
      </c>
      <c r="F884" s="75"/>
    </row>
    <row r="885" spans="1:6">
      <c r="A885" s="43">
        <v>949848</v>
      </c>
      <c r="B885" s="43">
        <v>413264</v>
      </c>
      <c r="C885" s="139">
        <f t="shared" si="41"/>
        <v>0.43508435033815934</v>
      </c>
      <c r="D885" s="84" t="str">
        <f t="shared" si="39"/>
        <v>Pass</v>
      </c>
      <c r="E885" s="84" t="str">
        <f t="shared" si="40"/>
        <v>Pass</v>
      </c>
      <c r="F885" s="75"/>
    </row>
    <row r="886" spans="1:6">
      <c r="A886" s="43">
        <v>1291159</v>
      </c>
      <c r="B886" s="43">
        <v>901742</v>
      </c>
      <c r="C886" s="139">
        <f t="shared" si="41"/>
        <v>0.69839733138985982</v>
      </c>
      <c r="D886" s="84" t="str">
        <f t="shared" si="39"/>
        <v>First</v>
      </c>
      <c r="E886" s="84" t="str">
        <f t="shared" si="40"/>
        <v>First</v>
      </c>
      <c r="F886" s="75"/>
    </row>
    <row r="887" spans="1:6">
      <c r="A887" s="43">
        <v>852034</v>
      </c>
      <c r="B887" s="43">
        <v>807432</v>
      </c>
      <c r="C887" s="139">
        <f t="shared" si="41"/>
        <v>0.9476523237335599</v>
      </c>
      <c r="D887" s="84" t="str">
        <f t="shared" si="39"/>
        <v>A</v>
      </c>
      <c r="E887" s="84" t="str">
        <f t="shared" si="40"/>
        <v>A</v>
      </c>
      <c r="F887" s="75"/>
    </row>
    <row r="888" spans="1:6">
      <c r="A888" s="43">
        <v>1242260</v>
      </c>
      <c r="B888" s="43">
        <v>1098618</v>
      </c>
      <c r="C888" s="139">
        <f t="shared" si="41"/>
        <v>0.8843704216508621</v>
      </c>
      <c r="D888" s="84" t="str">
        <f t="shared" si="39"/>
        <v>A</v>
      </c>
      <c r="E888" s="84" t="str">
        <f t="shared" si="40"/>
        <v>A</v>
      </c>
      <c r="F888" s="75"/>
    </row>
    <row r="889" spans="1:6">
      <c r="A889" s="43">
        <v>1132536</v>
      </c>
      <c r="B889" s="43">
        <v>2301870</v>
      </c>
      <c r="C889" s="139">
        <f t="shared" si="41"/>
        <v>2.0324916823836063</v>
      </c>
      <c r="D889" s="84" t="str">
        <f t="shared" si="39"/>
        <v>A+</v>
      </c>
      <c r="E889" s="84" t="str">
        <f t="shared" si="40"/>
        <v>A+</v>
      </c>
      <c r="F889" s="75"/>
    </row>
    <row r="890" spans="1:6">
      <c r="A890" s="43">
        <v>235256</v>
      </c>
      <c r="B890" s="43">
        <v>369813</v>
      </c>
      <c r="C890" s="139">
        <f t="shared" si="41"/>
        <v>1.5719599075050159</v>
      </c>
      <c r="D890" s="84" t="str">
        <f t="shared" si="39"/>
        <v>A+</v>
      </c>
      <c r="E890" s="84" t="str">
        <f t="shared" si="40"/>
        <v>A+</v>
      </c>
      <c r="F890" s="75"/>
    </row>
    <row r="891" spans="1:6">
      <c r="A891" s="43">
        <v>402039</v>
      </c>
      <c r="B891" s="43">
        <v>580367</v>
      </c>
      <c r="C891" s="139">
        <f t="shared" si="41"/>
        <v>1.4435589582105219</v>
      </c>
      <c r="D891" s="84" t="str">
        <f t="shared" si="39"/>
        <v>A+</v>
      </c>
      <c r="E891" s="84" t="str">
        <f t="shared" si="40"/>
        <v>A+</v>
      </c>
      <c r="F891" s="75"/>
    </row>
    <row r="892" spans="1:6">
      <c r="A892" s="43">
        <v>860647</v>
      </c>
      <c r="B892" s="43">
        <v>1593526</v>
      </c>
      <c r="C892" s="139">
        <f t="shared" si="41"/>
        <v>1.8515442452015751</v>
      </c>
      <c r="D892" s="84" t="str">
        <f t="shared" si="39"/>
        <v>A+</v>
      </c>
      <c r="E892" s="84" t="str">
        <f t="shared" si="40"/>
        <v>A+</v>
      </c>
      <c r="F892" s="75"/>
    </row>
    <row r="893" spans="1:6">
      <c r="A893" s="43">
        <v>648239</v>
      </c>
      <c r="B893" s="43">
        <v>1687544</v>
      </c>
      <c r="C893" s="139">
        <f t="shared" si="41"/>
        <v>2.6032744095927582</v>
      </c>
      <c r="D893" s="84" t="str">
        <f t="shared" si="39"/>
        <v>A+</v>
      </c>
      <c r="E893" s="84" t="str">
        <f t="shared" si="40"/>
        <v>A+</v>
      </c>
      <c r="F893" s="75"/>
    </row>
    <row r="894" spans="1:6">
      <c r="A894" s="43">
        <v>597473</v>
      </c>
      <c r="B894" s="43">
        <v>722893</v>
      </c>
      <c r="C894" s="139">
        <f t="shared" si="41"/>
        <v>1.2099174355996003</v>
      </c>
      <c r="D894" s="84" t="str">
        <f t="shared" si="39"/>
        <v>A+</v>
      </c>
      <c r="E894" s="84" t="str">
        <f t="shared" si="40"/>
        <v>A+</v>
      </c>
      <c r="F894" s="75"/>
    </row>
    <row r="895" spans="1:6">
      <c r="A895" s="43">
        <v>394412</v>
      </c>
      <c r="B895" s="43">
        <v>702264</v>
      </c>
      <c r="C895" s="139">
        <f t="shared" si="41"/>
        <v>1.7805340608297922</v>
      </c>
      <c r="D895" s="84" t="str">
        <f t="shared" si="39"/>
        <v>A+</v>
      </c>
      <c r="E895" s="84" t="str">
        <f t="shared" si="40"/>
        <v>A+</v>
      </c>
      <c r="F895" s="75"/>
    </row>
    <row r="896" spans="1:6">
      <c r="A896" s="43">
        <v>291312</v>
      </c>
      <c r="B896" s="43">
        <v>374379</v>
      </c>
      <c r="C896" s="139">
        <f t="shared" si="41"/>
        <v>1.2851478826824847</v>
      </c>
      <c r="D896" s="84" t="str">
        <f t="shared" si="39"/>
        <v>A+</v>
      </c>
      <c r="E896" s="84" t="str">
        <f t="shared" si="40"/>
        <v>A+</v>
      </c>
      <c r="F896" s="75"/>
    </row>
    <row r="897" spans="1:6">
      <c r="A897" s="43">
        <v>468016</v>
      </c>
      <c r="B897" s="43">
        <v>1341247</v>
      </c>
      <c r="C897" s="139">
        <f t="shared" si="41"/>
        <v>2.8658144166011419</v>
      </c>
      <c r="D897" s="84" t="str">
        <f t="shared" si="39"/>
        <v>A+</v>
      </c>
      <c r="E897" s="84" t="str">
        <f t="shared" si="40"/>
        <v>A+</v>
      </c>
      <c r="F897" s="75"/>
    </row>
    <row r="898" spans="1:6">
      <c r="A898" s="43">
        <v>1025092</v>
      </c>
      <c r="B898" s="43">
        <v>1227982</v>
      </c>
      <c r="C898" s="139">
        <f t="shared" si="41"/>
        <v>1.197923698555837</v>
      </c>
      <c r="D898" s="84" t="str">
        <f t="shared" si="39"/>
        <v>A+</v>
      </c>
      <c r="E898" s="84" t="str">
        <f t="shared" si="40"/>
        <v>A+</v>
      </c>
      <c r="F898" s="75"/>
    </row>
    <row r="899" spans="1:6">
      <c r="A899" s="43">
        <v>1196723</v>
      </c>
      <c r="B899" s="43">
        <v>1219833</v>
      </c>
      <c r="C899" s="139">
        <f t="shared" si="41"/>
        <v>1.0193110686432867</v>
      </c>
      <c r="D899" s="84" t="str">
        <f t="shared" si="39"/>
        <v>A+</v>
      </c>
      <c r="E899" s="84" t="str">
        <f t="shared" si="40"/>
        <v>A+</v>
      </c>
      <c r="F899" s="75"/>
    </row>
    <row r="900" spans="1:6">
      <c r="A900" s="43">
        <v>1358264</v>
      </c>
      <c r="B900" s="43">
        <v>1690122</v>
      </c>
      <c r="C900" s="139">
        <f t="shared" si="41"/>
        <v>1.2443251091098637</v>
      </c>
      <c r="D900" s="84" t="str">
        <f t="shared" si="39"/>
        <v>A+</v>
      </c>
      <c r="E900" s="84" t="str">
        <f t="shared" si="40"/>
        <v>A+</v>
      </c>
      <c r="F900" s="75"/>
    </row>
    <row r="901" spans="1:6">
      <c r="A901" s="43">
        <v>1114322</v>
      </c>
      <c r="B901" s="43">
        <v>1528136</v>
      </c>
      <c r="C901" s="139">
        <f t="shared" si="41"/>
        <v>1.371359445474468</v>
      </c>
      <c r="D901" s="84" t="str">
        <f t="shared" si="39"/>
        <v>A+</v>
      </c>
      <c r="E901" s="84" t="str">
        <f t="shared" si="40"/>
        <v>A+</v>
      </c>
      <c r="F901" s="75"/>
    </row>
    <row r="902" spans="1:6">
      <c r="A902" s="43">
        <v>1012811</v>
      </c>
      <c r="B902" s="43">
        <v>2217650</v>
      </c>
      <c r="C902" s="139">
        <f t="shared" si="41"/>
        <v>2.1895990466138304</v>
      </c>
      <c r="D902" s="84" t="str">
        <f t="shared" si="39"/>
        <v>A+</v>
      </c>
      <c r="E902" s="84" t="str">
        <f t="shared" si="40"/>
        <v>A+</v>
      </c>
      <c r="F902" s="75"/>
    </row>
    <row r="903" spans="1:6">
      <c r="A903" s="43">
        <v>585541</v>
      </c>
      <c r="B903" s="43">
        <v>647349</v>
      </c>
      <c r="C903" s="139">
        <f t="shared" si="41"/>
        <v>1.1055570831077586</v>
      </c>
      <c r="D903" s="84" t="str">
        <f t="shared" si="39"/>
        <v>A+</v>
      </c>
      <c r="E903" s="84" t="str">
        <f t="shared" si="40"/>
        <v>A+</v>
      </c>
      <c r="F903" s="75"/>
    </row>
    <row r="904" spans="1:6">
      <c r="A904" s="43">
        <v>385509</v>
      </c>
      <c r="B904" s="43">
        <v>788795</v>
      </c>
      <c r="C904" s="139">
        <f t="shared" si="41"/>
        <v>2.0461130609142719</v>
      </c>
      <c r="D904" s="84" t="str">
        <f t="shared" si="39"/>
        <v>A+</v>
      </c>
      <c r="E904" s="84" t="str">
        <f t="shared" si="40"/>
        <v>A+</v>
      </c>
      <c r="F904" s="75"/>
    </row>
    <row r="905" spans="1:6">
      <c r="A905" s="43">
        <v>1113126</v>
      </c>
      <c r="B905" s="43">
        <v>1175016</v>
      </c>
      <c r="C905" s="139">
        <f t="shared" si="41"/>
        <v>1.0556001746433019</v>
      </c>
      <c r="D905" s="84" t="str">
        <f t="shared" si="39"/>
        <v>A+</v>
      </c>
      <c r="E905" s="84" t="str">
        <f t="shared" si="40"/>
        <v>A+</v>
      </c>
      <c r="F905" s="75"/>
    </row>
    <row r="906" spans="1:6">
      <c r="A906" s="43">
        <v>528307</v>
      </c>
      <c r="B906" s="43">
        <v>238807</v>
      </c>
      <c r="C906" s="139">
        <f t="shared" si="41"/>
        <v>0.45202316077583676</v>
      </c>
      <c r="D906" s="84" t="str">
        <f t="shared" si="39"/>
        <v>Pass</v>
      </c>
      <c r="E906" s="84" t="str">
        <f t="shared" si="40"/>
        <v>Pass</v>
      </c>
      <c r="F906" s="75"/>
    </row>
    <row r="907" spans="1:6">
      <c r="A907" s="43">
        <v>464252</v>
      </c>
      <c r="B907" s="43">
        <v>630342</v>
      </c>
      <c r="C907" s="139">
        <f t="shared" si="41"/>
        <v>1.3577582864478774</v>
      </c>
      <c r="D907" s="84" t="str">
        <f t="shared" si="39"/>
        <v>A+</v>
      </c>
      <c r="E907" s="84" t="str">
        <f t="shared" si="40"/>
        <v>A+</v>
      </c>
      <c r="F907" s="75"/>
    </row>
    <row r="908" spans="1:6">
      <c r="A908" s="43">
        <v>1228426</v>
      </c>
      <c r="B908" s="43">
        <v>2112001</v>
      </c>
      <c r="C908" s="139">
        <f t="shared" si="41"/>
        <v>1.7192740954685102</v>
      </c>
      <c r="D908" s="84" t="str">
        <f t="shared" ref="D908:D971" si="42">IF(C908&lt;41%, "Fail",IF(C908&lt;61%,"Pass",IF(C908&lt;81%,"First",IF(C908&lt;101%,"A","A+"))))</f>
        <v>A+</v>
      </c>
      <c r="E908" s="84" t="str">
        <f t="shared" ref="E908:E971" si="43">VLOOKUP(C908,$C$4:$D$8,2,TRUE)</f>
        <v>A+</v>
      </c>
      <c r="F908" s="75"/>
    </row>
    <row r="909" spans="1:6">
      <c r="A909" s="43">
        <v>2293982</v>
      </c>
      <c r="B909" s="43">
        <v>2272044</v>
      </c>
      <c r="C909" s="139">
        <f t="shared" ref="C909:C972" si="44">B909/A909</f>
        <v>0.99043671659149901</v>
      </c>
      <c r="D909" s="84" t="str">
        <f t="shared" si="42"/>
        <v>A</v>
      </c>
      <c r="E909" s="84" t="str">
        <f t="shared" si="43"/>
        <v>A</v>
      </c>
      <c r="F909" s="75"/>
    </row>
    <row r="910" spans="1:6">
      <c r="A910" s="43">
        <v>1403479</v>
      </c>
      <c r="B910" s="43">
        <v>1886587</v>
      </c>
      <c r="C910" s="139">
        <f t="shared" si="44"/>
        <v>1.3442217518039101</v>
      </c>
      <c r="D910" s="84" t="str">
        <f t="shared" si="42"/>
        <v>A+</v>
      </c>
      <c r="E910" s="84" t="str">
        <f t="shared" si="43"/>
        <v>A+</v>
      </c>
      <c r="F910" s="75"/>
    </row>
    <row r="911" spans="1:6">
      <c r="A911" s="43">
        <v>759100</v>
      </c>
      <c r="B911" s="43">
        <v>1355858</v>
      </c>
      <c r="C911" s="139">
        <f t="shared" si="44"/>
        <v>1.7861388486365433</v>
      </c>
      <c r="D911" s="84" t="str">
        <f t="shared" si="42"/>
        <v>A+</v>
      </c>
      <c r="E911" s="84" t="str">
        <f t="shared" si="43"/>
        <v>A+</v>
      </c>
      <c r="F911" s="75"/>
    </row>
    <row r="912" spans="1:6">
      <c r="A912" s="43">
        <v>258553</v>
      </c>
      <c r="B912" s="43">
        <v>117042</v>
      </c>
      <c r="C912" s="139">
        <f t="shared" si="44"/>
        <v>0.45268088167609738</v>
      </c>
      <c r="D912" s="84" t="str">
        <f t="shared" si="42"/>
        <v>Pass</v>
      </c>
      <c r="E912" s="84" t="str">
        <f t="shared" si="43"/>
        <v>Pass</v>
      </c>
      <c r="F912" s="75"/>
    </row>
    <row r="913" spans="1:6">
      <c r="A913" s="43">
        <v>627272</v>
      </c>
      <c r="B913" s="43">
        <v>642482</v>
      </c>
      <c r="C913" s="139">
        <f t="shared" si="44"/>
        <v>1.0242478542004108</v>
      </c>
      <c r="D913" s="84" t="str">
        <f t="shared" si="42"/>
        <v>A+</v>
      </c>
      <c r="E913" s="84" t="str">
        <f t="shared" si="43"/>
        <v>A+</v>
      </c>
      <c r="F913" s="75"/>
    </row>
    <row r="914" spans="1:6">
      <c r="A914" s="43">
        <v>384958</v>
      </c>
      <c r="B914" s="43">
        <v>638244</v>
      </c>
      <c r="C914" s="139">
        <f t="shared" si="44"/>
        <v>1.6579574914666015</v>
      </c>
      <c r="D914" s="84" t="str">
        <f t="shared" si="42"/>
        <v>A+</v>
      </c>
      <c r="E914" s="84" t="str">
        <f t="shared" si="43"/>
        <v>A+</v>
      </c>
      <c r="F914" s="75"/>
    </row>
    <row r="915" spans="1:6">
      <c r="A915" s="43">
        <v>594331</v>
      </c>
      <c r="B915" s="43">
        <v>1996649</v>
      </c>
      <c r="C915" s="139">
        <f t="shared" si="44"/>
        <v>3.359489913869544</v>
      </c>
      <c r="D915" s="84" t="str">
        <f t="shared" si="42"/>
        <v>A+</v>
      </c>
      <c r="E915" s="84" t="str">
        <f t="shared" si="43"/>
        <v>A+</v>
      </c>
      <c r="F915" s="75"/>
    </row>
    <row r="916" spans="1:6">
      <c r="A916" s="43">
        <v>968306</v>
      </c>
      <c r="B916" s="43">
        <v>599705</v>
      </c>
      <c r="C916" s="139">
        <f t="shared" si="44"/>
        <v>0.61933417741912167</v>
      </c>
      <c r="D916" s="84" t="str">
        <f t="shared" si="42"/>
        <v>First</v>
      </c>
      <c r="E916" s="84" t="str">
        <f t="shared" si="43"/>
        <v>First</v>
      </c>
      <c r="F916" s="75"/>
    </row>
    <row r="917" spans="1:6">
      <c r="A917" s="43">
        <v>329825</v>
      </c>
      <c r="B917" s="43">
        <v>881554</v>
      </c>
      <c r="C917" s="139">
        <f t="shared" si="44"/>
        <v>2.6727931478814524</v>
      </c>
      <c r="D917" s="84" t="str">
        <f t="shared" si="42"/>
        <v>A+</v>
      </c>
      <c r="E917" s="84" t="str">
        <f t="shared" si="43"/>
        <v>A+</v>
      </c>
      <c r="F917" s="75"/>
    </row>
    <row r="918" spans="1:6">
      <c r="A918" s="43">
        <v>270769</v>
      </c>
      <c r="B918" s="43">
        <v>595719</v>
      </c>
      <c r="C918" s="139">
        <f t="shared" si="44"/>
        <v>2.2001004546310692</v>
      </c>
      <c r="D918" s="84" t="str">
        <f t="shared" si="42"/>
        <v>A+</v>
      </c>
      <c r="E918" s="84" t="str">
        <f t="shared" si="43"/>
        <v>A+</v>
      </c>
      <c r="F918" s="75"/>
    </row>
    <row r="919" spans="1:6">
      <c r="A919" s="43">
        <v>545863</v>
      </c>
      <c r="B919" s="43">
        <v>579451</v>
      </c>
      <c r="C919" s="139">
        <f t="shared" si="44"/>
        <v>1.0615319228451094</v>
      </c>
      <c r="D919" s="84" t="str">
        <f t="shared" si="42"/>
        <v>A+</v>
      </c>
      <c r="E919" s="84" t="str">
        <f t="shared" si="43"/>
        <v>A+</v>
      </c>
      <c r="F919" s="75"/>
    </row>
    <row r="920" spans="1:6">
      <c r="A920" s="43">
        <v>584528</v>
      </c>
      <c r="B920" s="43">
        <v>931309</v>
      </c>
      <c r="C920" s="139">
        <f t="shared" si="44"/>
        <v>1.5932667040757671</v>
      </c>
      <c r="D920" s="84" t="str">
        <f t="shared" si="42"/>
        <v>A+</v>
      </c>
      <c r="E920" s="84" t="str">
        <f t="shared" si="43"/>
        <v>A+</v>
      </c>
      <c r="F920" s="75"/>
    </row>
    <row r="921" spans="1:6">
      <c r="A921" s="43">
        <v>578951</v>
      </c>
      <c r="B921" s="43">
        <v>907840</v>
      </c>
      <c r="C921" s="139">
        <f t="shared" si="44"/>
        <v>1.5680774366051704</v>
      </c>
      <c r="D921" s="84" t="str">
        <f t="shared" si="42"/>
        <v>A+</v>
      </c>
      <c r="E921" s="84" t="str">
        <f t="shared" si="43"/>
        <v>A+</v>
      </c>
      <c r="F921" s="75"/>
    </row>
    <row r="922" spans="1:6">
      <c r="A922" s="43">
        <v>404899</v>
      </c>
      <c r="B922" s="43">
        <v>744921</v>
      </c>
      <c r="C922" s="139">
        <f t="shared" si="44"/>
        <v>1.8397699179301505</v>
      </c>
      <c r="D922" s="84" t="str">
        <f t="shared" si="42"/>
        <v>A+</v>
      </c>
      <c r="E922" s="84" t="str">
        <f t="shared" si="43"/>
        <v>A+</v>
      </c>
      <c r="F922" s="75"/>
    </row>
    <row r="923" spans="1:6">
      <c r="A923" s="43">
        <v>277320</v>
      </c>
      <c r="B923" s="43">
        <v>921437</v>
      </c>
      <c r="C923" s="139">
        <f t="shared" si="44"/>
        <v>3.3226489254291072</v>
      </c>
      <c r="D923" s="84" t="str">
        <f t="shared" si="42"/>
        <v>A+</v>
      </c>
      <c r="E923" s="84" t="str">
        <f t="shared" si="43"/>
        <v>A+</v>
      </c>
      <c r="F923" s="75"/>
    </row>
    <row r="924" spans="1:6">
      <c r="A924" s="43">
        <v>872252</v>
      </c>
      <c r="B924" s="43">
        <v>828450</v>
      </c>
      <c r="C924" s="139">
        <f t="shared" si="44"/>
        <v>0.94978286091634068</v>
      </c>
      <c r="D924" s="84" t="str">
        <f t="shared" si="42"/>
        <v>A</v>
      </c>
      <c r="E924" s="84" t="str">
        <f t="shared" si="43"/>
        <v>A</v>
      </c>
      <c r="F924" s="75"/>
    </row>
    <row r="925" spans="1:6">
      <c r="A925" s="43">
        <v>249845</v>
      </c>
      <c r="B925" s="43">
        <v>34467</v>
      </c>
      <c r="C925" s="139">
        <f t="shared" si="44"/>
        <v>0.1379535311893374</v>
      </c>
      <c r="D925" s="84" t="str">
        <f t="shared" si="42"/>
        <v>Fail</v>
      </c>
      <c r="E925" s="84" t="str">
        <f t="shared" si="43"/>
        <v>Fail</v>
      </c>
      <c r="F925" s="75"/>
    </row>
    <row r="926" spans="1:6">
      <c r="A926" s="43">
        <v>656511</v>
      </c>
      <c r="B926" s="43">
        <v>1164310</v>
      </c>
      <c r="C926" s="139">
        <f t="shared" si="44"/>
        <v>1.7734813278071502</v>
      </c>
      <c r="D926" s="84" t="str">
        <f t="shared" si="42"/>
        <v>A+</v>
      </c>
      <c r="E926" s="84" t="str">
        <f t="shared" si="43"/>
        <v>A+</v>
      </c>
      <c r="F926" s="75"/>
    </row>
    <row r="927" spans="1:6">
      <c r="A927" s="43">
        <v>592975</v>
      </c>
      <c r="B927" s="43">
        <v>417510</v>
      </c>
      <c r="C927" s="139">
        <f t="shared" si="44"/>
        <v>0.70409376449260086</v>
      </c>
      <c r="D927" s="84" t="str">
        <f t="shared" si="42"/>
        <v>First</v>
      </c>
      <c r="E927" s="84" t="str">
        <f t="shared" si="43"/>
        <v>First</v>
      </c>
      <c r="F927" s="75"/>
    </row>
    <row r="928" spans="1:6">
      <c r="A928" s="43">
        <v>776792</v>
      </c>
      <c r="B928" s="43">
        <v>464551</v>
      </c>
      <c r="C928" s="139">
        <f t="shared" si="44"/>
        <v>0.59803782737206357</v>
      </c>
      <c r="D928" s="84" t="str">
        <f t="shared" si="42"/>
        <v>Pass</v>
      </c>
      <c r="E928" s="84" t="str">
        <f t="shared" si="43"/>
        <v>Pass</v>
      </c>
      <c r="F928" s="75"/>
    </row>
    <row r="929" spans="1:6">
      <c r="A929" s="43">
        <v>1205243</v>
      </c>
      <c r="B929" s="43">
        <v>759483</v>
      </c>
      <c r="C929" s="139">
        <f t="shared" si="44"/>
        <v>0.63014927280224819</v>
      </c>
      <c r="D929" s="84" t="str">
        <f t="shared" si="42"/>
        <v>First</v>
      </c>
      <c r="E929" s="84" t="str">
        <f t="shared" si="43"/>
        <v>First</v>
      </c>
      <c r="F929" s="75"/>
    </row>
    <row r="930" spans="1:6">
      <c r="A930" s="43">
        <v>384397</v>
      </c>
      <c r="B930" s="43">
        <v>500570</v>
      </c>
      <c r="C930" s="139">
        <f t="shared" si="44"/>
        <v>1.3022214013116649</v>
      </c>
      <c r="D930" s="84" t="str">
        <f t="shared" si="42"/>
        <v>A+</v>
      </c>
      <c r="E930" s="84" t="str">
        <f t="shared" si="43"/>
        <v>A+</v>
      </c>
      <c r="F930" s="75"/>
    </row>
    <row r="931" spans="1:6">
      <c r="A931" s="43">
        <v>919187</v>
      </c>
      <c r="B931" s="43">
        <v>1247258</v>
      </c>
      <c r="C931" s="139">
        <f t="shared" si="44"/>
        <v>1.3569143166733211</v>
      </c>
      <c r="D931" s="84" t="str">
        <f t="shared" si="42"/>
        <v>A+</v>
      </c>
      <c r="E931" s="84" t="str">
        <f t="shared" si="43"/>
        <v>A+</v>
      </c>
      <c r="F931" s="75"/>
    </row>
    <row r="932" spans="1:6">
      <c r="A932" s="43">
        <v>1012280</v>
      </c>
      <c r="B932" s="43">
        <v>640092</v>
      </c>
      <c r="C932" s="139">
        <f t="shared" si="44"/>
        <v>0.6323270241435176</v>
      </c>
      <c r="D932" s="84" t="str">
        <f t="shared" si="42"/>
        <v>First</v>
      </c>
      <c r="E932" s="84" t="str">
        <f t="shared" si="43"/>
        <v>First</v>
      </c>
      <c r="F932" s="75"/>
    </row>
    <row r="933" spans="1:6">
      <c r="A933" s="43">
        <v>550367</v>
      </c>
      <c r="B933" s="43">
        <v>605079</v>
      </c>
      <c r="C933" s="139">
        <f t="shared" si="44"/>
        <v>1.0994100300345042</v>
      </c>
      <c r="D933" s="84" t="str">
        <f t="shared" si="42"/>
        <v>A+</v>
      </c>
      <c r="E933" s="84" t="str">
        <f t="shared" si="43"/>
        <v>A+</v>
      </c>
      <c r="F933" s="75"/>
    </row>
    <row r="934" spans="1:6">
      <c r="A934" s="43">
        <v>518914</v>
      </c>
      <c r="B934" s="43">
        <v>781425</v>
      </c>
      <c r="C934" s="139">
        <f t="shared" si="44"/>
        <v>1.5058853682883868</v>
      </c>
      <c r="D934" s="84" t="str">
        <f t="shared" si="42"/>
        <v>A+</v>
      </c>
      <c r="E934" s="84" t="str">
        <f t="shared" si="43"/>
        <v>A+</v>
      </c>
      <c r="F934" s="75"/>
    </row>
    <row r="935" spans="1:6">
      <c r="A935" s="43">
        <v>240248</v>
      </c>
      <c r="B935" s="43">
        <v>1019748</v>
      </c>
      <c r="C935" s="139">
        <f t="shared" si="44"/>
        <v>4.2445639505843964</v>
      </c>
      <c r="D935" s="84" t="str">
        <f t="shared" si="42"/>
        <v>A+</v>
      </c>
      <c r="E935" s="84" t="str">
        <f t="shared" si="43"/>
        <v>A+</v>
      </c>
      <c r="F935" s="75"/>
    </row>
    <row r="936" spans="1:6">
      <c r="A936" s="43">
        <v>821945</v>
      </c>
      <c r="B936" s="43">
        <v>720967</v>
      </c>
      <c r="C936" s="139">
        <f t="shared" si="44"/>
        <v>0.87714749770361766</v>
      </c>
      <c r="D936" s="84" t="str">
        <f t="shared" si="42"/>
        <v>A</v>
      </c>
      <c r="E936" s="84" t="str">
        <f t="shared" si="43"/>
        <v>A</v>
      </c>
      <c r="F936" s="75"/>
    </row>
    <row r="937" spans="1:6">
      <c r="A937" s="43">
        <v>634298</v>
      </c>
      <c r="B937" s="43">
        <v>1174609</v>
      </c>
      <c r="C937" s="139">
        <f t="shared" si="44"/>
        <v>1.8518251673503621</v>
      </c>
      <c r="D937" s="84" t="str">
        <f t="shared" si="42"/>
        <v>A+</v>
      </c>
      <c r="E937" s="84" t="str">
        <f t="shared" si="43"/>
        <v>A+</v>
      </c>
      <c r="F937" s="75"/>
    </row>
    <row r="938" spans="1:6">
      <c r="A938" s="43">
        <v>505354</v>
      </c>
      <c r="B938" s="43">
        <v>817339</v>
      </c>
      <c r="C938" s="139">
        <f t="shared" si="44"/>
        <v>1.6173593164395652</v>
      </c>
      <c r="D938" s="84" t="str">
        <f t="shared" si="42"/>
        <v>A+</v>
      </c>
      <c r="E938" s="84" t="str">
        <f t="shared" si="43"/>
        <v>A+</v>
      </c>
      <c r="F938" s="75"/>
    </row>
    <row r="939" spans="1:6">
      <c r="A939" s="43">
        <v>239208</v>
      </c>
      <c r="B939" s="43">
        <v>320029</v>
      </c>
      <c r="C939" s="139">
        <f t="shared" si="44"/>
        <v>1.3378691348115448</v>
      </c>
      <c r="D939" s="84" t="str">
        <f t="shared" si="42"/>
        <v>A+</v>
      </c>
      <c r="E939" s="84" t="str">
        <f t="shared" si="43"/>
        <v>A+</v>
      </c>
      <c r="F939" s="75"/>
    </row>
    <row r="940" spans="1:6">
      <c r="A940" s="43">
        <v>408213</v>
      </c>
      <c r="B940" s="43">
        <v>540586</v>
      </c>
      <c r="C940" s="139">
        <f t="shared" si="44"/>
        <v>1.3242743371720156</v>
      </c>
      <c r="D940" s="84" t="str">
        <f t="shared" si="42"/>
        <v>A+</v>
      </c>
      <c r="E940" s="84" t="str">
        <f t="shared" si="43"/>
        <v>A+</v>
      </c>
      <c r="F940" s="75"/>
    </row>
    <row r="941" spans="1:6">
      <c r="A941" s="43">
        <v>1394593</v>
      </c>
      <c r="B941" s="43">
        <v>1199218</v>
      </c>
      <c r="C941" s="139">
        <f t="shared" si="44"/>
        <v>0.85990536307008569</v>
      </c>
      <c r="D941" s="84" t="str">
        <f t="shared" si="42"/>
        <v>A</v>
      </c>
      <c r="E941" s="84" t="str">
        <f t="shared" si="43"/>
        <v>A</v>
      </c>
      <c r="F941" s="75"/>
    </row>
    <row r="942" spans="1:6">
      <c r="A942" s="43">
        <v>246801</v>
      </c>
      <c r="B942" s="43">
        <v>489729</v>
      </c>
      <c r="C942" s="139">
        <f t="shared" si="44"/>
        <v>1.9843071948654989</v>
      </c>
      <c r="D942" s="84" t="str">
        <f t="shared" si="42"/>
        <v>A+</v>
      </c>
      <c r="E942" s="84" t="str">
        <f t="shared" si="43"/>
        <v>A+</v>
      </c>
      <c r="F942" s="75"/>
    </row>
    <row r="943" spans="1:6">
      <c r="A943" s="43">
        <v>871667</v>
      </c>
      <c r="B943" s="43">
        <v>686463</v>
      </c>
      <c r="C943" s="139">
        <f t="shared" si="44"/>
        <v>0.78752895314380378</v>
      </c>
      <c r="D943" s="84" t="str">
        <f t="shared" si="42"/>
        <v>First</v>
      </c>
      <c r="E943" s="84" t="str">
        <f t="shared" si="43"/>
        <v>First</v>
      </c>
      <c r="F943" s="75"/>
    </row>
    <row r="944" spans="1:6">
      <c r="A944" s="43">
        <v>245187</v>
      </c>
      <c r="B944" s="43">
        <v>276785</v>
      </c>
      <c r="C944" s="139">
        <f t="shared" si="44"/>
        <v>1.1288730642326061</v>
      </c>
      <c r="D944" s="84" t="str">
        <f t="shared" si="42"/>
        <v>A+</v>
      </c>
      <c r="E944" s="84" t="str">
        <f t="shared" si="43"/>
        <v>A+</v>
      </c>
      <c r="F944" s="75"/>
    </row>
    <row r="945" spans="1:6">
      <c r="A945" s="43">
        <v>218408</v>
      </c>
      <c r="B945" s="43">
        <v>641666</v>
      </c>
      <c r="C945" s="139">
        <f t="shared" si="44"/>
        <v>2.9379235192850079</v>
      </c>
      <c r="D945" s="84" t="str">
        <f t="shared" si="42"/>
        <v>A+</v>
      </c>
      <c r="E945" s="84" t="str">
        <f t="shared" si="43"/>
        <v>A+</v>
      </c>
      <c r="F945" s="75"/>
    </row>
    <row r="946" spans="1:6">
      <c r="A946" s="43">
        <v>172593</v>
      </c>
      <c r="B946" s="43">
        <v>705835</v>
      </c>
      <c r="C946" s="139">
        <f t="shared" si="44"/>
        <v>4.0895922777864691</v>
      </c>
      <c r="D946" s="84" t="str">
        <f t="shared" si="42"/>
        <v>A+</v>
      </c>
      <c r="E946" s="84" t="str">
        <f t="shared" si="43"/>
        <v>A+</v>
      </c>
      <c r="F946" s="75"/>
    </row>
    <row r="947" spans="1:6">
      <c r="A947" s="43">
        <v>784957</v>
      </c>
      <c r="B947" s="43">
        <v>2011042</v>
      </c>
      <c r="C947" s="139">
        <f t="shared" si="44"/>
        <v>2.5619772802841427</v>
      </c>
      <c r="D947" s="84" t="str">
        <f t="shared" si="42"/>
        <v>A+</v>
      </c>
      <c r="E947" s="84" t="str">
        <f t="shared" si="43"/>
        <v>A+</v>
      </c>
      <c r="F947" s="75"/>
    </row>
    <row r="948" spans="1:6">
      <c r="A948" s="43">
        <v>531237</v>
      </c>
      <c r="B948" s="43">
        <v>727116</v>
      </c>
      <c r="C948" s="139">
        <f t="shared" si="44"/>
        <v>1.3687224346195765</v>
      </c>
      <c r="D948" s="84" t="str">
        <f t="shared" si="42"/>
        <v>A+</v>
      </c>
      <c r="E948" s="84" t="str">
        <f t="shared" si="43"/>
        <v>A+</v>
      </c>
      <c r="F948" s="75"/>
    </row>
    <row r="949" spans="1:6">
      <c r="A949" s="43">
        <v>164715</v>
      </c>
      <c r="B949" s="43">
        <v>460757</v>
      </c>
      <c r="C949" s="139">
        <f t="shared" si="44"/>
        <v>2.7972983638405733</v>
      </c>
      <c r="D949" s="84" t="str">
        <f t="shared" si="42"/>
        <v>A+</v>
      </c>
      <c r="E949" s="84" t="str">
        <f t="shared" si="43"/>
        <v>A+</v>
      </c>
      <c r="F949" s="75"/>
    </row>
    <row r="950" spans="1:6">
      <c r="A950" s="43">
        <v>613264</v>
      </c>
      <c r="B950" s="43">
        <v>275316</v>
      </c>
      <c r="C950" s="139">
        <f t="shared" si="44"/>
        <v>0.44893553184273005</v>
      </c>
      <c r="D950" s="84" t="str">
        <f t="shared" si="42"/>
        <v>Pass</v>
      </c>
      <c r="E950" s="84" t="str">
        <f t="shared" si="43"/>
        <v>Pass</v>
      </c>
      <c r="F950" s="75"/>
    </row>
    <row r="951" spans="1:6">
      <c r="A951" s="43">
        <v>502199</v>
      </c>
      <c r="B951" s="43">
        <v>717153</v>
      </c>
      <c r="C951" s="139">
        <f t="shared" si="44"/>
        <v>1.4280255436589877</v>
      </c>
      <c r="D951" s="84" t="str">
        <f t="shared" si="42"/>
        <v>A+</v>
      </c>
      <c r="E951" s="84" t="str">
        <f t="shared" si="43"/>
        <v>A+</v>
      </c>
      <c r="F951" s="75"/>
    </row>
    <row r="952" spans="1:6">
      <c r="A952" s="43">
        <v>218408</v>
      </c>
      <c r="B952" s="43">
        <v>159740</v>
      </c>
      <c r="C952" s="139">
        <f t="shared" si="44"/>
        <v>0.73138346580711333</v>
      </c>
      <c r="D952" s="84" t="str">
        <f t="shared" si="42"/>
        <v>First</v>
      </c>
      <c r="E952" s="84" t="str">
        <f t="shared" si="43"/>
        <v>First</v>
      </c>
      <c r="F952" s="75"/>
    </row>
    <row r="953" spans="1:6">
      <c r="A953" s="43">
        <v>239825</v>
      </c>
      <c r="B953" s="43">
        <v>833736</v>
      </c>
      <c r="C953" s="139">
        <f t="shared" si="44"/>
        <v>3.4764349004482433</v>
      </c>
      <c r="D953" s="84" t="str">
        <f t="shared" si="42"/>
        <v>A+</v>
      </c>
      <c r="E953" s="84" t="str">
        <f t="shared" si="43"/>
        <v>A+</v>
      </c>
      <c r="F953" s="75"/>
    </row>
    <row r="954" spans="1:6">
      <c r="A954" s="43">
        <v>228808</v>
      </c>
      <c r="B954" s="43">
        <v>578747</v>
      </c>
      <c r="C954" s="139">
        <f t="shared" si="44"/>
        <v>2.5294001957973498</v>
      </c>
      <c r="D954" s="84" t="str">
        <f t="shared" si="42"/>
        <v>A+</v>
      </c>
      <c r="E954" s="84" t="str">
        <f t="shared" si="43"/>
        <v>A+</v>
      </c>
      <c r="F954" s="75"/>
    </row>
    <row r="955" spans="1:6">
      <c r="A955" s="43">
        <v>345979</v>
      </c>
      <c r="B955" s="43">
        <v>712020</v>
      </c>
      <c r="C955" s="139">
        <f t="shared" si="44"/>
        <v>2.0579861783518654</v>
      </c>
      <c r="D955" s="84" t="str">
        <f t="shared" si="42"/>
        <v>A+</v>
      </c>
      <c r="E955" s="84" t="str">
        <f t="shared" si="43"/>
        <v>A+</v>
      </c>
      <c r="F955" s="75"/>
    </row>
    <row r="956" spans="1:6">
      <c r="A956" s="43">
        <v>551219</v>
      </c>
      <c r="B956" s="43">
        <v>542668</v>
      </c>
      <c r="C956" s="139">
        <f t="shared" si="44"/>
        <v>0.98448710947917251</v>
      </c>
      <c r="D956" s="84" t="str">
        <f t="shared" si="42"/>
        <v>A</v>
      </c>
      <c r="E956" s="84" t="str">
        <f t="shared" si="43"/>
        <v>A</v>
      </c>
      <c r="F956" s="75"/>
    </row>
    <row r="957" spans="1:6">
      <c r="A957" s="43">
        <v>538877</v>
      </c>
      <c r="B957" s="43">
        <v>274516</v>
      </c>
      <c r="C957" s="139">
        <f t="shared" si="44"/>
        <v>0.50942237282348291</v>
      </c>
      <c r="D957" s="84" t="str">
        <f t="shared" si="42"/>
        <v>Pass</v>
      </c>
      <c r="E957" s="84" t="str">
        <f t="shared" si="43"/>
        <v>Pass</v>
      </c>
      <c r="F957" s="75"/>
    </row>
    <row r="958" spans="1:6">
      <c r="A958" s="43">
        <v>199063</v>
      </c>
      <c r="B958" s="43">
        <v>224413</v>
      </c>
      <c r="C958" s="139">
        <f t="shared" si="44"/>
        <v>1.1273466189095915</v>
      </c>
      <c r="D958" s="84" t="str">
        <f t="shared" si="42"/>
        <v>A+</v>
      </c>
      <c r="E958" s="84" t="str">
        <f t="shared" si="43"/>
        <v>A+</v>
      </c>
      <c r="F958" s="75"/>
    </row>
    <row r="959" spans="1:6">
      <c r="A959" s="43">
        <v>398126</v>
      </c>
      <c r="B959" s="43">
        <v>1070832</v>
      </c>
      <c r="C959" s="139">
        <f t="shared" si="44"/>
        <v>2.6896811562168761</v>
      </c>
      <c r="D959" s="84" t="str">
        <f t="shared" si="42"/>
        <v>A+</v>
      </c>
      <c r="E959" s="84" t="str">
        <f t="shared" si="43"/>
        <v>A+</v>
      </c>
      <c r="F959" s="75"/>
    </row>
    <row r="960" spans="1:6">
      <c r="A960" s="43">
        <v>246801</v>
      </c>
      <c r="B960" s="43">
        <v>546303</v>
      </c>
      <c r="C960" s="139">
        <f t="shared" si="44"/>
        <v>2.2135364119270182</v>
      </c>
      <c r="D960" s="84" t="str">
        <f t="shared" si="42"/>
        <v>A+</v>
      </c>
      <c r="E960" s="84" t="str">
        <f t="shared" si="43"/>
        <v>A+</v>
      </c>
      <c r="F960" s="75"/>
    </row>
    <row r="961" spans="1:6">
      <c r="A961" s="43">
        <v>1258986</v>
      </c>
      <c r="B961" s="43">
        <v>1829504</v>
      </c>
      <c r="C961" s="139">
        <f t="shared" si="44"/>
        <v>1.4531567467787569</v>
      </c>
      <c r="D961" s="84" t="str">
        <f t="shared" si="42"/>
        <v>A+</v>
      </c>
      <c r="E961" s="84" t="str">
        <f t="shared" si="43"/>
        <v>A+</v>
      </c>
      <c r="F961" s="75"/>
    </row>
    <row r="962" spans="1:6">
      <c r="A962" s="43">
        <v>537421</v>
      </c>
      <c r="B962" s="43">
        <v>163843</v>
      </c>
      <c r="C962" s="139">
        <f t="shared" si="44"/>
        <v>0.30486899469875572</v>
      </c>
      <c r="D962" s="84" t="str">
        <f t="shared" si="42"/>
        <v>Fail</v>
      </c>
      <c r="E962" s="84" t="str">
        <f t="shared" si="43"/>
        <v>Fail</v>
      </c>
      <c r="F962" s="75"/>
    </row>
    <row r="963" spans="1:6">
      <c r="A963" s="43">
        <v>220839</v>
      </c>
      <c r="B963" s="43">
        <v>1840557</v>
      </c>
      <c r="C963" s="139">
        <f t="shared" si="44"/>
        <v>8.3343838724138397</v>
      </c>
      <c r="D963" s="84" t="str">
        <f t="shared" si="42"/>
        <v>A+</v>
      </c>
      <c r="E963" s="84" t="str">
        <f t="shared" si="43"/>
        <v>A+</v>
      </c>
      <c r="F963" s="75"/>
    </row>
    <row r="964" spans="1:6">
      <c r="A964" s="43">
        <v>469886</v>
      </c>
      <c r="B964" s="43">
        <v>744983</v>
      </c>
      <c r="C964" s="139">
        <f t="shared" si="44"/>
        <v>1.5854547698803541</v>
      </c>
      <c r="D964" s="84" t="str">
        <f t="shared" si="42"/>
        <v>A+</v>
      </c>
      <c r="E964" s="84" t="str">
        <f t="shared" si="43"/>
        <v>A+</v>
      </c>
      <c r="F964" s="75"/>
    </row>
    <row r="965" spans="1:6">
      <c r="A965" s="43">
        <v>218408</v>
      </c>
      <c r="B965" s="43">
        <v>261031</v>
      </c>
      <c r="C965" s="139">
        <f t="shared" si="44"/>
        <v>1.1951531079447639</v>
      </c>
      <c r="D965" s="84" t="str">
        <f t="shared" si="42"/>
        <v>A+</v>
      </c>
      <c r="E965" s="84" t="str">
        <f t="shared" si="43"/>
        <v>A+</v>
      </c>
      <c r="F965" s="75"/>
    </row>
    <row r="966" spans="1:6">
      <c r="A966" s="43">
        <v>437368</v>
      </c>
      <c r="B966" s="43">
        <v>791037</v>
      </c>
      <c r="C966" s="139">
        <f t="shared" si="44"/>
        <v>1.8086302610158951</v>
      </c>
      <c r="D966" s="84" t="str">
        <f t="shared" si="42"/>
        <v>A+</v>
      </c>
      <c r="E966" s="84" t="str">
        <f t="shared" si="43"/>
        <v>A+</v>
      </c>
      <c r="F966" s="75"/>
    </row>
    <row r="967" spans="1:6">
      <c r="A967" s="43">
        <v>284193</v>
      </c>
      <c r="B967" s="43">
        <v>404660</v>
      </c>
      <c r="C967" s="139">
        <f t="shared" si="44"/>
        <v>1.4238915103468417</v>
      </c>
      <c r="D967" s="84" t="str">
        <f t="shared" si="42"/>
        <v>A+</v>
      </c>
      <c r="E967" s="84" t="str">
        <f t="shared" si="43"/>
        <v>A+</v>
      </c>
      <c r="F967" s="75"/>
    </row>
    <row r="968" spans="1:6">
      <c r="A968" s="43">
        <v>481843</v>
      </c>
      <c r="B968" s="43">
        <v>239078</v>
      </c>
      <c r="C968" s="139">
        <f t="shared" si="44"/>
        <v>0.4961740649962747</v>
      </c>
      <c r="D968" s="84" t="str">
        <f t="shared" si="42"/>
        <v>Pass</v>
      </c>
      <c r="E968" s="84" t="str">
        <f t="shared" si="43"/>
        <v>Pass</v>
      </c>
      <c r="F968" s="75"/>
    </row>
    <row r="969" spans="1:6">
      <c r="A969" s="43">
        <v>1127835</v>
      </c>
      <c r="B969" s="43">
        <v>1603453</v>
      </c>
      <c r="C969" s="139">
        <f t="shared" si="44"/>
        <v>1.421708849255432</v>
      </c>
      <c r="D969" s="84" t="str">
        <f t="shared" si="42"/>
        <v>A+</v>
      </c>
      <c r="E969" s="84" t="str">
        <f t="shared" si="43"/>
        <v>A+</v>
      </c>
      <c r="F969" s="75"/>
    </row>
    <row r="970" spans="1:6">
      <c r="A970" s="43">
        <v>218408</v>
      </c>
      <c r="B970" s="43">
        <v>839326</v>
      </c>
      <c r="C970" s="139">
        <f t="shared" si="44"/>
        <v>3.8429269990110253</v>
      </c>
      <c r="D970" s="84" t="str">
        <f t="shared" si="42"/>
        <v>A+</v>
      </c>
      <c r="E970" s="84" t="str">
        <f t="shared" si="43"/>
        <v>A+</v>
      </c>
      <c r="F970" s="75"/>
    </row>
    <row r="971" spans="1:6">
      <c r="A971" s="43">
        <v>283226</v>
      </c>
      <c r="B971" s="43">
        <v>319925</v>
      </c>
      <c r="C971" s="139">
        <f t="shared" si="44"/>
        <v>1.1295749683997938</v>
      </c>
      <c r="D971" s="84" t="str">
        <f t="shared" si="42"/>
        <v>A+</v>
      </c>
      <c r="E971" s="84" t="str">
        <f t="shared" si="43"/>
        <v>A+</v>
      </c>
      <c r="F971" s="75"/>
    </row>
    <row r="972" spans="1:6">
      <c r="A972" s="43">
        <v>1137184</v>
      </c>
      <c r="B972" s="43">
        <v>973418</v>
      </c>
      <c r="C972" s="139">
        <f t="shared" si="44"/>
        <v>0.85598988378309926</v>
      </c>
      <c r="D972" s="84" t="str">
        <f t="shared" ref="D972:D1035" si="45">IF(C972&lt;41%, "Fail",IF(C972&lt;61%,"Pass",IF(C972&lt;81%,"First",IF(C972&lt;101%,"A","A+"))))</f>
        <v>A</v>
      </c>
      <c r="E972" s="84" t="str">
        <f t="shared" ref="E972:E1035" si="46">VLOOKUP(C972,$C$4:$D$8,2,TRUE)</f>
        <v>A</v>
      </c>
      <c r="F972" s="75"/>
    </row>
    <row r="973" spans="1:6">
      <c r="A973" s="43">
        <v>228808</v>
      </c>
      <c r="B973" s="43">
        <v>408682</v>
      </c>
      <c r="C973" s="139">
        <f t="shared" ref="C973:C1036" si="47">B973/A973</f>
        <v>1.7861351001713226</v>
      </c>
      <c r="D973" s="84" t="str">
        <f t="shared" si="45"/>
        <v>A+</v>
      </c>
      <c r="E973" s="84" t="str">
        <f t="shared" si="46"/>
        <v>A+</v>
      </c>
      <c r="F973" s="75"/>
    </row>
    <row r="974" spans="1:6">
      <c r="A974" s="43">
        <v>758098</v>
      </c>
      <c r="B974" s="43">
        <v>1119363</v>
      </c>
      <c r="C974" s="139">
        <f t="shared" si="47"/>
        <v>1.4765412914952949</v>
      </c>
      <c r="D974" s="84" t="str">
        <f t="shared" si="45"/>
        <v>A+</v>
      </c>
      <c r="E974" s="84" t="str">
        <f t="shared" si="46"/>
        <v>A+</v>
      </c>
      <c r="F974" s="75"/>
    </row>
    <row r="975" spans="1:6">
      <c r="A975" s="43">
        <v>1959822</v>
      </c>
      <c r="B975" s="43">
        <v>2060566</v>
      </c>
      <c r="C975" s="139">
        <f t="shared" si="47"/>
        <v>1.0514046683831491</v>
      </c>
      <c r="D975" s="84" t="str">
        <f t="shared" si="45"/>
        <v>A+</v>
      </c>
      <c r="E975" s="84" t="str">
        <f t="shared" si="46"/>
        <v>A+</v>
      </c>
      <c r="F975" s="75"/>
    </row>
    <row r="976" spans="1:6">
      <c r="A976" s="43">
        <v>568044</v>
      </c>
      <c r="B976" s="43">
        <v>683427</v>
      </c>
      <c r="C976" s="139">
        <f t="shared" si="47"/>
        <v>1.2031233495996789</v>
      </c>
      <c r="D976" s="84" t="str">
        <f t="shared" si="45"/>
        <v>A+</v>
      </c>
      <c r="E976" s="84" t="str">
        <f t="shared" si="46"/>
        <v>A+</v>
      </c>
      <c r="F976" s="75"/>
    </row>
    <row r="977" spans="1:6">
      <c r="A977" s="43">
        <v>569066</v>
      </c>
      <c r="B977" s="43">
        <v>505000</v>
      </c>
      <c r="C977" s="139">
        <f t="shared" si="47"/>
        <v>0.88741903399605671</v>
      </c>
      <c r="D977" s="84" t="str">
        <f t="shared" si="45"/>
        <v>A</v>
      </c>
      <c r="E977" s="84" t="str">
        <f t="shared" si="46"/>
        <v>A</v>
      </c>
      <c r="F977" s="75"/>
    </row>
    <row r="978" spans="1:6">
      <c r="A978" s="43">
        <v>453829</v>
      </c>
      <c r="B978" s="43">
        <v>178715</v>
      </c>
      <c r="C978" s="139">
        <f t="shared" si="47"/>
        <v>0.39379369762619842</v>
      </c>
      <c r="D978" s="84" t="str">
        <f t="shared" si="45"/>
        <v>Fail</v>
      </c>
      <c r="E978" s="84" t="str">
        <f t="shared" si="46"/>
        <v>Fail</v>
      </c>
      <c r="F978" s="75"/>
    </row>
    <row r="979" spans="1:6">
      <c r="A979" s="43">
        <v>445283</v>
      </c>
      <c r="B979" s="43">
        <v>655640</v>
      </c>
      <c r="C979" s="139">
        <f t="shared" si="47"/>
        <v>1.4724119267971156</v>
      </c>
      <c r="D979" s="84" t="str">
        <f t="shared" si="45"/>
        <v>A+</v>
      </c>
      <c r="E979" s="84" t="str">
        <f t="shared" si="46"/>
        <v>A+</v>
      </c>
      <c r="F979" s="75"/>
    </row>
    <row r="980" spans="1:6">
      <c r="A980" s="43">
        <v>486933</v>
      </c>
      <c r="B980" s="43">
        <v>1204073</v>
      </c>
      <c r="C980" s="139">
        <f t="shared" si="47"/>
        <v>2.4727693543054179</v>
      </c>
      <c r="D980" s="84" t="str">
        <f t="shared" si="45"/>
        <v>A+</v>
      </c>
      <c r="E980" s="84" t="str">
        <f t="shared" si="46"/>
        <v>A+</v>
      </c>
      <c r="F980" s="75"/>
    </row>
    <row r="981" spans="1:6">
      <c r="A981" s="43">
        <v>307045</v>
      </c>
      <c r="B981" s="43">
        <v>259530</v>
      </c>
      <c r="C981" s="139">
        <f t="shared" si="47"/>
        <v>0.84525069615202986</v>
      </c>
      <c r="D981" s="84" t="str">
        <f t="shared" si="45"/>
        <v>A</v>
      </c>
      <c r="E981" s="84" t="str">
        <f t="shared" si="46"/>
        <v>A</v>
      </c>
      <c r="F981" s="75"/>
    </row>
    <row r="982" spans="1:6">
      <c r="A982" s="43">
        <v>244538</v>
      </c>
      <c r="B982" s="43">
        <v>1044951</v>
      </c>
      <c r="C982" s="139">
        <f t="shared" si="47"/>
        <v>4.2731640890168396</v>
      </c>
      <c r="D982" s="84" t="str">
        <f t="shared" si="45"/>
        <v>A+</v>
      </c>
      <c r="E982" s="84" t="str">
        <f t="shared" si="46"/>
        <v>A+</v>
      </c>
      <c r="F982" s="75"/>
    </row>
    <row r="983" spans="1:6">
      <c r="A983" s="43">
        <v>296380</v>
      </c>
      <c r="B983" s="43">
        <v>250594</v>
      </c>
      <c r="C983" s="139">
        <f t="shared" si="47"/>
        <v>0.84551589176057762</v>
      </c>
      <c r="D983" s="84" t="str">
        <f t="shared" si="45"/>
        <v>A</v>
      </c>
      <c r="E983" s="84" t="str">
        <f t="shared" si="46"/>
        <v>A</v>
      </c>
      <c r="F983" s="75"/>
    </row>
    <row r="984" spans="1:6">
      <c r="A984" s="43">
        <v>1032722</v>
      </c>
      <c r="B984" s="43">
        <v>1219387</v>
      </c>
      <c r="C984" s="139">
        <f t="shared" si="47"/>
        <v>1.1807504827049293</v>
      </c>
      <c r="D984" s="84" t="str">
        <f t="shared" si="45"/>
        <v>A+</v>
      </c>
      <c r="E984" s="84" t="str">
        <f t="shared" si="46"/>
        <v>A+</v>
      </c>
      <c r="F984" s="75"/>
    </row>
    <row r="985" spans="1:6">
      <c r="A985" s="43">
        <v>1899026</v>
      </c>
      <c r="B985" s="43">
        <v>514948</v>
      </c>
      <c r="C985" s="139">
        <f t="shared" si="47"/>
        <v>0.27116427052604863</v>
      </c>
      <c r="D985" s="84" t="str">
        <f t="shared" si="45"/>
        <v>Fail</v>
      </c>
      <c r="E985" s="84" t="str">
        <f t="shared" si="46"/>
        <v>Fail</v>
      </c>
      <c r="F985" s="75"/>
    </row>
    <row r="986" spans="1:6">
      <c r="A986" s="43">
        <v>228808</v>
      </c>
      <c r="B986" s="43">
        <v>604712</v>
      </c>
      <c r="C986" s="139">
        <f t="shared" si="47"/>
        <v>2.6428796195937205</v>
      </c>
      <c r="D986" s="84" t="str">
        <f t="shared" si="45"/>
        <v>A+</v>
      </c>
      <c r="E986" s="84" t="str">
        <f t="shared" si="46"/>
        <v>A+</v>
      </c>
      <c r="F986" s="75"/>
    </row>
    <row r="987" spans="1:6">
      <c r="A987" s="43">
        <v>562399</v>
      </c>
      <c r="B987" s="43">
        <v>540474</v>
      </c>
      <c r="C987" s="139">
        <f t="shared" si="47"/>
        <v>0.9610152222888021</v>
      </c>
      <c r="D987" s="84" t="str">
        <f t="shared" si="45"/>
        <v>A</v>
      </c>
      <c r="E987" s="84" t="str">
        <f t="shared" si="46"/>
        <v>A</v>
      </c>
      <c r="F987" s="75"/>
    </row>
    <row r="988" spans="1:6">
      <c r="A988" s="43">
        <v>762986</v>
      </c>
      <c r="B988" s="43">
        <v>1187867</v>
      </c>
      <c r="C988" s="139">
        <f t="shared" si="47"/>
        <v>1.5568660499668407</v>
      </c>
      <c r="D988" s="84" t="str">
        <f t="shared" si="45"/>
        <v>A+</v>
      </c>
      <c r="E988" s="84" t="str">
        <f t="shared" si="46"/>
        <v>A+</v>
      </c>
      <c r="F988" s="75"/>
    </row>
    <row r="989" spans="1:6">
      <c r="A989" s="43">
        <v>522611</v>
      </c>
      <c r="B989" s="43">
        <v>662671</v>
      </c>
      <c r="C989" s="139">
        <f t="shared" si="47"/>
        <v>1.2680004821942132</v>
      </c>
      <c r="D989" s="84" t="str">
        <f t="shared" si="45"/>
        <v>A+</v>
      </c>
      <c r="E989" s="84" t="str">
        <f t="shared" si="46"/>
        <v>A+</v>
      </c>
      <c r="F989" s="75"/>
    </row>
    <row r="990" spans="1:6">
      <c r="A990" s="43">
        <v>382845</v>
      </c>
      <c r="B990" s="43">
        <v>585401</v>
      </c>
      <c r="C990" s="139">
        <f t="shared" si="47"/>
        <v>1.5290809596573025</v>
      </c>
      <c r="D990" s="84" t="str">
        <f t="shared" si="45"/>
        <v>A+</v>
      </c>
      <c r="E990" s="84" t="str">
        <f t="shared" si="46"/>
        <v>A+</v>
      </c>
      <c r="F990" s="75"/>
    </row>
    <row r="991" spans="1:6">
      <c r="A991" s="43">
        <v>608395</v>
      </c>
      <c r="B991" s="43">
        <v>1301571</v>
      </c>
      <c r="C991" s="139">
        <f t="shared" si="47"/>
        <v>2.1393519013141136</v>
      </c>
      <c r="D991" s="84" t="str">
        <f t="shared" si="45"/>
        <v>A+</v>
      </c>
      <c r="E991" s="84" t="str">
        <f t="shared" si="46"/>
        <v>A+</v>
      </c>
      <c r="F991" s="75"/>
    </row>
    <row r="992" spans="1:6">
      <c r="A992" s="43">
        <v>725166</v>
      </c>
      <c r="B992" s="43">
        <v>539279</v>
      </c>
      <c r="C992" s="139">
        <f t="shared" si="47"/>
        <v>0.74366283030368219</v>
      </c>
      <c r="D992" s="84" t="str">
        <f t="shared" si="45"/>
        <v>First</v>
      </c>
      <c r="E992" s="84" t="str">
        <f t="shared" si="46"/>
        <v>First</v>
      </c>
      <c r="F992" s="75"/>
    </row>
    <row r="993" spans="1:6">
      <c r="A993" s="43">
        <v>629598</v>
      </c>
      <c r="B993" s="43">
        <v>1118143</v>
      </c>
      <c r="C993" s="139">
        <f t="shared" si="47"/>
        <v>1.7759633925139533</v>
      </c>
      <c r="D993" s="84" t="str">
        <f t="shared" si="45"/>
        <v>A+</v>
      </c>
      <c r="E993" s="84" t="str">
        <f t="shared" si="46"/>
        <v>A+</v>
      </c>
      <c r="F993" s="75"/>
    </row>
    <row r="994" spans="1:6">
      <c r="A994" s="43">
        <v>1026912</v>
      </c>
      <c r="B994" s="43">
        <v>488326</v>
      </c>
      <c r="C994" s="139">
        <f t="shared" si="47"/>
        <v>0.47552857498987255</v>
      </c>
      <c r="D994" s="84" t="str">
        <f t="shared" si="45"/>
        <v>Pass</v>
      </c>
      <c r="E994" s="84" t="str">
        <f t="shared" si="46"/>
        <v>Pass</v>
      </c>
      <c r="F994" s="75"/>
    </row>
    <row r="995" spans="1:6">
      <c r="A995" s="43">
        <v>2651186</v>
      </c>
      <c r="B995" s="43">
        <v>3903640</v>
      </c>
      <c r="C995" s="139">
        <f t="shared" si="47"/>
        <v>1.4724127239658025</v>
      </c>
      <c r="D995" s="84" t="str">
        <f t="shared" si="45"/>
        <v>A+</v>
      </c>
      <c r="E995" s="84" t="str">
        <f t="shared" si="46"/>
        <v>A+</v>
      </c>
      <c r="F995" s="75"/>
    </row>
    <row r="996" spans="1:6">
      <c r="A996" s="43">
        <v>318056</v>
      </c>
      <c r="B996" s="43">
        <v>346941</v>
      </c>
      <c r="C996" s="139">
        <f t="shared" si="47"/>
        <v>1.0908173403425812</v>
      </c>
      <c r="D996" s="84" t="str">
        <f t="shared" si="45"/>
        <v>A+</v>
      </c>
      <c r="E996" s="84" t="str">
        <f t="shared" si="46"/>
        <v>A+</v>
      </c>
      <c r="F996" s="75"/>
    </row>
    <row r="997" spans="1:6">
      <c r="A997" s="43">
        <v>425618</v>
      </c>
      <c r="B997" s="43">
        <v>172782</v>
      </c>
      <c r="C997" s="139">
        <f t="shared" si="47"/>
        <v>0.40595557518713965</v>
      </c>
      <c r="D997" s="84" t="str">
        <f t="shared" si="45"/>
        <v>Fail</v>
      </c>
      <c r="E997" s="84" t="str">
        <f t="shared" si="46"/>
        <v>Pass</v>
      </c>
      <c r="F997" s="75"/>
    </row>
    <row r="998" spans="1:6">
      <c r="A998" s="43">
        <v>685144</v>
      </c>
      <c r="B998" s="43">
        <v>991680</v>
      </c>
      <c r="C998" s="139">
        <f t="shared" si="47"/>
        <v>1.4474037574582861</v>
      </c>
      <c r="D998" s="84" t="str">
        <f t="shared" si="45"/>
        <v>A+</v>
      </c>
      <c r="E998" s="84" t="str">
        <f t="shared" si="46"/>
        <v>A+</v>
      </c>
      <c r="F998" s="75"/>
    </row>
    <row r="999" spans="1:6">
      <c r="A999" s="43">
        <v>258553</v>
      </c>
      <c r="B999" s="43">
        <v>1124054</v>
      </c>
      <c r="C999" s="139">
        <f t="shared" si="47"/>
        <v>4.3474800137689371</v>
      </c>
      <c r="D999" s="84" t="str">
        <f t="shared" si="45"/>
        <v>A+</v>
      </c>
      <c r="E999" s="84" t="str">
        <f t="shared" si="46"/>
        <v>A+</v>
      </c>
      <c r="F999" s="75"/>
    </row>
    <row r="1000" spans="1:6">
      <c r="A1000" s="43">
        <v>337872</v>
      </c>
      <c r="B1000" s="43">
        <v>1157963</v>
      </c>
      <c r="C1000" s="139">
        <f t="shared" si="47"/>
        <v>3.4272239191172988</v>
      </c>
      <c r="D1000" s="84" t="str">
        <f t="shared" si="45"/>
        <v>A+</v>
      </c>
      <c r="E1000" s="84" t="str">
        <f t="shared" si="46"/>
        <v>A+</v>
      </c>
      <c r="F1000" s="75"/>
    </row>
    <row r="1001" spans="1:6">
      <c r="A1001" s="43">
        <v>508961</v>
      </c>
      <c r="B1001" s="43">
        <v>1103172</v>
      </c>
      <c r="C1001" s="139">
        <f t="shared" si="47"/>
        <v>2.1674980990684944</v>
      </c>
      <c r="D1001" s="84" t="str">
        <f t="shared" si="45"/>
        <v>A+</v>
      </c>
      <c r="E1001" s="84" t="str">
        <f t="shared" si="46"/>
        <v>A+</v>
      </c>
      <c r="F1001" s="75"/>
    </row>
    <row r="1002" spans="1:6">
      <c r="A1002" s="43">
        <v>272260</v>
      </c>
      <c r="B1002" s="43">
        <v>547309</v>
      </c>
      <c r="C1002" s="139">
        <f t="shared" si="47"/>
        <v>2.010243884522148</v>
      </c>
      <c r="D1002" s="84" t="str">
        <f t="shared" si="45"/>
        <v>A+</v>
      </c>
      <c r="E1002" s="84" t="str">
        <f t="shared" si="46"/>
        <v>A+</v>
      </c>
      <c r="F1002" s="75"/>
    </row>
    <row r="1003" spans="1:6">
      <c r="A1003" s="43">
        <v>710380</v>
      </c>
      <c r="B1003" s="43">
        <v>857383</v>
      </c>
      <c r="C1003" s="139">
        <f t="shared" si="47"/>
        <v>1.2069357245417944</v>
      </c>
      <c r="D1003" s="84" t="str">
        <f t="shared" si="45"/>
        <v>A+</v>
      </c>
      <c r="E1003" s="84" t="str">
        <f t="shared" si="46"/>
        <v>A+</v>
      </c>
      <c r="F1003" s="75"/>
    </row>
    <row r="1004" spans="1:6">
      <c r="A1004" s="43">
        <v>190015</v>
      </c>
      <c r="B1004" s="43">
        <v>391030</v>
      </c>
      <c r="C1004" s="139">
        <f t="shared" si="47"/>
        <v>2.0578901665657976</v>
      </c>
      <c r="D1004" s="84" t="str">
        <f t="shared" si="45"/>
        <v>A+</v>
      </c>
      <c r="E1004" s="84" t="str">
        <f t="shared" si="46"/>
        <v>A+</v>
      </c>
      <c r="F1004" s="75"/>
    </row>
    <row r="1005" spans="1:6">
      <c r="A1005" s="43">
        <v>623191</v>
      </c>
      <c r="B1005" s="43">
        <v>925428</v>
      </c>
      <c r="C1005" s="139">
        <f t="shared" si="47"/>
        <v>1.4849829346059233</v>
      </c>
      <c r="D1005" s="84" t="str">
        <f t="shared" si="45"/>
        <v>A+</v>
      </c>
      <c r="E1005" s="84" t="str">
        <f t="shared" si="46"/>
        <v>A+</v>
      </c>
      <c r="F1005" s="75"/>
    </row>
    <row r="1006" spans="1:6">
      <c r="A1006" s="43">
        <v>566643</v>
      </c>
      <c r="B1006" s="43">
        <v>35000</v>
      </c>
      <c r="C1006" s="139">
        <f t="shared" si="47"/>
        <v>6.1767285574868123E-2</v>
      </c>
      <c r="D1006" s="84" t="str">
        <f t="shared" si="45"/>
        <v>Fail</v>
      </c>
      <c r="E1006" s="84" t="str">
        <f t="shared" si="46"/>
        <v>Fail</v>
      </c>
      <c r="F1006" s="75"/>
    </row>
    <row r="1007" spans="1:6">
      <c r="A1007" s="43">
        <v>720190</v>
      </c>
      <c r="B1007" s="43">
        <v>243182</v>
      </c>
      <c r="C1007" s="139">
        <f t="shared" si="47"/>
        <v>0.3376636720865327</v>
      </c>
      <c r="D1007" s="84" t="str">
        <f t="shared" si="45"/>
        <v>Fail</v>
      </c>
      <c r="E1007" s="84" t="str">
        <f t="shared" si="46"/>
        <v>Fail</v>
      </c>
      <c r="F1007" s="75"/>
    </row>
    <row r="1008" spans="1:6">
      <c r="A1008" s="43">
        <v>261328</v>
      </c>
      <c r="B1008" s="43">
        <v>638065</v>
      </c>
      <c r="C1008" s="139">
        <f t="shared" si="47"/>
        <v>2.4416250841853917</v>
      </c>
      <c r="D1008" s="84" t="str">
        <f t="shared" si="45"/>
        <v>A+</v>
      </c>
      <c r="E1008" s="84" t="str">
        <f t="shared" si="46"/>
        <v>A+</v>
      </c>
      <c r="F1008" s="75"/>
    </row>
    <row r="1009" spans="1:6">
      <c r="A1009" s="43">
        <v>769980</v>
      </c>
      <c r="B1009" s="43">
        <v>562112</v>
      </c>
      <c r="C1009" s="139">
        <f t="shared" si="47"/>
        <v>0.73003454635185328</v>
      </c>
      <c r="D1009" s="84" t="str">
        <f t="shared" si="45"/>
        <v>First</v>
      </c>
      <c r="E1009" s="84" t="str">
        <f t="shared" si="46"/>
        <v>First</v>
      </c>
      <c r="F1009" s="75"/>
    </row>
    <row r="1010" spans="1:6">
      <c r="A1010" s="43">
        <v>785592</v>
      </c>
      <c r="B1010" s="43">
        <v>1715801</v>
      </c>
      <c r="C1010" s="139">
        <f t="shared" si="47"/>
        <v>2.1840866505768899</v>
      </c>
      <c r="D1010" s="84" t="str">
        <f t="shared" si="45"/>
        <v>A+</v>
      </c>
      <c r="E1010" s="84" t="str">
        <f t="shared" si="46"/>
        <v>A+</v>
      </c>
      <c r="F1010" s="75"/>
    </row>
    <row r="1011" spans="1:6">
      <c r="A1011" s="43">
        <v>246801</v>
      </c>
      <c r="B1011" s="43">
        <v>677544</v>
      </c>
      <c r="C1011" s="139">
        <f t="shared" si="47"/>
        <v>2.745304921779085</v>
      </c>
      <c r="D1011" s="84" t="str">
        <f t="shared" si="45"/>
        <v>A+</v>
      </c>
      <c r="E1011" s="84" t="str">
        <f t="shared" si="46"/>
        <v>A+</v>
      </c>
      <c r="F1011" s="75"/>
    </row>
    <row r="1012" spans="1:6">
      <c r="A1012" s="43">
        <v>480302</v>
      </c>
      <c r="B1012" s="43">
        <v>849058</v>
      </c>
      <c r="C1012" s="139">
        <f t="shared" si="47"/>
        <v>1.7677586185358378</v>
      </c>
      <c r="D1012" s="84" t="str">
        <f t="shared" si="45"/>
        <v>A+</v>
      </c>
      <c r="E1012" s="84" t="str">
        <f t="shared" si="46"/>
        <v>A+</v>
      </c>
      <c r="F1012" s="75"/>
    </row>
    <row r="1013" spans="1:6">
      <c r="A1013" s="43">
        <v>1007081</v>
      </c>
      <c r="B1013" s="43">
        <v>763208</v>
      </c>
      <c r="C1013" s="139">
        <f t="shared" si="47"/>
        <v>0.75784172276112849</v>
      </c>
      <c r="D1013" s="84" t="str">
        <f t="shared" si="45"/>
        <v>First</v>
      </c>
      <c r="E1013" s="84" t="str">
        <f t="shared" si="46"/>
        <v>First</v>
      </c>
      <c r="F1013" s="75"/>
    </row>
    <row r="1014" spans="1:6">
      <c r="A1014" s="43">
        <v>738426</v>
      </c>
      <c r="B1014" s="43">
        <v>608623</v>
      </c>
      <c r="C1014" s="139">
        <f t="shared" si="47"/>
        <v>0.82421664459268773</v>
      </c>
      <c r="D1014" s="84" t="str">
        <f t="shared" si="45"/>
        <v>A</v>
      </c>
      <c r="E1014" s="84" t="str">
        <f t="shared" si="46"/>
        <v>A</v>
      </c>
      <c r="F1014" s="75"/>
    </row>
    <row r="1015" spans="1:6">
      <c r="A1015" s="43">
        <v>665623</v>
      </c>
      <c r="B1015" s="43">
        <v>596103</v>
      </c>
      <c r="C1015" s="139">
        <f t="shared" si="47"/>
        <v>0.89555649369087309</v>
      </c>
      <c r="D1015" s="84" t="str">
        <f t="shared" si="45"/>
        <v>A</v>
      </c>
      <c r="E1015" s="84" t="str">
        <f t="shared" si="46"/>
        <v>A</v>
      </c>
      <c r="F1015" s="75"/>
    </row>
    <row r="1016" spans="1:6">
      <c r="A1016" s="43">
        <v>312587</v>
      </c>
      <c r="B1016" s="43">
        <v>473719</v>
      </c>
      <c r="C1016" s="139">
        <f t="shared" si="47"/>
        <v>1.5154788906768355</v>
      </c>
      <c r="D1016" s="84" t="str">
        <f t="shared" si="45"/>
        <v>A+</v>
      </c>
      <c r="E1016" s="84" t="str">
        <f t="shared" si="46"/>
        <v>A+</v>
      </c>
      <c r="F1016" s="75"/>
    </row>
    <row r="1017" spans="1:6">
      <c r="A1017" s="43">
        <v>349286</v>
      </c>
      <c r="B1017" s="43">
        <v>331320</v>
      </c>
      <c r="C1017" s="139">
        <f t="shared" si="47"/>
        <v>0.9485636412567352</v>
      </c>
      <c r="D1017" s="84" t="str">
        <f t="shared" si="45"/>
        <v>A</v>
      </c>
      <c r="E1017" s="84" t="str">
        <f t="shared" si="46"/>
        <v>A</v>
      </c>
      <c r="F1017" s="75"/>
    </row>
    <row r="1018" spans="1:6">
      <c r="A1018" s="43">
        <v>956262</v>
      </c>
      <c r="B1018" s="43">
        <v>1069928</v>
      </c>
      <c r="C1018" s="139">
        <f t="shared" si="47"/>
        <v>1.1188649135906268</v>
      </c>
      <c r="D1018" s="84" t="str">
        <f t="shared" si="45"/>
        <v>A+</v>
      </c>
      <c r="E1018" s="84" t="str">
        <f t="shared" si="46"/>
        <v>A+</v>
      </c>
      <c r="F1018" s="75"/>
    </row>
    <row r="1019" spans="1:6">
      <c r="A1019" s="43">
        <v>203063</v>
      </c>
      <c r="B1019" s="43">
        <v>800932</v>
      </c>
      <c r="C1019" s="139">
        <f t="shared" si="47"/>
        <v>3.944253753761148</v>
      </c>
      <c r="D1019" s="84" t="str">
        <f t="shared" si="45"/>
        <v>A+</v>
      </c>
      <c r="E1019" s="84" t="str">
        <f t="shared" si="46"/>
        <v>A+</v>
      </c>
      <c r="F1019" s="75"/>
    </row>
    <row r="1020" spans="1:6">
      <c r="A1020" s="43">
        <v>712761</v>
      </c>
      <c r="B1020" s="43">
        <v>1115981</v>
      </c>
      <c r="C1020" s="139">
        <f t="shared" si="47"/>
        <v>1.5657155764695319</v>
      </c>
      <c r="D1020" s="84" t="str">
        <f t="shared" si="45"/>
        <v>A+</v>
      </c>
      <c r="E1020" s="84" t="str">
        <f t="shared" si="46"/>
        <v>A+</v>
      </c>
      <c r="F1020" s="75"/>
    </row>
    <row r="1021" spans="1:6">
      <c r="A1021" s="43">
        <v>380029</v>
      </c>
      <c r="B1021" s="43">
        <v>559536</v>
      </c>
      <c r="C1021" s="139">
        <f t="shared" si="47"/>
        <v>1.4723507942814891</v>
      </c>
      <c r="D1021" s="84" t="str">
        <f t="shared" si="45"/>
        <v>A+</v>
      </c>
      <c r="E1021" s="84" t="str">
        <f t="shared" si="46"/>
        <v>A+</v>
      </c>
      <c r="F1021" s="75"/>
    </row>
    <row r="1022" spans="1:6">
      <c r="A1022" s="43">
        <v>393057</v>
      </c>
      <c r="B1022" s="43">
        <v>733475</v>
      </c>
      <c r="C1022" s="139">
        <f t="shared" si="47"/>
        <v>1.8660779479820992</v>
      </c>
      <c r="D1022" s="84" t="str">
        <f t="shared" si="45"/>
        <v>A+</v>
      </c>
      <c r="E1022" s="84" t="str">
        <f t="shared" si="46"/>
        <v>A+</v>
      </c>
      <c r="F1022" s="75"/>
    </row>
    <row r="1023" spans="1:6">
      <c r="A1023" s="43">
        <v>53169</v>
      </c>
      <c r="B1023" s="43">
        <v>138965</v>
      </c>
      <c r="C1023" s="139">
        <f t="shared" si="47"/>
        <v>2.6136470499727285</v>
      </c>
      <c r="D1023" s="84" t="str">
        <f t="shared" si="45"/>
        <v>A+</v>
      </c>
      <c r="E1023" s="84" t="str">
        <f t="shared" si="46"/>
        <v>A+</v>
      </c>
      <c r="F1023" s="75"/>
    </row>
    <row r="1024" spans="1:6">
      <c r="A1024" s="43">
        <v>375669</v>
      </c>
      <c r="B1024" s="43">
        <v>304313</v>
      </c>
      <c r="C1024" s="139">
        <f t="shared" si="47"/>
        <v>0.81005619308486998</v>
      </c>
      <c r="D1024" s="84" t="str">
        <f t="shared" si="45"/>
        <v>A</v>
      </c>
      <c r="E1024" s="84" t="str">
        <f t="shared" si="46"/>
        <v>A</v>
      </c>
      <c r="F1024" s="75"/>
    </row>
    <row r="1025" spans="1:6">
      <c r="A1025" s="43">
        <v>562755</v>
      </c>
      <c r="B1025" s="43">
        <v>793382</v>
      </c>
      <c r="C1025" s="139">
        <f t="shared" si="47"/>
        <v>1.4098177714991427</v>
      </c>
      <c r="D1025" s="84" t="str">
        <f t="shared" si="45"/>
        <v>A+</v>
      </c>
      <c r="E1025" s="84" t="str">
        <f t="shared" si="46"/>
        <v>A+</v>
      </c>
      <c r="F1025" s="75"/>
    </row>
    <row r="1026" spans="1:6">
      <c r="A1026" s="43">
        <v>665368</v>
      </c>
      <c r="B1026" s="43">
        <v>890263</v>
      </c>
      <c r="C1026" s="139">
        <f t="shared" si="47"/>
        <v>1.3380009258034651</v>
      </c>
      <c r="D1026" s="84" t="str">
        <f t="shared" si="45"/>
        <v>A+</v>
      </c>
      <c r="E1026" s="84" t="str">
        <f t="shared" si="46"/>
        <v>A+</v>
      </c>
      <c r="F1026" s="75"/>
    </row>
    <row r="1027" spans="1:6">
      <c r="A1027" s="43">
        <v>1334018</v>
      </c>
      <c r="B1027" s="43">
        <v>312919</v>
      </c>
      <c r="C1027" s="139">
        <f t="shared" si="47"/>
        <v>0.23456879892175367</v>
      </c>
      <c r="D1027" s="84" t="str">
        <f t="shared" si="45"/>
        <v>Fail</v>
      </c>
      <c r="E1027" s="84" t="str">
        <f t="shared" si="46"/>
        <v>Fail</v>
      </c>
      <c r="F1027" s="75"/>
    </row>
    <row r="1028" spans="1:6">
      <c r="A1028" s="43">
        <v>284845</v>
      </c>
      <c r="B1028" s="43">
        <v>332257</v>
      </c>
      <c r="C1028" s="139">
        <f t="shared" si="47"/>
        <v>1.1664484193157683</v>
      </c>
      <c r="D1028" s="84" t="str">
        <f t="shared" si="45"/>
        <v>A+</v>
      </c>
      <c r="E1028" s="84" t="str">
        <f t="shared" si="46"/>
        <v>A+</v>
      </c>
      <c r="F1028" s="75"/>
    </row>
    <row r="1029" spans="1:6">
      <c r="A1029" s="43">
        <v>326632</v>
      </c>
      <c r="B1029" s="43">
        <v>275188</v>
      </c>
      <c r="C1029" s="139">
        <f t="shared" si="47"/>
        <v>0.84250165323667003</v>
      </c>
      <c r="D1029" s="84" t="str">
        <f t="shared" si="45"/>
        <v>A</v>
      </c>
      <c r="E1029" s="84" t="str">
        <f t="shared" si="46"/>
        <v>A</v>
      </c>
      <c r="F1029" s="75"/>
    </row>
    <row r="1030" spans="1:6">
      <c r="A1030" s="43">
        <v>314768</v>
      </c>
      <c r="B1030" s="43">
        <v>201752</v>
      </c>
      <c r="C1030" s="139">
        <f t="shared" si="47"/>
        <v>0.64095460783815383</v>
      </c>
      <c r="D1030" s="84" t="str">
        <f t="shared" si="45"/>
        <v>First</v>
      </c>
      <c r="E1030" s="84" t="str">
        <f t="shared" si="46"/>
        <v>First</v>
      </c>
      <c r="F1030" s="75"/>
    </row>
    <row r="1031" spans="1:6">
      <c r="A1031" s="43">
        <v>512046</v>
      </c>
      <c r="B1031" s="43">
        <v>946422</v>
      </c>
      <c r="C1031" s="139">
        <f t="shared" si="47"/>
        <v>1.8483144092522938</v>
      </c>
      <c r="D1031" s="84" t="str">
        <f t="shared" si="45"/>
        <v>A+</v>
      </c>
      <c r="E1031" s="84" t="str">
        <f t="shared" si="46"/>
        <v>A+</v>
      </c>
      <c r="F1031" s="75"/>
    </row>
    <row r="1032" spans="1:6">
      <c r="A1032" s="43">
        <v>412612</v>
      </c>
      <c r="B1032" s="43">
        <v>268226</v>
      </c>
      <c r="C1032" s="139">
        <f t="shared" si="47"/>
        <v>0.65006834507963895</v>
      </c>
      <c r="D1032" s="84" t="str">
        <f t="shared" si="45"/>
        <v>First</v>
      </c>
      <c r="E1032" s="84" t="str">
        <f t="shared" si="46"/>
        <v>First</v>
      </c>
      <c r="F1032" s="75"/>
    </row>
    <row r="1033" spans="1:6">
      <c r="A1033" s="43">
        <v>663371</v>
      </c>
      <c r="B1033" s="43">
        <v>544553</v>
      </c>
      <c r="C1033" s="139">
        <f t="shared" si="47"/>
        <v>0.82088755764119925</v>
      </c>
      <c r="D1033" s="84" t="str">
        <f t="shared" si="45"/>
        <v>A</v>
      </c>
      <c r="E1033" s="84" t="str">
        <f t="shared" si="46"/>
        <v>A</v>
      </c>
      <c r="F1033" s="75"/>
    </row>
    <row r="1034" spans="1:6">
      <c r="A1034" s="43">
        <v>199098</v>
      </c>
      <c r="B1034" s="43">
        <v>44231</v>
      </c>
      <c r="C1034" s="139">
        <f t="shared" si="47"/>
        <v>0.22215692774412601</v>
      </c>
      <c r="D1034" s="84" t="str">
        <f t="shared" si="45"/>
        <v>Fail</v>
      </c>
      <c r="E1034" s="84" t="str">
        <f t="shared" si="46"/>
        <v>Fail</v>
      </c>
      <c r="F1034" s="75"/>
    </row>
    <row r="1035" spans="1:6">
      <c r="A1035" s="43">
        <v>461313</v>
      </c>
      <c r="B1035" s="43">
        <v>635248</v>
      </c>
      <c r="C1035" s="139">
        <f t="shared" si="47"/>
        <v>1.3770433523442869</v>
      </c>
      <c r="D1035" s="84" t="str">
        <f t="shared" si="45"/>
        <v>A+</v>
      </c>
      <c r="E1035" s="84" t="str">
        <f t="shared" si="46"/>
        <v>A+</v>
      </c>
      <c r="F1035" s="75"/>
    </row>
    <row r="1036" spans="1:6">
      <c r="A1036" s="43">
        <v>676101</v>
      </c>
      <c r="B1036" s="43">
        <v>221970</v>
      </c>
      <c r="C1036" s="139">
        <f t="shared" si="47"/>
        <v>0.3283089360909095</v>
      </c>
      <c r="D1036" s="84" t="str">
        <f t="shared" ref="D1036:D1099" si="48">IF(C1036&lt;41%, "Fail",IF(C1036&lt;61%,"Pass",IF(C1036&lt;81%,"First",IF(C1036&lt;101%,"A","A+"))))</f>
        <v>Fail</v>
      </c>
      <c r="E1036" s="84" t="str">
        <f t="shared" ref="E1036:E1099" si="49">VLOOKUP(C1036,$C$4:$D$8,2,TRUE)</f>
        <v>Fail</v>
      </c>
      <c r="F1036" s="75"/>
    </row>
    <row r="1037" spans="1:6">
      <c r="A1037" s="43">
        <v>324595</v>
      </c>
      <c r="B1037" s="43">
        <v>1575470</v>
      </c>
      <c r="C1037" s="139">
        <f t="shared" ref="C1037:C1100" si="50">B1037/A1037</f>
        <v>4.8536483926123326</v>
      </c>
      <c r="D1037" s="84" t="str">
        <f t="shared" si="48"/>
        <v>A+</v>
      </c>
      <c r="E1037" s="84" t="str">
        <f t="shared" si="49"/>
        <v>A+</v>
      </c>
      <c r="F1037" s="75"/>
    </row>
    <row r="1038" spans="1:6">
      <c r="A1038" s="43">
        <v>725991</v>
      </c>
      <c r="B1038" s="43">
        <v>773405</v>
      </c>
      <c r="C1038" s="139">
        <f t="shared" si="50"/>
        <v>1.0653093495649395</v>
      </c>
      <c r="D1038" s="84" t="str">
        <f t="shared" si="48"/>
        <v>A+</v>
      </c>
      <c r="E1038" s="84" t="str">
        <f t="shared" si="49"/>
        <v>A+</v>
      </c>
      <c r="F1038" s="75"/>
    </row>
    <row r="1039" spans="1:6">
      <c r="A1039" s="43">
        <v>656508</v>
      </c>
      <c r="B1039" s="43">
        <v>452184</v>
      </c>
      <c r="C1039" s="139">
        <f t="shared" si="50"/>
        <v>0.68877150011881039</v>
      </c>
      <c r="D1039" s="84" t="str">
        <f t="shared" si="48"/>
        <v>First</v>
      </c>
      <c r="E1039" s="84" t="str">
        <f t="shared" si="49"/>
        <v>First</v>
      </c>
      <c r="F1039" s="75"/>
    </row>
    <row r="1040" spans="1:6">
      <c r="A1040" s="43">
        <v>324420</v>
      </c>
      <c r="B1040" s="43">
        <v>25000</v>
      </c>
      <c r="C1040" s="139">
        <f t="shared" si="50"/>
        <v>7.7060600456198752E-2</v>
      </c>
      <c r="D1040" s="84" t="str">
        <f t="shared" si="48"/>
        <v>Fail</v>
      </c>
      <c r="E1040" s="84" t="str">
        <f t="shared" si="49"/>
        <v>Fail</v>
      </c>
      <c r="F1040" s="75"/>
    </row>
    <row r="1041" spans="1:6">
      <c r="A1041" s="43">
        <v>655934</v>
      </c>
      <c r="B1041" s="43">
        <v>579969</v>
      </c>
      <c r="C1041" s="139">
        <f t="shared" si="50"/>
        <v>0.88418804330923539</v>
      </c>
      <c r="D1041" s="84" t="str">
        <f t="shared" si="48"/>
        <v>A</v>
      </c>
      <c r="E1041" s="84" t="str">
        <f t="shared" si="49"/>
        <v>A</v>
      </c>
      <c r="F1041" s="75"/>
    </row>
    <row r="1042" spans="1:6">
      <c r="A1042" s="43">
        <v>903584</v>
      </c>
      <c r="B1042" s="43">
        <v>1237000</v>
      </c>
      <c r="C1042" s="139">
        <f t="shared" si="50"/>
        <v>1.368992810851011</v>
      </c>
      <c r="D1042" s="84" t="str">
        <f t="shared" si="48"/>
        <v>A+</v>
      </c>
      <c r="E1042" s="84" t="str">
        <f t="shared" si="49"/>
        <v>A+</v>
      </c>
      <c r="F1042" s="75"/>
    </row>
    <row r="1043" spans="1:6">
      <c r="A1043" s="43">
        <v>401521</v>
      </c>
      <c r="B1043" s="43">
        <v>491866</v>
      </c>
      <c r="C1043" s="139">
        <f t="shared" si="50"/>
        <v>1.2250069112200856</v>
      </c>
      <c r="D1043" s="84" t="str">
        <f t="shared" si="48"/>
        <v>A+</v>
      </c>
      <c r="E1043" s="84" t="str">
        <f t="shared" si="49"/>
        <v>A+</v>
      </c>
      <c r="F1043" s="75"/>
    </row>
    <row r="1044" spans="1:6">
      <c r="A1044" s="43">
        <v>205227</v>
      </c>
      <c r="B1044" s="43">
        <v>60000</v>
      </c>
      <c r="C1044" s="139">
        <f t="shared" si="50"/>
        <v>0.29235919250391029</v>
      </c>
      <c r="D1044" s="84" t="str">
        <f t="shared" si="48"/>
        <v>Fail</v>
      </c>
      <c r="E1044" s="84" t="str">
        <f t="shared" si="49"/>
        <v>Fail</v>
      </c>
      <c r="F1044" s="75"/>
    </row>
    <row r="1045" spans="1:6">
      <c r="A1045" s="43">
        <v>1122818</v>
      </c>
      <c r="B1045" s="43">
        <v>628690</v>
      </c>
      <c r="C1045" s="139">
        <f t="shared" si="50"/>
        <v>0.55992155451729486</v>
      </c>
      <c r="D1045" s="84" t="str">
        <f t="shared" si="48"/>
        <v>Pass</v>
      </c>
      <c r="E1045" s="84" t="str">
        <f t="shared" si="49"/>
        <v>Pass</v>
      </c>
      <c r="F1045" s="75"/>
    </row>
    <row r="1046" spans="1:6">
      <c r="A1046" s="43">
        <v>806346</v>
      </c>
      <c r="B1046" s="43">
        <v>840007</v>
      </c>
      <c r="C1046" s="139">
        <f t="shared" si="50"/>
        <v>1.0417451069392047</v>
      </c>
      <c r="D1046" s="84" t="str">
        <f t="shared" si="48"/>
        <v>A+</v>
      </c>
      <c r="E1046" s="84" t="str">
        <f t="shared" si="49"/>
        <v>A+</v>
      </c>
      <c r="F1046" s="75"/>
    </row>
    <row r="1047" spans="1:6">
      <c r="A1047" s="43">
        <v>309650</v>
      </c>
      <c r="B1047" s="43">
        <v>751391</v>
      </c>
      <c r="C1047" s="139">
        <f t="shared" si="50"/>
        <v>2.4265816244146619</v>
      </c>
      <c r="D1047" s="84" t="str">
        <f t="shared" si="48"/>
        <v>A+</v>
      </c>
      <c r="E1047" s="84" t="str">
        <f t="shared" si="49"/>
        <v>A+</v>
      </c>
      <c r="F1047" s="75"/>
    </row>
    <row r="1048" spans="1:6">
      <c r="A1048" s="43">
        <v>573425</v>
      </c>
      <c r="B1048" s="43">
        <v>933384</v>
      </c>
      <c r="C1048" s="139">
        <f t="shared" si="50"/>
        <v>1.6277351004926537</v>
      </c>
      <c r="D1048" s="84" t="str">
        <f t="shared" si="48"/>
        <v>A+</v>
      </c>
      <c r="E1048" s="84" t="str">
        <f t="shared" si="49"/>
        <v>A+</v>
      </c>
      <c r="F1048" s="75"/>
    </row>
    <row r="1049" spans="1:6">
      <c r="A1049" s="43">
        <v>349922</v>
      </c>
      <c r="B1049" s="43">
        <v>484530</v>
      </c>
      <c r="C1049" s="139">
        <f t="shared" si="50"/>
        <v>1.3846800144032099</v>
      </c>
      <c r="D1049" s="84" t="str">
        <f t="shared" si="48"/>
        <v>A+</v>
      </c>
      <c r="E1049" s="84" t="str">
        <f t="shared" si="49"/>
        <v>A+</v>
      </c>
      <c r="F1049" s="75"/>
    </row>
    <row r="1050" spans="1:6">
      <c r="A1050" s="43">
        <v>1116004</v>
      </c>
      <c r="B1050" s="43">
        <v>1157704</v>
      </c>
      <c r="C1050" s="139">
        <f t="shared" si="50"/>
        <v>1.0373654574714786</v>
      </c>
      <c r="D1050" s="84" t="str">
        <f t="shared" si="48"/>
        <v>A+</v>
      </c>
      <c r="E1050" s="84" t="str">
        <f t="shared" si="49"/>
        <v>A+</v>
      </c>
      <c r="F1050" s="75"/>
    </row>
    <row r="1051" spans="1:6">
      <c r="A1051" s="43">
        <v>672537</v>
      </c>
      <c r="B1051" s="43">
        <v>341294</v>
      </c>
      <c r="C1051" s="139">
        <f t="shared" si="50"/>
        <v>0.50747245132981533</v>
      </c>
      <c r="D1051" s="84" t="str">
        <f t="shared" si="48"/>
        <v>Pass</v>
      </c>
      <c r="E1051" s="84" t="str">
        <f t="shared" si="49"/>
        <v>Pass</v>
      </c>
      <c r="F1051" s="75"/>
    </row>
    <row r="1052" spans="1:6">
      <c r="A1052" s="43">
        <v>480229</v>
      </c>
      <c r="B1052" s="43">
        <v>731602</v>
      </c>
      <c r="C1052" s="139">
        <f t="shared" si="50"/>
        <v>1.5234440235804168</v>
      </c>
      <c r="D1052" s="84" t="str">
        <f t="shared" si="48"/>
        <v>A+</v>
      </c>
      <c r="E1052" s="84" t="str">
        <f t="shared" si="49"/>
        <v>A+</v>
      </c>
      <c r="F1052" s="75"/>
    </row>
    <row r="1053" spans="1:6">
      <c r="A1053" s="43">
        <v>469886</v>
      </c>
      <c r="B1053" s="43">
        <v>316203</v>
      </c>
      <c r="C1053" s="139">
        <f t="shared" si="50"/>
        <v>0.67293556309402702</v>
      </c>
      <c r="D1053" s="84" t="str">
        <f t="shared" si="48"/>
        <v>First</v>
      </c>
      <c r="E1053" s="84" t="str">
        <f t="shared" si="49"/>
        <v>First</v>
      </c>
      <c r="F1053" s="75"/>
    </row>
    <row r="1054" spans="1:6">
      <c r="A1054" s="43">
        <v>405815</v>
      </c>
      <c r="B1054" s="43">
        <v>423780</v>
      </c>
      <c r="C1054" s="139">
        <f t="shared" si="50"/>
        <v>1.0442689402806697</v>
      </c>
      <c r="D1054" s="84" t="str">
        <f t="shared" si="48"/>
        <v>A+</v>
      </c>
      <c r="E1054" s="84" t="str">
        <f t="shared" si="49"/>
        <v>A+</v>
      </c>
      <c r="F1054" s="75"/>
    </row>
    <row r="1055" spans="1:6">
      <c r="A1055" s="43">
        <v>362561</v>
      </c>
      <c r="B1055" s="43">
        <v>1581111</v>
      </c>
      <c r="C1055" s="139">
        <f t="shared" si="50"/>
        <v>4.3609516743389385</v>
      </c>
      <c r="D1055" s="84" t="str">
        <f t="shared" si="48"/>
        <v>A+</v>
      </c>
      <c r="E1055" s="84" t="str">
        <f t="shared" si="49"/>
        <v>A+</v>
      </c>
      <c r="F1055" s="75"/>
    </row>
    <row r="1056" spans="1:6">
      <c r="A1056" s="43">
        <v>1057926</v>
      </c>
      <c r="B1056" s="43">
        <v>1800670</v>
      </c>
      <c r="C1056" s="139">
        <f t="shared" si="50"/>
        <v>1.7020755705030408</v>
      </c>
      <c r="D1056" s="84" t="str">
        <f t="shared" si="48"/>
        <v>A+</v>
      </c>
      <c r="E1056" s="84" t="str">
        <f t="shared" si="49"/>
        <v>A+</v>
      </c>
      <c r="F1056" s="75"/>
    </row>
    <row r="1057" spans="1:6">
      <c r="A1057" s="43">
        <v>369117</v>
      </c>
      <c r="B1057" s="43">
        <v>508877</v>
      </c>
      <c r="C1057" s="139">
        <f t="shared" si="50"/>
        <v>1.3786333330624165</v>
      </c>
      <c r="D1057" s="84" t="str">
        <f t="shared" si="48"/>
        <v>A+</v>
      </c>
      <c r="E1057" s="84" t="str">
        <f t="shared" si="49"/>
        <v>A+</v>
      </c>
      <c r="F1057" s="75"/>
    </row>
    <row r="1058" spans="1:6">
      <c r="A1058" s="43">
        <v>390249</v>
      </c>
      <c r="B1058" s="43">
        <v>542716</v>
      </c>
      <c r="C1058" s="139">
        <f t="shared" si="50"/>
        <v>1.3906915840911829</v>
      </c>
      <c r="D1058" s="84" t="str">
        <f t="shared" si="48"/>
        <v>A+</v>
      </c>
      <c r="E1058" s="84" t="str">
        <f t="shared" si="49"/>
        <v>A+</v>
      </c>
      <c r="F1058" s="75"/>
    </row>
    <row r="1059" spans="1:6">
      <c r="A1059" s="43">
        <v>1203686</v>
      </c>
      <c r="B1059" s="43">
        <v>593312</v>
      </c>
      <c r="C1059" s="139">
        <f t="shared" si="50"/>
        <v>0.49291260345306004</v>
      </c>
      <c r="D1059" s="84" t="str">
        <f t="shared" si="48"/>
        <v>Pass</v>
      </c>
      <c r="E1059" s="84" t="str">
        <f t="shared" si="49"/>
        <v>Pass</v>
      </c>
      <c r="F1059" s="75"/>
    </row>
    <row r="1060" spans="1:6">
      <c r="A1060" s="43">
        <v>326754</v>
      </c>
      <c r="B1060" s="43">
        <v>828061</v>
      </c>
      <c r="C1060" s="139">
        <f t="shared" si="50"/>
        <v>2.5342031008036625</v>
      </c>
      <c r="D1060" s="84" t="str">
        <f t="shared" si="48"/>
        <v>A+</v>
      </c>
      <c r="E1060" s="84" t="str">
        <f t="shared" si="49"/>
        <v>A+</v>
      </c>
      <c r="F1060" s="75"/>
    </row>
    <row r="1061" spans="1:6">
      <c r="A1061" s="43">
        <v>1023709</v>
      </c>
      <c r="B1061" s="43">
        <v>1041240</v>
      </c>
      <c r="C1061" s="139">
        <f t="shared" si="50"/>
        <v>1.0171249837600334</v>
      </c>
      <c r="D1061" s="84" t="str">
        <f t="shared" si="48"/>
        <v>A+</v>
      </c>
      <c r="E1061" s="84" t="str">
        <f t="shared" si="49"/>
        <v>A+</v>
      </c>
      <c r="F1061" s="75"/>
    </row>
    <row r="1062" spans="1:6">
      <c r="A1062" s="43">
        <v>570889</v>
      </c>
      <c r="B1062" s="43">
        <v>359944</v>
      </c>
      <c r="C1062" s="139">
        <f t="shared" si="50"/>
        <v>0.63049734712001804</v>
      </c>
      <c r="D1062" s="84" t="str">
        <f t="shared" si="48"/>
        <v>First</v>
      </c>
      <c r="E1062" s="84" t="str">
        <f t="shared" si="49"/>
        <v>First</v>
      </c>
      <c r="F1062" s="75"/>
    </row>
    <row r="1063" spans="1:6">
      <c r="A1063" s="43">
        <v>339444</v>
      </c>
      <c r="B1063" s="43">
        <v>756631</v>
      </c>
      <c r="C1063" s="139">
        <f t="shared" si="50"/>
        <v>2.2290304144424411</v>
      </c>
      <c r="D1063" s="84" t="str">
        <f t="shared" si="48"/>
        <v>A+</v>
      </c>
      <c r="E1063" s="84" t="str">
        <f t="shared" si="49"/>
        <v>A+</v>
      </c>
      <c r="F1063" s="75"/>
    </row>
    <row r="1064" spans="1:6">
      <c r="A1064" s="43">
        <v>135205</v>
      </c>
      <c r="B1064" s="43">
        <v>179372</v>
      </c>
      <c r="C1064" s="139">
        <f t="shared" si="50"/>
        <v>1.3266669132058726</v>
      </c>
      <c r="D1064" s="84" t="str">
        <f t="shared" si="48"/>
        <v>A+</v>
      </c>
      <c r="E1064" s="84" t="str">
        <f t="shared" si="49"/>
        <v>A+</v>
      </c>
      <c r="F1064" s="75"/>
    </row>
    <row r="1065" spans="1:6">
      <c r="A1065" s="43">
        <v>252446</v>
      </c>
      <c r="B1065" s="43">
        <v>711437</v>
      </c>
      <c r="C1065" s="139">
        <f t="shared" si="50"/>
        <v>2.8181749760344785</v>
      </c>
      <c r="D1065" s="84" t="str">
        <f t="shared" si="48"/>
        <v>A+</v>
      </c>
      <c r="E1065" s="84" t="str">
        <f t="shared" si="49"/>
        <v>A+</v>
      </c>
      <c r="F1065" s="75"/>
    </row>
    <row r="1066" spans="1:6">
      <c r="A1066" s="43">
        <v>1174275</v>
      </c>
      <c r="B1066" s="43">
        <v>1722760</v>
      </c>
      <c r="C1066" s="139">
        <f t="shared" si="50"/>
        <v>1.4670839454131273</v>
      </c>
      <c r="D1066" s="84" t="str">
        <f t="shared" si="48"/>
        <v>A+</v>
      </c>
      <c r="E1066" s="84" t="str">
        <f t="shared" si="49"/>
        <v>A+</v>
      </c>
      <c r="F1066" s="75"/>
    </row>
    <row r="1067" spans="1:6">
      <c r="A1067" s="43">
        <v>499217</v>
      </c>
      <c r="B1067" s="43">
        <v>470034</v>
      </c>
      <c r="C1067" s="139">
        <f t="shared" si="50"/>
        <v>0.94154245548528992</v>
      </c>
      <c r="D1067" s="84" t="str">
        <f t="shared" si="48"/>
        <v>A</v>
      </c>
      <c r="E1067" s="84" t="str">
        <f t="shared" si="49"/>
        <v>A</v>
      </c>
      <c r="F1067" s="75"/>
    </row>
    <row r="1068" spans="1:6">
      <c r="A1068" s="43">
        <v>505622</v>
      </c>
      <c r="B1068" s="43">
        <v>404325</v>
      </c>
      <c r="C1068" s="139">
        <f t="shared" si="50"/>
        <v>0.7996586382712777</v>
      </c>
      <c r="D1068" s="84" t="str">
        <f t="shared" si="48"/>
        <v>First</v>
      </c>
      <c r="E1068" s="84" t="str">
        <f t="shared" si="49"/>
        <v>First</v>
      </c>
      <c r="F1068" s="75"/>
    </row>
    <row r="1069" spans="1:6">
      <c r="A1069" s="43">
        <v>417648</v>
      </c>
      <c r="B1069" s="43">
        <v>653500</v>
      </c>
      <c r="C1069" s="139">
        <f t="shared" si="50"/>
        <v>1.5647147837413324</v>
      </c>
      <c r="D1069" s="84" t="str">
        <f t="shared" si="48"/>
        <v>A+</v>
      </c>
      <c r="E1069" s="84" t="str">
        <f t="shared" si="49"/>
        <v>A+</v>
      </c>
      <c r="F1069" s="75"/>
    </row>
    <row r="1070" spans="1:6">
      <c r="A1070" s="43">
        <v>822393</v>
      </c>
      <c r="B1070" s="43">
        <v>1351469</v>
      </c>
      <c r="C1070" s="139">
        <f t="shared" si="50"/>
        <v>1.6433371879381269</v>
      </c>
      <c r="D1070" s="84" t="str">
        <f t="shared" si="48"/>
        <v>A+</v>
      </c>
      <c r="E1070" s="84" t="str">
        <f t="shared" si="49"/>
        <v>A+</v>
      </c>
      <c r="F1070" s="75"/>
    </row>
    <row r="1071" spans="1:6">
      <c r="A1071" s="43">
        <v>232585</v>
      </c>
      <c r="B1071" s="43">
        <v>824453</v>
      </c>
      <c r="C1071" s="139">
        <f t="shared" si="50"/>
        <v>3.5447384827052475</v>
      </c>
      <c r="D1071" s="84" t="str">
        <f t="shared" si="48"/>
        <v>A+</v>
      </c>
      <c r="E1071" s="84" t="str">
        <f t="shared" si="49"/>
        <v>A+</v>
      </c>
      <c r="F1071" s="75"/>
    </row>
    <row r="1072" spans="1:6">
      <c r="A1072" s="43">
        <v>546019</v>
      </c>
      <c r="B1072" s="43">
        <v>1225000</v>
      </c>
      <c r="C1072" s="139">
        <f t="shared" si="50"/>
        <v>2.2435116726707314</v>
      </c>
      <c r="D1072" s="84" t="str">
        <f t="shared" si="48"/>
        <v>A+</v>
      </c>
      <c r="E1072" s="84" t="str">
        <f t="shared" si="49"/>
        <v>A+</v>
      </c>
      <c r="F1072" s="75"/>
    </row>
    <row r="1073" spans="1:6">
      <c r="A1073" s="43">
        <v>394769</v>
      </c>
      <c r="B1073" s="43">
        <v>845915</v>
      </c>
      <c r="C1073" s="139">
        <f t="shared" si="50"/>
        <v>2.1428100990705956</v>
      </c>
      <c r="D1073" s="84" t="str">
        <f t="shared" si="48"/>
        <v>A+</v>
      </c>
      <c r="E1073" s="84" t="str">
        <f t="shared" si="49"/>
        <v>A+</v>
      </c>
      <c r="F1073" s="75"/>
    </row>
    <row r="1074" spans="1:6">
      <c r="A1074" s="43">
        <v>759113</v>
      </c>
      <c r="B1074" s="43">
        <v>723490</v>
      </c>
      <c r="C1074" s="139">
        <f t="shared" si="50"/>
        <v>0.95307286266998459</v>
      </c>
      <c r="D1074" s="84" t="str">
        <f t="shared" si="48"/>
        <v>A</v>
      </c>
      <c r="E1074" s="84" t="str">
        <f t="shared" si="49"/>
        <v>A</v>
      </c>
      <c r="F1074" s="75"/>
    </row>
    <row r="1075" spans="1:6">
      <c r="A1075" s="43">
        <v>540819</v>
      </c>
      <c r="B1075" s="43">
        <v>306376</v>
      </c>
      <c r="C1075" s="139">
        <f t="shared" si="50"/>
        <v>0.5665037655851588</v>
      </c>
      <c r="D1075" s="84" t="str">
        <f t="shared" si="48"/>
        <v>Pass</v>
      </c>
      <c r="E1075" s="84" t="str">
        <f t="shared" si="49"/>
        <v>Pass</v>
      </c>
      <c r="F1075" s="75"/>
    </row>
    <row r="1076" spans="1:6">
      <c r="A1076" s="43">
        <v>1231688</v>
      </c>
      <c r="B1076" s="43">
        <v>1424410</v>
      </c>
      <c r="C1076" s="139">
        <f t="shared" si="50"/>
        <v>1.1564698202791617</v>
      </c>
      <c r="D1076" s="84" t="str">
        <f t="shared" si="48"/>
        <v>A+</v>
      </c>
      <c r="E1076" s="84" t="str">
        <f t="shared" si="49"/>
        <v>A+</v>
      </c>
      <c r="F1076" s="75"/>
    </row>
    <row r="1077" spans="1:6">
      <c r="A1077" s="43">
        <v>697901</v>
      </c>
      <c r="B1077" s="43">
        <v>1176747</v>
      </c>
      <c r="C1077" s="139">
        <f t="shared" si="50"/>
        <v>1.6861231034201125</v>
      </c>
      <c r="D1077" s="84" t="str">
        <f t="shared" si="48"/>
        <v>A+</v>
      </c>
      <c r="E1077" s="84" t="str">
        <f t="shared" si="49"/>
        <v>A+</v>
      </c>
      <c r="F1077" s="75"/>
    </row>
    <row r="1078" spans="1:6">
      <c r="A1078" s="43">
        <v>886730</v>
      </c>
      <c r="B1078" s="43">
        <v>1072697</v>
      </c>
      <c r="C1078" s="139">
        <f t="shared" si="50"/>
        <v>1.2097222378852639</v>
      </c>
      <c r="D1078" s="84" t="str">
        <f t="shared" si="48"/>
        <v>A+</v>
      </c>
      <c r="E1078" s="84" t="str">
        <f t="shared" si="49"/>
        <v>A+</v>
      </c>
      <c r="F1078" s="75"/>
    </row>
    <row r="1079" spans="1:6">
      <c r="A1079" s="43">
        <v>427485</v>
      </c>
      <c r="B1079" s="43">
        <v>439890</v>
      </c>
      <c r="C1079" s="139">
        <f t="shared" si="50"/>
        <v>1.0290185620548089</v>
      </c>
      <c r="D1079" s="84" t="str">
        <f t="shared" si="48"/>
        <v>A+</v>
      </c>
      <c r="E1079" s="84" t="str">
        <f t="shared" si="49"/>
        <v>A+</v>
      </c>
      <c r="F1079" s="75"/>
    </row>
    <row r="1080" spans="1:6">
      <c r="A1080" s="43">
        <v>567713</v>
      </c>
      <c r="B1080" s="43">
        <v>673029</v>
      </c>
      <c r="C1080" s="139">
        <f t="shared" si="50"/>
        <v>1.1855092273736907</v>
      </c>
      <c r="D1080" s="84" t="str">
        <f t="shared" si="48"/>
        <v>A+</v>
      </c>
      <c r="E1080" s="84" t="str">
        <f t="shared" si="49"/>
        <v>A+</v>
      </c>
      <c r="F1080" s="75"/>
    </row>
    <row r="1081" spans="1:6">
      <c r="A1081" s="43">
        <v>292707</v>
      </c>
      <c r="B1081" s="43">
        <v>834662</v>
      </c>
      <c r="C1081" s="139">
        <f t="shared" si="50"/>
        <v>2.8515272952133022</v>
      </c>
      <c r="D1081" s="84" t="str">
        <f t="shared" si="48"/>
        <v>A+</v>
      </c>
      <c r="E1081" s="84" t="str">
        <f t="shared" si="49"/>
        <v>A+</v>
      </c>
      <c r="F1081" s="75"/>
    </row>
    <row r="1082" spans="1:6">
      <c r="A1082" s="43">
        <v>480497</v>
      </c>
      <c r="B1082" s="43">
        <v>1298504</v>
      </c>
      <c r="C1082" s="139">
        <f t="shared" si="50"/>
        <v>2.7024185374726586</v>
      </c>
      <c r="D1082" s="84" t="str">
        <f t="shared" si="48"/>
        <v>A+</v>
      </c>
      <c r="E1082" s="84" t="str">
        <f t="shared" si="49"/>
        <v>A+</v>
      </c>
      <c r="F1082" s="75"/>
    </row>
    <row r="1083" spans="1:6">
      <c r="A1083" s="43">
        <v>734327</v>
      </c>
      <c r="B1083" s="43">
        <v>1461166</v>
      </c>
      <c r="C1083" s="139">
        <f t="shared" si="50"/>
        <v>1.9898029079687931</v>
      </c>
      <c r="D1083" s="84" t="str">
        <f t="shared" si="48"/>
        <v>A+</v>
      </c>
      <c r="E1083" s="84" t="str">
        <f t="shared" si="49"/>
        <v>A+</v>
      </c>
      <c r="F1083" s="75"/>
    </row>
    <row r="1084" spans="1:6">
      <c r="A1084" s="43">
        <v>482901</v>
      </c>
      <c r="B1084" s="43">
        <v>407046</v>
      </c>
      <c r="C1084" s="139">
        <f t="shared" si="50"/>
        <v>0.84291811365062408</v>
      </c>
      <c r="D1084" s="84" t="str">
        <f t="shared" si="48"/>
        <v>A</v>
      </c>
      <c r="E1084" s="84" t="str">
        <f t="shared" si="49"/>
        <v>A</v>
      </c>
      <c r="F1084" s="75"/>
    </row>
    <row r="1085" spans="1:6">
      <c r="A1085" s="43">
        <v>294882</v>
      </c>
      <c r="B1085" s="43">
        <v>464405</v>
      </c>
      <c r="C1085" s="139">
        <f t="shared" si="50"/>
        <v>1.5748841909645215</v>
      </c>
      <c r="D1085" s="84" t="str">
        <f t="shared" si="48"/>
        <v>A+</v>
      </c>
      <c r="E1085" s="84" t="str">
        <f t="shared" si="49"/>
        <v>A+</v>
      </c>
      <c r="F1085" s="75"/>
    </row>
    <row r="1086" spans="1:6">
      <c r="A1086" s="43">
        <v>876741</v>
      </c>
      <c r="B1086" s="43">
        <v>1172204</v>
      </c>
      <c r="C1086" s="139">
        <f t="shared" si="50"/>
        <v>1.3370014633740182</v>
      </c>
      <c r="D1086" s="84" t="str">
        <f t="shared" si="48"/>
        <v>A+</v>
      </c>
      <c r="E1086" s="84" t="str">
        <f t="shared" si="49"/>
        <v>A+</v>
      </c>
      <c r="F1086" s="75"/>
    </row>
    <row r="1087" spans="1:6">
      <c r="A1087" s="43">
        <v>869179</v>
      </c>
      <c r="B1087" s="43">
        <v>726246</v>
      </c>
      <c r="C1087" s="139">
        <f t="shared" si="50"/>
        <v>0.83555401131412521</v>
      </c>
      <c r="D1087" s="84" t="str">
        <f t="shared" si="48"/>
        <v>A</v>
      </c>
      <c r="E1087" s="84" t="str">
        <f t="shared" si="49"/>
        <v>A</v>
      </c>
      <c r="F1087" s="75"/>
    </row>
    <row r="1088" spans="1:6">
      <c r="A1088" s="43">
        <v>447421</v>
      </c>
      <c r="B1088" s="43">
        <v>265116</v>
      </c>
      <c r="C1088" s="139">
        <f t="shared" si="50"/>
        <v>0.59254259411158616</v>
      </c>
      <c r="D1088" s="84" t="str">
        <f t="shared" si="48"/>
        <v>Pass</v>
      </c>
      <c r="E1088" s="84" t="str">
        <f t="shared" si="49"/>
        <v>Pass</v>
      </c>
      <c r="F1088" s="75"/>
    </row>
    <row r="1089" spans="1:6">
      <c r="A1089" s="43">
        <v>235256</v>
      </c>
      <c r="B1089" s="43">
        <v>56259</v>
      </c>
      <c r="C1089" s="139">
        <f t="shared" si="50"/>
        <v>0.2391394905974768</v>
      </c>
      <c r="D1089" s="84" t="str">
        <f t="shared" si="48"/>
        <v>Fail</v>
      </c>
      <c r="E1089" s="84" t="str">
        <f t="shared" si="49"/>
        <v>Fail</v>
      </c>
      <c r="F1089" s="75"/>
    </row>
    <row r="1090" spans="1:6">
      <c r="A1090" s="43">
        <v>1618512</v>
      </c>
      <c r="B1090" s="43">
        <v>2995741</v>
      </c>
      <c r="C1090" s="139">
        <f t="shared" si="50"/>
        <v>1.8509229465088921</v>
      </c>
      <c r="D1090" s="84" t="str">
        <f t="shared" si="48"/>
        <v>A+</v>
      </c>
      <c r="E1090" s="84" t="str">
        <f t="shared" si="49"/>
        <v>A+</v>
      </c>
      <c r="F1090" s="75"/>
    </row>
    <row r="1091" spans="1:6">
      <c r="A1091" s="43">
        <v>368382</v>
      </c>
      <c r="B1091" s="43">
        <v>463443</v>
      </c>
      <c r="C1091" s="139">
        <f t="shared" si="50"/>
        <v>1.2580500675928792</v>
      </c>
      <c r="D1091" s="84" t="str">
        <f t="shared" si="48"/>
        <v>A+</v>
      </c>
      <c r="E1091" s="84" t="str">
        <f t="shared" si="49"/>
        <v>A+</v>
      </c>
      <c r="F1091" s="75"/>
    </row>
    <row r="1092" spans="1:6">
      <c r="A1092" s="43">
        <v>826527</v>
      </c>
      <c r="B1092" s="43">
        <v>679378</v>
      </c>
      <c r="C1092" s="139">
        <f t="shared" si="50"/>
        <v>0.82196709847349214</v>
      </c>
      <c r="D1092" s="84" t="str">
        <f t="shared" si="48"/>
        <v>A</v>
      </c>
      <c r="E1092" s="84" t="str">
        <f t="shared" si="49"/>
        <v>A</v>
      </c>
      <c r="F1092" s="75"/>
    </row>
    <row r="1093" spans="1:6">
      <c r="A1093" s="43">
        <v>663572</v>
      </c>
      <c r="B1093" s="43">
        <v>768299</v>
      </c>
      <c r="C1093" s="139">
        <f t="shared" si="50"/>
        <v>1.1578231148993627</v>
      </c>
      <c r="D1093" s="84" t="str">
        <f t="shared" si="48"/>
        <v>A+</v>
      </c>
      <c r="E1093" s="84" t="str">
        <f t="shared" si="49"/>
        <v>A+</v>
      </c>
      <c r="F1093" s="75"/>
    </row>
    <row r="1094" spans="1:6">
      <c r="A1094" s="43">
        <v>632243</v>
      </c>
      <c r="B1094" s="43">
        <v>640036</v>
      </c>
      <c r="C1094" s="139">
        <f t="shared" si="50"/>
        <v>1.0123259569500966</v>
      </c>
      <c r="D1094" s="84" t="str">
        <f t="shared" si="48"/>
        <v>A+</v>
      </c>
      <c r="E1094" s="84" t="str">
        <f t="shared" si="49"/>
        <v>A+</v>
      </c>
      <c r="F1094" s="75"/>
    </row>
    <row r="1095" spans="1:6">
      <c r="A1095" s="43">
        <v>522573</v>
      </c>
      <c r="B1095" s="43">
        <v>500449</v>
      </c>
      <c r="C1095" s="139">
        <f t="shared" si="50"/>
        <v>0.95766333124750036</v>
      </c>
      <c r="D1095" s="84" t="str">
        <f t="shared" si="48"/>
        <v>A</v>
      </c>
      <c r="E1095" s="84" t="str">
        <f t="shared" si="49"/>
        <v>A</v>
      </c>
      <c r="F1095" s="75"/>
    </row>
    <row r="1096" spans="1:6">
      <c r="A1096" s="43">
        <v>803347</v>
      </c>
      <c r="B1096" s="43">
        <v>1196003</v>
      </c>
      <c r="C1096" s="139">
        <f t="shared" si="50"/>
        <v>1.4887750872288066</v>
      </c>
      <c r="D1096" s="84" t="str">
        <f t="shared" si="48"/>
        <v>A+</v>
      </c>
      <c r="E1096" s="84" t="str">
        <f t="shared" si="49"/>
        <v>A+</v>
      </c>
      <c r="F1096" s="75"/>
    </row>
    <row r="1097" spans="1:6">
      <c r="A1097" s="43">
        <v>1087530</v>
      </c>
      <c r="B1097" s="43">
        <v>1125058</v>
      </c>
      <c r="C1097" s="139">
        <f t="shared" si="50"/>
        <v>1.0345075538146074</v>
      </c>
      <c r="D1097" s="84" t="str">
        <f t="shared" si="48"/>
        <v>A+</v>
      </c>
      <c r="E1097" s="84" t="str">
        <f t="shared" si="49"/>
        <v>A+</v>
      </c>
      <c r="F1097" s="75"/>
    </row>
    <row r="1098" spans="1:6">
      <c r="A1098" s="43">
        <v>784925</v>
      </c>
      <c r="B1098" s="43">
        <v>834346</v>
      </c>
      <c r="C1098" s="139">
        <f t="shared" si="50"/>
        <v>1.062962703443004</v>
      </c>
      <c r="D1098" s="84" t="str">
        <f t="shared" si="48"/>
        <v>A+</v>
      </c>
      <c r="E1098" s="84" t="str">
        <f t="shared" si="49"/>
        <v>A+</v>
      </c>
      <c r="F1098" s="75"/>
    </row>
    <row r="1099" spans="1:6">
      <c r="A1099" s="43">
        <v>810160</v>
      </c>
      <c r="B1099" s="43">
        <v>1293915</v>
      </c>
      <c r="C1099" s="139">
        <f t="shared" si="50"/>
        <v>1.5971104473190481</v>
      </c>
      <c r="D1099" s="84" t="str">
        <f t="shared" si="48"/>
        <v>A+</v>
      </c>
      <c r="E1099" s="84" t="str">
        <f t="shared" si="49"/>
        <v>A+</v>
      </c>
      <c r="F1099" s="75"/>
    </row>
    <row r="1100" spans="1:6">
      <c r="A1100" s="43">
        <v>540981</v>
      </c>
      <c r="B1100" s="43">
        <v>1685916</v>
      </c>
      <c r="C1100" s="139">
        <f t="shared" si="50"/>
        <v>3.1164051972250411</v>
      </c>
      <c r="D1100" s="84" t="str">
        <f t="shared" ref="D1100:D1163" si="51">IF(C1100&lt;41%, "Fail",IF(C1100&lt;61%,"Pass",IF(C1100&lt;81%,"First",IF(C1100&lt;101%,"A","A+"))))</f>
        <v>A+</v>
      </c>
      <c r="E1100" s="84" t="str">
        <f t="shared" ref="E1100:E1163" si="52">VLOOKUP(C1100,$C$4:$D$8,2,TRUE)</f>
        <v>A+</v>
      </c>
      <c r="F1100" s="75"/>
    </row>
    <row r="1101" spans="1:6">
      <c r="A1101" s="43">
        <v>1693027</v>
      </c>
      <c r="B1101" s="43">
        <v>2303057</v>
      </c>
      <c r="C1101" s="139">
        <f t="shared" ref="C1101:C1164" si="53">B1101/A1101</f>
        <v>1.3603191207228236</v>
      </c>
      <c r="D1101" s="84" t="str">
        <f t="shared" si="51"/>
        <v>A+</v>
      </c>
      <c r="E1101" s="84" t="str">
        <f t="shared" si="52"/>
        <v>A+</v>
      </c>
      <c r="F1101" s="75"/>
    </row>
    <row r="1102" spans="1:6">
      <c r="A1102" s="43">
        <v>1338459</v>
      </c>
      <c r="B1102" s="43">
        <v>1211344</v>
      </c>
      <c r="C1102" s="139">
        <f t="shared" si="53"/>
        <v>0.90502884287079399</v>
      </c>
      <c r="D1102" s="84" t="str">
        <f t="shared" si="51"/>
        <v>A</v>
      </c>
      <c r="E1102" s="84" t="str">
        <f t="shared" si="52"/>
        <v>A</v>
      </c>
      <c r="F1102" s="75"/>
    </row>
    <row r="1103" spans="1:6">
      <c r="A1103" s="43">
        <v>1181832</v>
      </c>
      <c r="B1103" s="43">
        <v>847127</v>
      </c>
      <c r="C1103" s="139">
        <f t="shared" si="53"/>
        <v>0.7167913882853062</v>
      </c>
      <c r="D1103" s="84" t="str">
        <f t="shared" si="51"/>
        <v>First</v>
      </c>
      <c r="E1103" s="84" t="str">
        <f t="shared" si="52"/>
        <v>First</v>
      </c>
      <c r="F1103" s="75"/>
    </row>
    <row r="1104" spans="1:6">
      <c r="A1104" s="43">
        <v>627050</v>
      </c>
      <c r="B1104" s="43">
        <v>940764</v>
      </c>
      <c r="C1104" s="139">
        <f t="shared" si="53"/>
        <v>1.5003014113707041</v>
      </c>
      <c r="D1104" s="84" t="str">
        <f t="shared" si="51"/>
        <v>A+</v>
      </c>
      <c r="E1104" s="84" t="str">
        <f t="shared" si="52"/>
        <v>A+</v>
      </c>
      <c r="F1104" s="75"/>
    </row>
    <row r="1105" spans="1:6">
      <c r="A1105" s="43">
        <v>1432619</v>
      </c>
      <c r="B1105" s="43">
        <v>3341599</v>
      </c>
      <c r="C1105" s="139">
        <f t="shared" si="53"/>
        <v>2.3325105977234699</v>
      </c>
      <c r="D1105" s="84" t="str">
        <f t="shared" si="51"/>
        <v>A+</v>
      </c>
      <c r="E1105" s="84" t="str">
        <f t="shared" si="52"/>
        <v>A+</v>
      </c>
      <c r="F1105" s="75"/>
    </row>
    <row r="1106" spans="1:6">
      <c r="A1106" s="43">
        <v>528061</v>
      </c>
      <c r="B1106" s="43">
        <v>760148</v>
      </c>
      <c r="C1106" s="139">
        <f t="shared" si="53"/>
        <v>1.4395079356362239</v>
      </c>
      <c r="D1106" s="84" t="str">
        <f t="shared" si="51"/>
        <v>A+</v>
      </c>
      <c r="E1106" s="84" t="str">
        <f t="shared" si="52"/>
        <v>A+</v>
      </c>
      <c r="F1106" s="75"/>
    </row>
    <row r="1107" spans="1:6">
      <c r="A1107" s="43">
        <v>570231</v>
      </c>
      <c r="B1107" s="43">
        <v>804571</v>
      </c>
      <c r="C1107" s="139">
        <f t="shared" si="53"/>
        <v>1.4109562615852171</v>
      </c>
      <c r="D1107" s="84" t="str">
        <f t="shared" si="51"/>
        <v>A+</v>
      </c>
      <c r="E1107" s="84" t="str">
        <f t="shared" si="52"/>
        <v>A+</v>
      </c>
      <c r="F1107" s="75"/>
    </row>
    <row r="1108" spans="1:6">
      <c r="A1108" s="43">
        <v>572020</v>
      </c>
      <c r="B1108" s="43">
        <v>300185</v>
      </c>
      <c r="C1108" s="139">
        <f t="shared" si="53"/>
        <v>0.52478060207685051</v>
      </c>
      <c r="D1108" s="84" t="str">
        <f t="shared" si="51"/>
        <v>Pass</v>
      </c>
      <c r="E1108" s="84" t="str">
        <f t="shared" si="52"/>
        <v>Pass</v>
      </c>
      <c r="F1108" s="75"/>
    </row>
    <row r="1109" spans="1:6">
      <c r="A1109" s="43">
        <v>1710566</v>
      </c>
      <c r="B1109" s="43">
        <v>1247410</v>
      </c>
      <c r="C1109" s="139">
        <f t="shared" si="53"/>
        <v>0.7292381585977975</v>
      </c>
      <c r="D1109" s="84" t="str">
        <f t="shared" si="51"/>
        <v>First</v>
      </c>
      <c r="E1109" s="84" t="str">
        <f t="shared" si="52"/>
        <v>First</v>
      </c>
      <c r="F1109" s="75"/>
    </row>
    <row r="1110" spans="1:6">
      <c r="A1110" s="43">
        <v>870791</v>
      </c>
      <c r="B1110" s="43">
        <v>742822</v>
      </c>
      <c r="C1110" s="139">
        <f t="shared" si="53"/>
        <v>0.85304280820541323</v>
      </c>
      <c r="D1110" s="84" t="str">
        <f t="shared" si="51"/>
        <v>A</v>
      </c>
      <c r="E1110" s="84" t="str">
        <f t="shared" si="52"/>
        <v>A</v>
      </c>
      <c r="F1110" s="75"/>
    </row>
    <row r="1111" spans="1:6">
      <c r="A1111" s="43">
        <v>873780</v>
      </c>
      <c r="B1111" s="43">
        <v>875444</v>
      </c>
      <c r="C1111" s="139">
        <f t="shared" si="53"/>
        <v>1.001904369520932</v>
      </c>
      <c r="D1111" s="84" t="str">
        <f t="shared" si="51"/>
        <v>A</v>
      </c>
      <c r="E1111" s="84" t="str">
        <f t="shared" si="52"/>
        <v>A+</v>
      </c>
      <c r="F1111" s="75"/>
    </row>
    <row r="1112" spans="1:6">
      <c r="A1112" s="43">
        <v>660316</v>
      </c>
      <c r="B1112" s="43">
        <v>197623</v>
      </c>
      <c r="C1112" s="139">
        <f t="shared" si="53"/>
        <v>0.29928549361214934</v>
      </c>
      <c r="D1112" s="84" t="str">
        <f t="shared" si="51"/>
        <v>Fail</v>
      </c>
      <c r="E1112" s="84" t="str">
        <f t="shared" si="52"/>
        <v>Fail</v>
      </c>
      <c r="F1112" s="75"/>
    </row>
    <row r="1113" spans="1:6">
      <c r="A1113" s="43">
        <v>247227</v>
      </c>
      <c r="B1113" s="43">
        <v>261988</v>
      </c>
      <c r="C1113" s="139">
        <f t="shared" si="53"/>
        <v>1.0597062618565125</v>
      </c>
      <c r="D1113" s="84" t="str">
        <f t="shared" si="51"/>
        <v>A+</v>
      </c>
      <c r="E1113" s="84" t="str">
        <f t="shared" si="52"/>
        <v>A+</v>
      </c>
      <c r="F1113" s="75"/>
    </row>
    <row r="1114" spans="1:6">
      <c r="A1114" s="43">
        <v>489820</v>
      </c>
      <c r="B1114" s="43">
        <v>640381</v>
      </c>
      <c r="C1114" s="139">
        <f t="shared" si="53"/>
        <v>1.3073802621371116</v>
      </c>
      <c r="D1114" s="84" t="str">
        <f t="shared" si="51"/>
        <v>A+</v>
      </c>
      <c r="E1114" s="84" t="str">
        <f t="shared" si="52"/>
        <v>A+</v>
      </c>
      <c r="F1114" s="75"/>
    </row>
    <row r="1115" spans="1:6">
      <c r="A1115" s="43">
        <v>1606166</v>
      </c>
      <c r="B1115" s="43">
        <v>2950639</v>
      </c>
      <c r="C1115" s="139">
        <f t="shared" si="53"/>
        <v>1.8370697673839442</v>
      </c>
      <c r="D1115" s="84" t="str">
        <f t="shared" si="51"/>
        <v>A+</v>
      </c>
      <c r="E1115" s="84" t="str">
        <f t="shared" si="52"/>
        <v>A+</v>
      </c>
      <c r="F1115" s="75"/>
    </row>
    <row r="1116" spans="1:6">
      <c r="A1116" s="43">
        <v>1102075</v>
      </c>
      <c r="B1116" s="43">
        <v>783994</v>
      </c>
      <c r="C1116" s="139">
        <f t="shared" si="53"/>
        <v>0.71137989701245374</v>
      </c>
      <c r="D1116" s="84" t="str">
        <f t="shared" si="51"/>
        <v>First</v>
      </c>
      <c r="E1116" s="84" t="str">
        <f t="shared" si="52"/>
        <v>First</v>
      </c>
      <c r="F1116" s="75"/>
    </row>
    <row r="1117" spans="1:6">
      <c r="A1117" s="43">
        <v>1623688</v>
      </c>
      <c r="B1117" s="43">
        <v>1476951</v>
      </c>
      <c r="C1117" s="139">
        <f t="shared" si="53"/>
        <v>0.90962734219874752</v>
      </c>
      <c r="D1117" s="84" t="str">
        <f t="shared" si="51"/>
        <v>A</v>
      </c>
      <c r="E1117" s="84" t="str">
        <f t="shared" si="52"/>
        <v>A</v>
      </c>
      <c r="F1117" s="75"/>
    </row>
    <row r="1118" spans="1:6">
      <c r="A1118" s="43">
        <v>1031661</v>
      </c>
      <c r="B1118" s="43">
        <v>1019607</v>
      </c>
      <c r="C1118" s="139">
        <f t="shared" si="53"/>
        <v>0.98831592936051671</v>
      </c>
      <c r="D1118" s="84" t="str">
        <f t="shared" si="51"/>
        <v>A</v>
      </c>
      <c r="E1118" s="84" t="str">
        <f t="shared" si="52"/>
        <v>A</v>
      </c>
      <c r="F1118" s="75"/>
    </row>
    <row r="1119" spans="1:6">
      <c r="A1119" s="43">
        <v>898315</v>
      </c>
      <c r="B1119" s="43">
        <v>98317</v>
      </c>
      <c r="C1119" s="139">
        <f t="shared" si="53"/>
        <v>0.10944601837885375</v>
      </c>
      <c r="D1119" s="84" t="str">
        <f t="shared" si="51"/>
        <v>Fail</v>
      </c>
      <c r="E1119" s="84" t="str">
        <f t="shared" si="52"/>
        <v>Fail</v>
      </c>
      <c r="F1119" s="75"/>
    </row>
    <row r="1120" spans="1:6">
      <c r="A1120" s="43">
        <v>875487</v>
      </c>
      <c r="B1120" s="43">
        <v>899166</v>
      </c>
      <c r="C1120" s="139">
        <f t="shared" si="53"/>
        <v>1.0270466608870263</v>
      </c>
      <c r="D1120" s="84" t="str">
        <f t="shared" si="51"/>
        <v>A+</v>
      </c>
      <c r="E1120" s="84" t="str">
        <f t="shared" si="52"/>
        <v>A+</v>
      </c>
      <c r="F1120" s="75"/>
    </row>
    <row r="1121" spans="1:6">
      <c r="A1121" s="43">
        <v>337087</v>
      </c>
      <c r="B1121" s="43">
        <v>823588</v>
      </c>
      <c r="C1121" s="139">
        <f t="shared" si="53"/>
        <v>2.4432505554945756</v>
      </c>
      <c r="D1121" s="84" t="str">
        <f t="shared" si="51"/>
        <v>A+</v>
      </c>
      <c r="E1121" s="84" t="str">
        <f t="shared" si="52"/>
        <v>A+</v>
      </c>
      <c r="F1121" s="75"/>
    </row>
    <row r="1122" spans="1:6">
      <c r="A1122" s="43">
        <v>1677248</v>
      </c>
      <c r="B1122" s="43">
        <v>1714490</v>
      </c>
      <c r="C1122" s="139">
        <f t="shared" si="53"/>
        <v>1.0222042297859351</v>
      </c>
      <c r="D1122" s="84" t="str">
        <f t="shared" si="51"/>
        <v>A+</v>
      </c>
      <c r="E1122" s="84" t="str">
        <f t="shared" si="52"/>
        <v>A+</v>
      </c>
      <c r="F1122" s="75"/>
    </row>
    <row r="1123" spans="1:6">
      <c r="A1123" s="43">
        <v>3497419</v>
      </c>
      <c r="B1123" s="43">
        <v>216125</v>
      </c>
      <c r="C1123" s="139">
        <f t="shared" si="53"/>
        <v>6.1795569818772073E-2</v>
      </c>
      <c r="D1123" s="84" t="str">
        <f t="shared" si="51"/>
        <v>Fail</v>
      </c>
      <c r="E1123" s="84" t="str">
        <f t="shared" si="52"/>
        <v>Fail</v>
      </c>
      <c r="F1123" s="75"/>
    </row>
    <row r="1124" spans="1:6">
      <c r="A1124" s="43">
        <v>400262</v>
      </c>
      <c r="B1124" s="43">
        <v>520242</v>
      </c>
      <c r="C1124" s="139">
        <f t="shared" si="53"/>
        <v>1.2997536613518146</v>
      </c>
      <c r="D1124" s="84" t="str">
        <f t="shared" si="51"/>
        <v>A+</v>
      </c>
      <c r="E1124" s="84" t="str">
        <f t="shared" si="52"/>
        <v>A+</v>
      </c>
      <c r="F1124" s="75"/>
    </row>
    <row r="1125" spans="1:6">
      <c r="A1125" s="43">
        <v>246558</v>
      </c>
      <c r="B1125" s="43">
        <v>281880</v>
      </c>
      <c r="C1125" s="139">
        <f t="shared" si="53"/>
        <v>1.1432604093154553</v>
      </c>
      <c r="D1125" s="84" t="str">
        <f t="shared" si="51"/>
        <v>A+</v>
      </c>
      <c r="E1125" s="84" t="str">
        <f t="shared" si="52"/>
        <v>A+</v>
      </c>
      <c r="F1125" s="75"/>
    </row>
    <row r="1126" spans="1:6">
      <c r="A1126" s="43">
        <v>786376</v>
      </c>
      <c r="B1126" s="43">
        <v>867124</v>
      </c>
      <c r="C1126" s="139">
        <f t="shared" si="53"/>
        <v>1.1026837034700958</v>
      </c>
      <c r="D1126" s="84" t="str">
        <f t="shared" si="51"/>
        <v>A+</v>
      </c>
      <c r="E1126" s="84" t="str">
        <f t="shared" si="52"/>
        <v>A+</v>
      </c>
      <c r="F1126" s="75"/>
    </row>
    <row r="1127" spans="1:6">
      <c r="A1127" s="43">
        <v>1020346</v>
      </c>
      <c r="B1127" s="43">
        <v>1382509</v>
      </c>
      <c r="C1127" s="139">
        <f t="shared" si="53"/>
        <v>1.3549413630278357</v>
      </c>
      <c r="D1127" s="84" t="str">
        <f t="shared" si="51"/>
        <v>A+</v>
      </c>
      <c r="E1127" s="84" t="str">
        <f t="shared" si="52"/>
        <v>A+</v>
      </c>
      <c r="F1127" s="75"/>
    </row>
    <row r="1128" spans="1:6">
      <c r="A1128" s="43">
        <v>667952</v>
      </c>
      <c r="B1128" s="43">
        <v>854719</v>
      </c>
      <c r="C1128" s="139">
        <f t="shared" si="53"/>
        <v>1.2796114092030566</v>
      </c>
      <c r="D1128" s="84" t="str">
        <f t="shared" si="51"/>
        <v>A+</v>
      </c>
      <c r="E1128" s="84" t="str">
        <f t="shared" si="52"/>
        <v>A+</v>
      </c>
      <c r="F1128" s="75"/>
    </row>
    <row r="1129" spans="1:6">
      <c r="A1129" s="43">
        <v>607991</v>
      </c>
      <c r="B1129" s="43">
        <v>892612</v>
      </c>
      <c r="C1129" s="139">
        <f t="shared" si="53"/>
        <v>1.4681335743456729</v>
      </c>
      <c r="D1129" s="84" t="str">
        <f t="shared" si="51"/>
        <v>A+</v>
      </c>
      <c r="E1129" s="84" t="str">
        <f t="shared" si="52"/>
        <v>A+</v>
      </c>
      <c r="F1129" s="75"/>
    </row>
    <row r="1130" spans="1:6">
      <c r="A1130" s="43">
        <v>733275</v>
      </c>
      <c r="B1130" s="43">
        <v>586609</v>
      </c>
      <c r="C1130" s="139">
        <f t="shared" si="53"/>
        <v>0.79998499880672325</v>
      </c>
      <c r="D1130" s="84" t="str">
        <f t="shared" si="51"/>
        <v>First</v>
      </c>
      <c r="E1130" s="84" t="str">
        <f t="shared" si="52"/>
        <v>First</v>
      </c>
      <c r="F1130" s="75"/>
    </row>
    <row r="1131" spans="1:6">
      <c r="A1131" s="43">
        <v>708180</v>
      </c>
      <c r="B1131" s="43">
        <v>1222353</v>
      </c>
      <c r="C1131" s="139">
        <f t="shared" si="53"/>
        <v>1.7260484622553589</v>
      </c>
      <c r="D1131" s="84" t="str">
        <f t="shared" si="51"/>
        <v>A+</v>
      </c>
      <c r="E1131" s="84" t="str">
        <f t="shared" si="52"/>
        <v>A+</v>
      </c>
      <c r="F1131" s="75"/>
    </row>
    <row r="1132" spans="1:6">
      <c r="A1132" s="43">
        <v>995439</v>
      </c>
      <c r="B1132" s="43">
        <v>923036</v>
      </c>
      <c r="C1132" s="139">
        <f t="shared" si="53"/>
        <v>0.92726525683643091</v>
      </c>
      <c r="D1132" s="84" t="str">
        <f t="shared" si="51"/>
        <v>A</v>
      </c>
      <c r="E1132" s="84" t="str">
        <f t="shared" si="52"/>
        <v>A</v>
      </c>
      <c r="F1132" s="75"/>
    </row>
    <row r="1133" spans="1:6">
      <c r="A1133" s="43">
        <v>708027</v>
      </c>
      <c r="B1133" s="43">
        <v>966610</v>
      </c>
      <c r="C1133" s="139">
        <f t="shared" si="53"/>
        <v>1.3652162982485132</v>
      </c>
      <c r="D1133" s="84" t="str">
        <f t="shared" si="51"/>
        <v>A+</v>
      </c>
      <c r="E1133" s="84" t="str">
        <f t="shared" si="52"/>
        <v>A+</v>
      </c>
      <c r="F1133" s="75"/>
    </row>
    <row r="1134" spans="1:6">
      <c r="A1134" s="43">
        <v>470210</v>
      </c>
      <c r="B1134" s="43">
        <v>1151516</v>
      </c>
      <c r="C1134" s="139">
        <f t="shared" si="53"/>
        <v>2.448939835392697</v>
      </c>
      <c r="D1134" s="84" t="str">
        <f t="shared" si="51"/>
        <v>A+</v>
      </c>
      <c r="E1134" s="84" t="str">
        <f t="shared" si="52"/>
        <v>A+</v>
      </c>
      <c r="F1134" s="75"/>
    </row>
    <row r="1135" spans="1:6">
      <c r="A1135" s="43">
        <v>1138029</v>
      </c>
      <c r="B1135" s="43">
        <v>1619254</v>
      </c>
      <c r="C1135" s="139">
        <f t="shared" si="53"/>
        <v>1.4228582927148605</v>
      </c>
      <c r="D1135" s="84" t="str">
        <f t="shared" si="51"/>
        <v>A+</v>
      </c>
      <c r="E1135" s="84" t="str">
        <f t="shared" si="52"/>
        <v>A+</v>
      </c>
      <c r="F1135" s="75"/>
    </row>
    <row r="1136" spans="1:6">
      <c r="A1136" s="43">
        <v>1947219</v>
      </c>
      <c r="B1136" s="43">
        <v>427539</v>
      </c>
      <c r="C1136" s="139">
        <f t="shared" si="53"/>
        <v>0.21956390113284638</v>
      </c>
      <c r="D1136" s="84" t="str">
        <f t="shared" si="51"/>
        <v>Fail</v>
      </c>
      <c r="E1136" s="84" t="str">
        <f t="shared" si="52"/>
        <v>Fail</v>
      </c>
      <c r="F1136" s="75"/>
    </row>
    <row r="1137" spans="1:6">
      <c r="A1137" s="43">
        <v>482383</v>
      </c>
      <c r="B1137" s="43">
        <v>581040</v>
      </c>
      <c r="C1137" s="139">
        <f t="shared" si="53"/>
        <v>1.2045200597865182</v>
      </c>
      <c r="D1137" s="84" t="str">
        <f t="shared" si="51"/>
        <v>A+</v>
      </c>
      <c r="E1137" s="84" t="str">
        <f t="shared" si="52"/>
        <v>A+</v>
      </c>
      <c r="F1137" s="75"/>
    </row>
    <row r="1138" spans="1:6">
      <c r="A1138" s="43">
        <v>240254</v>
      </c>
      <c r="B1138" s="43">
        <v>755944</v>
      </c>
      <c r="C1138" s="139">
        <f t="shared" si="53"/>
        <v>3.1464366878387042</v>
      </c>
      <c r="D1138" s="84" t="str">
        <f t="shared" si="51"/>
        <v>A+</v>
      </c>
      <c r="E1138" s="84" t="str">
        <f t="shared" si="52"/>
        <v>A+</v>
      </c>
      <c r="F1138" s="75"/>
    </row>
    <row r="1139" spans="1:6">
      <c r="A1139" s="43">
        <v>1126652</v>
      </c>
      <c r="B1139" s="43">
        <v>988115</v>
      </c>
      <c r="C1139" s="139">
        <f t="shared" si="53"/>
        <v>0.87703656497303517</v>
      </c>
      <c r="D1139" s="84" t="str">
        <f t="shared" si="51"/>
        <v>A</v>
      </c>
      <c r="E1139" s="84" t="str">
        <f t="shared" si="52"/>
        <v>A</v>
      </c>
      <c r="F1139" s="75"/>
    </row>
    <row r="1140" spans="1:6">
      <c r="A1140" s="43">
        <v>339278</v>
      </c>
      <c r="B1140" s="43">
        <v>612949</v>
      </c>
      <c r="C1140" s="139">
        <f t="shared" si="53"/>
        <v>1.8066276033223492</v>
      </c>
      <c r="D1140" s="84" t="str">
        <f t="shared" si="51"/>
        <v>A+</v>
      </c>
      <c r="E1140" s="84" t="str">
        <f t="shared" si="52"/>
        <v>A+</v>
      </c>
      <c r="F1140" s="75"/>
    </row>
    <row r="1141" spans="1:6">
      <c r="A1141" s="43">
        <v>521652</v>
      </c>
      <c r="B1141" s="43">
        <v>222694</v>
      </c>
      <c r="C1141" s="139">
        <f t="shared" si="53"/>
        <v>0.42690145921035477</v>
      </c>
      <c r="D1141" s="84" t="str">
        <f t="shared" si="51"/>
        <v>Pass</v>
      </c>
      <c r="E1141" s="84" t="str">
        <f t="shared" si="52"/>
        <v>Pass</v>
      </c>
      <c r="F1141" s="75"/>
    </row>
    <row r="1142" spans="1:6">
      <c r="A1142" s="43">
        <v>822012</v>
      </c>
      <c r="B1142" s="43">
        <v>786355</v>
      </c>
      <c r="C1142" s="139">
        <f t="shared" si="53"/>
        <v>0.95662228775249025</v>
      </c>
      <c r="D1142" s="84" t="str">
        <f t="shared" si="51"/>
        <v>A</v>
      </c>
      <c r="E1142" s="84" t="str">
        <f t="shared" si="52"/>
        <v>A</v>
      </c>
      <c r="F1142" s="75"/>
    </row>
    <row r="1143" spans="1:6">
      <c r="A1143" s="43">
        <v>211147</v>
      </c>
      <c r="B1143" s="43">
        <v>955415</v>
      </c>
      <c r="C1143" s="139">
        <f t="shared" si="53"/>
        <v>4.5248807702690543</v>
      </c>
      <c r="D1143" s="84" t="str">
        <f t="shared" si="51"/>
        <v>A+</v>
      </c>
      <c r="E1143" s="84" t="str">
        <f t="shared" si="52"/>
        <v>A+</v>
      </c>
      <c r="F1143" s="75"/>
    </row>
    <row r="1144" spans="1:6">
      <c r="A1144" s="43">
        <v>790724</v>
      </c>
      <c r="B1144" s="43">
        <v>805496</v>
      </c>
      <c r="C1144" s="139">
        <f t="shared" si="53"/>
        <v>1.0186816133062864</v>
      </c>
      <c r="D1144" s="84" t="str">
        <f t="shared" si="51"/>
        <v>A+</v>
      </c>
      <c r="E1144" s="84" t="str">
        <f t="shared" si="52"/>
        <v>A+</v>
      </c>
      <c r="F1144" s="75"/>
    </row>
    <row r="1145" spans="1:6">
      <c r="A1145" s="43">
        <v>589457</v>
      </c>
      <c r="B1145" s="43">
        <v>1749409</v>
      </c>
      <c r="C1145" s="139">
        <f t="shared" si="53"/>
        <v>2.9678314109426132</v>
      </c>
      <c r="D1145" s="84" t="str">
        <f t="shared" si="51"/>
        <v>A+</v>
      </c>
      <c r="E1145" s="84" t="str">
        <f t="shared" si="52"/>
        <v>A+</v>
      </c>
      <c r="F1145" s="75"/>
    </row>
    <row r="1146" spans="1:6">
      <c r="A1146" s="43">
        <v>525581</v>
      </c>
      <c r="B1146" s="43">
        <v>612527</v>
      </c>
      <c r="C1146" s="139">
        <f t="shared" si="53"/>
        <v>1.1654283545257533</v>
      </c>
      <c r="D1146" s="84" t="str">
        <f t="shared" si="51"/>
        <v>A+</v>
      </c>
      <c r="E1146" s="84" t="str">
        <f t="shared" si="52"/>
        <v>A+</v>
      </c>
      <c r="F1146" s="75"/>
    </row>
    <row r="1147" spans="1:6">
      <c r="A1147" s="43">
        <v>1959822</v>
      </c>
      <c r="B1147" s="43">
        <v>1245533</v>
      </c>
      <c r="C1147" s="139">
        <f t="shared" si="53"/>
        <v>0.63553373724756634</v>
      </c>
      <c r="D1147" s="84" t="str">
        <f t="shared" si="51"/>
        <v>First</v>
      </c>
      <c r="E1147" s="84" t="str">
        <f t="shared" si="52"/>
        <v>First</v>
      </c>
      <c r="F1147" s="75"/>
    </row>
    <row r="1148" spans="1:6">
      <c r="A1148" s="43">
        <v>823511</v>
      </c>
      <c r="B1148" s="43">
        <v>642908</v>
      </c>
      <c r="C1148" s="139">
        <f t="shared" si="53"/>
        <v>0.78069145403036511</v>
      </c>
      <c r="D1148" s="84" t="str">
        <f t="shared" si="51"/>
        <v>First</v>
      </c>
      <c r="E1148" s="84" t="str">
        <f t="shared" si="52"/>
        <v>First</v>
      </c>
      <c r="F1148" s="75"/>
    </row>
    <row r="1149" spans="1:6">
      <c r="A1149" s="43">
        <v>236157</v>
      </c>
      <c r="B1149" s="43">
        <v>341268</v>
      </c>
      <c r="C1149" s="139">
        <f t="shared" si="53"/>
        <v>1.4450894955474536</v>
      </c>
      <c r="D1149" s="84" t="str">
        <f t="shared" si="51"/>
        <v>A+</v>
      </c>
      <c r="E1149" s="84" t="str">
        <f t="shared" si="52"/>
        <v>A+</v>
      </c>
      <c r="F1149" s="75"/>
    </row>
    <row r="1150" spans="1:6">
      <c r="A1150" s="43">
        <v>384720</v>
      </c>
      <c r="B1150" s="43">
        <v>670705</v>
      </c>
      <c r="C1150" s="139">
        <f t="shared" si="53"/>
        <v>1.7433588064046579</v>
      </c>
      <c r="D1150" s="84" t="str">
        <f t="shared" si="51"/>
        <v>A+</v>
      </c>
      <c r="E1150" s="84" t="str">
        <f t="shared" si="52"/>
        <v>A+</v>
      </c>
      <c r="F1150" s="75"/>
    </row>
    <row r="1151" spans="1:6">
      <c r="A1151" s="43">
        <v>1382590</v>
      </c>
      <c r="B1151" s="43">
        <v>1752679</v>
      </c>
      <c r="C1151" s="139">
        <f t="shared" si="53"/>
        <v>1.2676780535082708</v>
      </c>
      <c r="D1151" s="84" t="str">
        <f t="shared" si="51"/>
        <v>A+</v>
      </c>
      <c r="E1151" s="84" t="str">
        <f t="shared" si="52"/>
        <v>A+</v>
      </c>
      <c r="F1151" s="75"/>
    </row>
    <row r="1152" spans="1:6">
      <c r="A1152" s="43">
        <v>906425</v>
      </c>
      <c r="B1152" s="43">
        <v>48400</v>
      </c>
      <c r="C1152" s="139">
        <f t="shared" si="53"/>
        <v>5.339658548694045E-2</v>
      </c>
      <c r="D1152" s="84" t="str">
        <f t="shared" si="51"/>
        <v>Fail</v>
      </c>
      <c r="E1152" s="84" t="str">
        <f t="shared" si="52"/>
        <v>Fail</v>
      </c>
      <c r="F1152" s="75"/>
    </row>
    <row r="1153" spans="1:6">
      <c r="A1153" s="43">
        <v>109198</v>
      </c>
      <c r="B1153" s="43">
        <v>812123</v>
      </c>
      <c r="C1153" s="139">
        <f t="shared" si="53"/>
        <v>7.43716002124581</v>
      </c>
      <c r="D1153" s="84" t="str">
        <f t="shared" si="51"/>
        <v>A+</v>
      </c>
      <c r="E1153" s="84" t="str">
        <f t="shared" si="52"/>
        <v>A+</v>
      </c>
      <c r="F1153" s="75"/>
    </row>
    <row r="1154" spans="1:6">
      <c r="A1154" s="43">
        <v>730285</v>
      </c>
      <c r="B1154" s="43">
        <v>418809</v>
      </c>
      <c r="C1154" s="139">
        <f t="shared" si="53"/>
        <v>0.57348706326981935</v>
      </c>
      <c r="D1154" s="84" t="str">
        <f t="shared" si="51"/>
        <v>Pass</v>
      </c>
      <c r="E1154" s="84" t="str">
        <f t="shared" si="52"/>
        <v>Pass</v>
      </c>
      <c r="F1154" s="75"/>
    </row>
    <row r="1155" spans="1:6">
      <c r="A1155" s="43">
        <v>628215</v>
      </c>
      <c r="B1155" s="43">
        <v>219123</v>
      </c>
      <c r="C1155" s="139">
        <f t="shared" si="53"/>
        <v>0.34880255963324658</v>
      </c>
      <c r="D1155" s="84" t="str">
        <f t="shared" si="51"/>
        <v>Fail</v>
      </c>
      <c r="E1155" s="84" t="str">
        <f t="shared" si="52"/>
        <v>Fail</v>
      </c>
      <c r="F1155" s="75"/>
    </row>
    <row r="1156" spans="1:6">
      <c r="A1156" s="43">
        <v>609395</v>
      </c>
      <c r="B1156" s="43">
        <v>1063209</v>
      </c>
      <c r="C1156" s="139">
        <f t="shared" si="53"/>
        <v>1.7446959689528139</v>
      </c>
      <c r="D1156" s="84" t="str">
        <f t="shared" si="51"/>
        <v>A+</v>
      </c>
      <c r="E1156" s="84" t="str">
        <f t="shared" si="52"/>
        <v>A+</v>
      </c>
      <c r="F1156" s="75"/>
    </row>
    <row r="1157" spans="1:6">
      <c r="A1157" s="43">
        <v>372781</v>
      </c>
      <c r="B1157" s="43">
        <v>763157</v>
      </c>
      <c r="C1157" s="139">
        <f t="shared" si="53"/>
        <v>2.0471992939554324</v>
      </c>
      <c r="D1157" s="84" t="str">
        <f t="shared" si="51"/>
        <v>A+</v>
      </c>
      <c r="E1157" s="84" t="str">
        <f t="shared" si="52"/>
        <v>A+</v>
      </c>
      <c r="F1157" s="75"/>
    </row>
    <row r="1158" spans="1:6">
      <c r="A1158" s="43">
        <v>926832</v>
      </c>
      <c r="B1158" s="43">
        <v>1065435</v>
      </c>
      <c r="C1158" s="139">
        <f t="shared" si="53"/>
        <v>1.1495449013413435</v>
      </c>
      <c r="D1158" s="84" t="str">
        <f t="shared" si="51"/>
        <v>A+</v>
      </c>
      <c r="E1158" s="84" t="str">
        <f t="shared" si="52"/>
        <v>A+</v>
      </c>
      <c r="F1158" s="75"/>
    </row>
    <row r="1159" spans="1:6">
      <c r="A1159" s="43">
        <v>588919</v>
      </c>
      <c r="B1159" s="43">
        <v>1055610</v>
      </c>
      <c r="C1159" s="139">
        <f t="shared" si="53"/>
        <v>1.7924536311445207</v>
      </c>
      <c r="D1159" s="84" t="str">
        <f t="shared" si="51"/>
        <v>A+</v>
      </c>
      <c r="E1159" s="84" t="str">
        <f t="shared" si="52"/>
        <v>A+</v>
      </c>
      <c r="F1159" s="75"/>
    </row>
    <row r="1160" spans="1:6">
      <c r="A1160" s="43">
        <v>811437</v>
      </c>
      <c r="B1160" s="43">
        <v>286931</v>
      </c>
      <c r="C1160" s="139">
        <f t="shared" si="53"/>
        <v>0.35360847484154656</v>
      </c>
      <c r="D1160" s="84" t="str">
        <f t="shared" si="51"/>
        <v>Fail</v>
      </c>
      <c r="E1160" s="84" t="str">
        <f t="shared" si="52"/>
        <v>Fail</v>
      </c>
      <c r="F1160" s="75"/>
    </row>
    <row r="1161" spans="1:6">
      <c r="A1161" s="43">
        <v>640904</v>
      </c>
      <c r="B1161" s="43">
        <v>264325</v>
      </c>
      <c r="C1161" s="139">
        <f t="shared" si="53"/>
        <v>0.41242526181768252</v>
      </c>
      <c r="D1161" s="84" t="str">
        <f t="shared" si="51"/>
        <v>Pass</v>
      </c>
      <c r="E1161" s="84" t="str">
        <f t="shared" si="52"/>
        <v>Pass</v>
      </c>
      <c r="F1161" s="75"/>
    </row>
    <row r="1162" spans="1:6">
      <c r="A1162" s="43">
        <v>760992</v>
      </c>
      <c r="B1162" s="43">
        <v>510891</v>
      </c>
      <c r="C1162" s="139">
        <f t="shared" si="53"/>
        <v>0.67134871325848366</v>
      </c>
      <c r="D1162" s="84" t="str">
        <f t="shared" si="51"/>
        <v>First</v>
      </c>
      <c r="E1162" s="84" t="str">
        <f t="shared" si="52"/>
        <v>First</v>
      </c>
      <c r="F1162" s="75"/>
    </row>
    <row r="1163" spans="1:6">
      <c r="A1163" s="43">
        <v>765655</v>
      </c>
      <c r="B1163" s="43">
        <v>174331</v>
      </c>
      <c r="C1163" s="139">
        <f t="shared" si="53"/>
        <v>0.22768871097295779</v>
      </c>
      <c r="D1163" s="84" t="str">
        <f t="shared" si="51"/>
        <v>Fail</v>
      </c>
      <c r="E1163" s="84" t="str">
        <f t="shared" si="52"/>
        <v>Fail</v>
      </c>
      <c r="F1163" s="75"/>
    </row>
    <row r="1164" spans="1:6">
      <c r="A1164" s="43">
        <v>1648053</v>
      </c>
      <c r="B1164" s="43">
        <v>784858</v>
      </c>
      <c r="C1164" s="139">
        <f t="shared" si="53"/>
        <v>0.47623347064687849</v>
      </c>
      <c r="D1164" s="84" t="str">
        <f t="shared" ref="D1164:D1227" si="54">IF(C1164&lt;41%, "Fail",IF(C1164&lt;61%,"Pass",IF(C1164&lt;81%,"First",IF(C1164&lt;101%,"A","A+"))))</f>
        <v>Pass</v>
      </c>
      <c r="E1164" s="84" t="str">
        <f t="shared" ref="E1164:E1227" si="55">VLOOKUP(C1164,$C$4:$D$8,2,TRUE)</f>
        <v>Pass</v>
      </c>
      <c r="F1164" s="75"/>
    </row>
    <row r="1165" spans="1:6">
      <c r="A1165" s="43">
        <v>560424</v>
      </c>
      <c r="B1165" s="43">
        <v>711101</v>
      </c>
      <c r="C1165" s="139">
        <f t="shared" ref="C1165:C1228" si="56">B1165/A1165</f>
        <v>1.2688625041040356</v>
      </c>
      <c r="D1165" s="84" t="str">
        <f t="shared" si="54"/>
        <v>A+</v>
      </c>
      <c r="E1165" s="84" t="str">
        <f t="shared" si="55"/>
        <v>A+</v>
      </c>
      <c r="F1165" s="75"/>
    </row>
    <row r="1166" spans="1:6">
      <c r="A1166" s="43">
        <v>724790</v>
      </c>
      <c r="B1166" s="43">
        <v>859892</v>
      </c>
      <c r="C1166" s="139">
        <f t="shared" si="56"/>
        <v>1.1864015783882227</v>
      </c>
      <c r="D1166" s="84" t="str">
        <f t="shared" si="54"/>
        <v>A+</v>
      </c>
      <c r="E1166" s="84" t="str">
        <f t="shared" si="55"/>
        <v>A+</v>
      </c>
      <c r="F1166" s="75"/>
    </row>
    <row r="1167" spans="1:6">
      <c r="A1167" s="43">
        <v>1066948</v>
      </c>
      <c r="B1167" s="43">
        <v>1187856</v>
      </c>
      <c r="C1167" s="139">
        <f t="shared" si="56"/>
        <v>1.1133213614909068</v>
      </c>
      <c r="D1167" s="84" t="str">
        <f t="shared" si="54"/>
        <v>A+</v>
      </c>
      <c r="E1167" s="84" t="str">
        <f t="shared" si="55"/>
        <v>A+</v>
      </c>
      <c r="F1167" s="75"/>
    </row>
    <row r="1168" spans="1:6">
      <c r="A1168" s="43">
        <v>732934</v>
      </c>
      <c r="B1168" s="43">
        <v>855699</v>
      </c>
      <c r="C1168" s="139">
        <f t="shared" si="56"/>
        <v>1.1674980284718679</v>
      </c>
      <c r="D1168" s="84" t="str">
        <f t="shared" si="54"/>
        <v>A+</v>
      </c>
      <c r="E1168" s="84" t="str">
        <f t="shared" si="55"/>
        <v>A+</v>
      </c>
      <c r="F1168" s="75"/>
    </row>
    <row r="1169" spans="1:6">
      <c r="A1169" s="43">
        <v>421214</v>
      </c>
      <c r="B1169" s="43">
        <v>444925</v>
      </c>
      <c r="C1169" s="139">
        <f t="shared" si="56"/>
        <v>1.0562920510714269</v>
      </c>
      <c r="D1169" s="84" t="str">
        <f t="shared" si="54"/>
        <v>A+</v>
      </c>
      <c r="E1169" s="84" t="str">
        <f t="shared" si="55"/>
        <v>A+</v>
      </c>
      <c r="F1169" s="75"/>
    </row>
    <row r="1170" spans="1:6">
      <c r="A1170" s="43">
        <v>438088</v>
      </c>
      <c r="B1170" s="43">
        <v>651726</v>
      </c>
      <c r="C1170" s="139">
        <f t="shared" si="56"/>
        <v>1.4876600135132667</v>
      </c>
      <c r="D1170" s="84" t="str">
        <f t="shared" si="54"/>
        <v>A+</v>
      </c>
      <c r="E1170" s="84" t="str">
        <f t="shared" si="55"/>
        <v>A+</v>
      </c>
      <c r="F1170" s="75"/>
    </row>
    <row r="1171" spans="1:6">
      <c r="A1171" s="43">
        <v>322931</v>
      </c>
      <c r="B1171" s="43">
        <v>779302</v>
      </c>
      <c r="C1171" s="139">
        <f t="shared" si="56"/>
        <v>2.4132152069637165</v>
      </c>
      <c r="D1171" s="84" t="str">
        <f t="shared" si="54"/>
        <v>A+</v>
      </c>
      <c r="E1171" s="84" t="str">
        <f t="shared" si="55"/>
        <v>A+</v>
      </c>
      <c r="F1171" s="75"/>
    </row>
    <row r="1172" spans="1:6">
      <c r="A1172" s="43">
        <v>683909</v>
      </c>
      <c r="B1172" s="43">
        <v>560849</v>
      </c>
      <c r="C1172" s="139">
        <f t="shared" si="56"/>
        <v>0.82006378041523065</v>
      </c>
      <c r="D1172" s="84" t="str">
        <f t="shared" si="54"/>
        <v>A</v>
      </c>
      <c r="E1172" s="84" t="str">
        <f t="shared" si="55"/>
        <v>A</v>
      </c>
      <c r="F1172" s="75"/>
    </row>
    <row r="1173" spans="1:6">
      <c r="A1173" s="43">
        <v>912411</v>
      </c>
      <c r="B1173" s="43">
        <v>1238831</v>
      </c>
      <c r="C1173" s="139">
        <f t="shared" si="56"/>
        <v>1.357755441352636</v>
      </c>
      <c r="D1173" s="84" t="str">
        <f t="shared" si="54"/>
        <v>A+</v>
      </c>
      <c r="E1173" s="84" t="str">
        <f t="shared" si="55"/>
        <v>A+</v>
      </c>
      <c r="F1173" s="75"/>
    </row>
    <row r="1174" spans="1:6">
      <c r="A1174" s="43">
        <v>655496</v>
      </c>
      <c r="B1174" s="43">
        <v>1088979</v>
      </c>
      <c r="C1174" s="139">
        <f t="shared" si="56"/>
        <v>1.6613053321454287</v>
      </c>
      <c r="D1174" s="84" t="str">
        <f t="shared" si="54"/>
        <v>A+</v>
      </c>
      <c r="E1174" s="84" t="str">
        <f t="shared" si="55"/>
        <v>A+</v>
      </c>
      <c r="F1174" s="75"/>
    </row>
    <row r="1175" spans="1:6">
      <c r="A1175" s="43">
        <v>906097</v>
      </c>
      <c r="B1175" s="43">
        <v>584093</v>
      </c>
      <c r="C1175" s="139">
        <f t="shared" si="56"/>
        <v>0.64462524431710955</v>
      </c>
      <c r="D1175" s="84" t="str">
        <f t="shared" si="54"/>
        <v>First</v>
      </c>
      <c r="E1175" s="84" t="str">
        <f t="shared" si="55"/>
        <v>First</v>
      </c>
      <c r="F1175" s="75"/>
    </row>
    <row r="1176" spans="1:6">
      <c r="A1176" s="43">
        <v>1218494</v>
      </c>
      <c r="B1176" s="43">
        <v>292772</v>
      </c>
      <c r="C1176" s="139">
        <f t="shared" si="56"/>
        <v>0.24027364927525288</v>
      </c>
      <c r="D1176" s="84" t="str">
        <f t="shared" si="54"/>
        <v>Fail</v>
      </c>
      <c r="E1176" s="84" t="str">
        <f t="shared" si="55"/>
        <v>Fail</v>
      </c>
      <c r="F1176" s="75"/>
    </row>
    <row r="1177" spans="1:6">
      <c r="A1177" s="43">
        <v>1330656</v>
      </c>
      <c r="B1177" s="43">
        <v>2919780</v>
      </c>
      <c r="C1177" s="139">
        <f t="shared" si="56"/>
        <v>2.1942410360002884</v>
      </c>
      <c r="D1177" s="84" t="str">
        <f t="shared" si="54"/>
        <v>A+</v>
      </c>
      <c r="E1177" s="84" t="str">
        <f t="shared" si="55"/>
        <v>A+</v>
      </c>
      <c r="F1177" s="75"/>
    </row>
    <row r="1178" spans="1:6">
      <c r="A1178" s="43">
        <v>611882</v>
      </c>
      <c r="B1178" s="43">
        <v>513955</v>
      </c>
      <c r="C1178" s="139">
        <f t="shared" si="56"/>
        <v>0.83995770426324035</v>
      </c>
      <c r="D1178" s="84" t="str">
        <f t="shared" si="54"/>
        <v>A</v>
      </c>
      <c r="E1178" s="84" t="str">
        <f t="shared" si="55"/>
        <v>A</v>
      </c>
      <c r="F1178" s="75"/>
    </row>
    <row r="1179" spans="1:6">
      <c r="A1179" s="43">
        <v>365119</v>
      </c>
      <c r="B1179" s="43">
        <v>353767</v>
      </c>
      <c r="C1179" s="139">
        <f t="shared" si="56"/>
        <v>0.96890876673084669</v>
      </c>
      <c r="D1179" s="84" t="str">
        <f t="shared" si="54"/>
        <v>A</v>
      </c>
      <c r="E1179" s="84" t="str">
        <f t="shared" si="55"/>
        <v>A</v>
      </c>
      <c r="F1179" s="75"/>
    </row>
    <row r="1180" spans="1:6">
      <c r="A1180" s="43">
        <v>683289</v>
      </c>
      <c r="B1180" s="43">
        <v>1098053</v>
      </c>
      <c r="C1180" s="139">
        <f t="shared" si="56"/>
        <v>1.6070110890121163</v>
      </c>
      <c r="D1180" s="84" t="str">
        <f t="shared" si="54"/>
        <v>A+</v>
      </c>
      <c r="E1180" s="84" t="str">
        <f t="shared" si="55"/>
        <v>A+</v>
      </c>
      <c r="F1180" s="75"/>
    </row>
    <row r="1181" spans="1:6">
      <c r="A1181" s="43">
        <v>485339</v>
      </c>
      <c r="B1181" s="43">
        <v>1945534</v>
      </c>
      <c r="C1181" s="139">
        <f t="shared" si="56"/>
        <v>4.008608415973165</v>
      </c>
      <c r="D1181" s="84" t="str">
        <f t="shared" si="54"/>
        <v>A+</v>
      </c>
      <c r="E1181" s="84" t="str">
        <f t="shared" si="55"/>
        <v>A+</v>
      </c>
      <c r="F1181" s="75"/>
    </row>
    <row r="1182" spans="1:6">
      <c r="A1182" s="43">
        <v>740367</v>
      </c>
      <c r="B1182" s="43">
        <v>624734</v>
      </c>
      <c r="C1182" s="139">
        <f t="shared" si="56"/>
        <v>0.84381664768959175</v>
      </c>
      <c r="D1182" s="84" t="str">
        <f t="shared" si="54"/>
        <v>A</v>
      </c>
      <c r="E1182" s="84" t="str">
        <f t="shared" si="55"/>
        <v>A</v>
      </c>
      <c r="F1182" s="75"/>
    </row>
    <row r="1183" spans="1:6">
      <c r="A1183" s="43">
        <v>771146</v>
      </c>
      <c r="B1183" s="43">
        <v>676382</v>
      </c>
      <c r="C1183" s="139">
        <f t="shared" si="56"/>
        <v>0.87711276463860277</v>
      </c>
      <c r="D1183" s="84" t="str">
        <f t="shared" si="54"/>
        <v>A</v>
      </c>
      <c r="E1183" s="84" t="str">
        <f t="shared" si="55"/>
        <v>A</v>
      </c>
      <c r="F1183" s="75"/>
    </row>
    <row r="1184" spans="1:6">
      <c r="A1184" s="43">
        <v>591091</v>
      </c>
      <c r="B1184" s="43">
        <v>385474</v>
      </c>
      <c r="C1184" s="139">
        <f t="shared" si="56"/>
        <v>0.65213985663797958</v>
      </c>
      <c r="D1184" s="84" t="str">
        <f t="shared" si="54"/>
        <v>First</v>
      </c>
      <c r="E1184" s="84" t="str">
        <f t="shared" si="55"/>
        <v>First</v>
      </c>
      <c r="F1184" s="75"/>
    </row>
    <row r="1185" spans="1:6">
      <c r="A1185" s="43">
        <v>606065</v>
      </c>
      <c r="B1185" s="43">
        <v>740250</v>
      </c>
      <c r="C1185" s="139">
        <f t="shared" si="56"/>
        <v>1.221403644823575</v>
      </c>
      <c r="D1185" s="84" t="str">
        <f t="shared" si="54"/>
        <v>A+</v>
      </c>
      <c r="E1185" s="84" t="str">
        <f t="shared" si="55"/>
        <v>A+</v>
      </c>
      <c r="F1185" s="75"/>
    </row>
    <row r="1186" spans="1:6">
      <c r="A1186" s="43">
        <v>729456</v>
      </c>
      <c r="B1186" s="43">
        <v>484238</v>
      </c>
      <c r="C1186" s="139">
        <f t="shared" si="56"/>
        <v>0.66383441907394003</v>
      </c>
      <c r="D1186" s="84" t="str">
        <f t="shared" si="54"/>
        <v>First</v>
      </c>
      <c r="E1186" s="84" t="str">
        <f t="shared" si="55"/>
        <v>First</v>
      </c>
      <c r="F1186" s="75"/>
    </row>
    <row r="1187" spans="1:6">
      <c r="A1187" s="43">
        <v>258553</v>
      </c>
      <c r="B1187" s="43">
        <v>295221</v>
      </c>
      <c r="C1187" s="139">
        <f t="shared" si="56"/>
        <v>1.1418200523683733</v>
      </c>
      <c r="D1187" s="84" t="str">
        <f t="shared" si="54"/>
        <v>A+</v>
      </c>
      <c r="E1187" s="84" t="str">
        <f t="shared" si="55"/>
        <v>A+</v>
      </c>
      <c r="F1187" s="75"/>
    </row>
    <row r="1188" spans="1:6">
      <c r="A1188" s="43">
        <v>339037</v>
      </c>
      <c r="B1188" s="43">
        <v>398125</v>
      </c>
      <c r="C1188" s="139">
        <f t="shared" si="56"/>
        <v>1.1742818630414968</v>
      </c>
      <c r="D1188" s="84" t="str">
        <f t="shared" si="54"/>
        <v>A+</v>
      </c>
      <c r="E1188" s="84" t="str">
        <f t="shared" si="55"/>
        <v>A+</v>
      </c>
      <c r="F1188" s="75"/>
    </row>
    <row r="1189" spans="1:6">
      <c r="A1189" s="43">
        <v>791407</v>
      </c>
      <c r="B1189" s="43">
        <v>1721299</v>
      </c>
      <c r="C1189" s="139">
        <f t="shared" si="56"/>
        <v>2.1749858164004108</v>
      </c>
      <c r="D1189" s="84" t="str">
        <f t="shared" si="54"/>
        <v>A+</v>
      </c>
      <c r="E1189" s="84" t="str">
        <f t="shared" si="55"/>
        <v>A+</v>
      </c>
      <c r="F1189" s="75"/>
    </row>
    <row r="1190" spans="1:6">
      <c r="A1190" s="43">
        <v>411854</v>
      </c>
      <c r="B1190" s="43">
        <v>849107</v>
      </c>
      <c r="C1190" s="139">
        <f t="shared" si="56"/>
        <v>2.0616699121533357</v>
      </c>
      <c r="D1190" s="84" t="str">
        <f t="shared" si="54"/>
        <v>A+</v>
      </c>
      <c r="E1190" s="84" t="str">
        <f t="shared" si="55"/>
        <v>A+</v>
      </c>
      <c r="F1190" s="75"/>
    </row>
    <row r="1191" spans="1:6">
      <c r="A1191" s="43">
        <v>456229</v>
      </c>
      <c r="B1191" s="43">
        <v>584140</v>
      </c>
      <c r="C1191" s="139">
        <f t="shared" si="56"/>
        <v>1.2803657812195191</v>
      </c>
      <c r="D1191" s="84" t="str">
        <f t="shared" si="54"/>
        <v>A+</v>
      </c>
      <c r="E1191" s="84" t="str">
        <f t="shared" si="55"/>
        <v>A+</v>
      </c>
      <c r="F1191" s="75"/>
    </row>
    <row r="1192" spans="1:6">
      <c r="A1192" s="43">
        <v>1129464</v>
      </c>
      <c r="B1192" s="43">
        <v>1635438</v>
      </c>
      <c r="C1192" s="139">
        <f t="shared" si="56"/>
        <v>1.4479770935594229</v>
      </c>
      <c r="D1192" s="84" t="str">
        <f t="shared" si="54"/>
        <v>A+</v>
      </c>
      <c r="E1192" s="84" t="str">
        <f t="shared" si="55"/>
        <v>A+</v>
      </c>
      <c r="F1192" s="75"/>
    </row>
    <row r="1193" spans="1:6">
      <c r="A1193" s="43">
        <v>576834</v>
      </c>
      <c r="B1193" s="43">
        <v>1097511</v>
      </c>
      <c r="C1193" s="139">
        <f t="shared" si="56"/>
        <v>1.9026461685684271</v>
      </c>
      <c r="D1193" s="84" t="str">
        <f t="shared" si="54"/>
        <v>A+</v>
      </c>
      <c r="E1193" s="84" t="str">
        <f t="shared" si="55"/>
        <v>A+</v>
      </c>
      <c r="F1193" s="75"/>
    </row>
    <row r="1194" spans="1:6">
      <c r="A1194" s="43">
        <v>196413</v>
      </c>
      <c r="B1194" s="43">
        <v>375483</v>
      </c>
      <c r="C1194" s="139">
        <f t="shared" si="56"/>
        <v>1.9117013639626705</v>
      </c>
      <c r="D1194" s="84" t="str">
        <f t="shared" si="54"/>
        <v>A+</v>
      </c>
      <c r="E1194" s="84" t="str">
        <f t="shared" si="55"/>
        <v>A+</v>
      </c>
      <c r="F1194" s="75"/>
    </row>
    <row r="1195" spans="1:6">
      <c r="A1195" s="43">
        <v>1259757</v>
      </c>
      <c r="B1195" s="43">
        <v>2021950</v>
      </c>
      <c r="C1195" s="139">
        <f t="shared" si="56"/>
        <v>1.6050317640624343</v>
      </c>
      <c r="D1195" s="84" t="str">
        <f t="shared" si="54"/>
        <v>A+</v>
      </c>
      <c r="E1195" s="84" t="str">
        <f t="shared" si="55"/>
        <v>A+</v>
      </c>
      <c r="F1195" s="75"/>
    </row>
    <row r="1196" spans="1:6">
      <c r="A1196" s="43">
        <v>485216</v>
      </c>
      <c r="B1196" s="43">
        <v>711372</v>
      </c>
      <c r="C1196" s="139">
        <f t="shared" si="56"/>
        <v>1.4660934511640176</v>
      </c>
      <c r="D1196" s="84" t="str">
        <f t="shared" si="54"/>
        <v>A+</v>
      </c>
      <c r="E1196" s="84" t="str">
        <f t="shared" si="55"/>
        <v>A+</v>
      </c>
      <c r="F1196" s="75"/>
    </row>
    <row r="1197" spans="1:6">
      <c r="A1197" s="43">
        <v>317315</v>
      </c>
      <c r="B1197" s="43">
        <v>38667</v>
      </c>
      <c r="C1197" s="139">
        <f t="shared" si="56"/>
        <v>0.12185682996391599</v>
      </c>
      <c r="D1197" s="84" t="str">
        <f t="shared" si="54"/>
        <v>Fail</v>
      </c>
      <c r="E1197" s="84" t="str">
        <f t="shared" si="55"/>
        <v>Fail</v>
      </c>
      <c r="F1197" s="75"/>
    </row>
    <row r="1198" spans="1:6">
      <c r="A1198" s="43">
        <v>287589</v>
      </c>
      <c r="B1198" s="43">
        <v>404431</v>
      </c>
      <c r="C1198" s="139">
        <f t="shared" si="56"/>
        <v>1.4062811859980737</v>
      </c>
      <c r="D1198" s="84" t="str">
        <f t="shared" si="54"/>
        <v>A+</v>
      </c>
      <c r="E1198" s="84" t="str">
        <f t="shared" si="55"/>
        <v>A+</v>
      </c>
      <c r="F1198" s="75"/>
    </row>
    <row r="1199" spans="1:6">
      <c r="A1199" s="43">
        <v>678604</v>
      </c>
      <c r="B1199" s="43">
        <v>742546</v>
      </c>
      <c r="C1199" s="139">
        <f t="shared" si="56"/>
        <v>1.0942257929514121</v>
      </c>
      <c r="D1199" s="84" t="str">
        <f t="shared" si="54"/>
        <v>A+</v>
      </c>
      <c r="E1199" s="84" t="str">
        <f t="shared" si="55"/>
        <v>A+</v>
      </c>
      <c r="F1199" s="75"/>
    </row>
    <row r="1200" spans="1:6">
      <c r="A1200" s="43">
        <v>749977</v>
      </c>
      <c r="B1200" s="43">
        <v>336697</v>
      </c>
      <c r="C1200" s="139">
        <f t="shared" si="56"/>
        <v>0.4489431009217616</v>
      </c>
      <c r="D1200" s="84" t="str">
        <f t="shared" si="54"/>
        <v>Pass</v>
      </c>
      <c r="E1200" s="84" t="str">
        <f t="shared" si="55"/>
        <v>Pass</v>
      </c>
      <c r="F1200" s="75"/>
    </row>
    <row r="1201" spans="1:6">
      <c r="A1201" s="43">
        <v>813461</v>
      </c>
      <c r="B1201" s="43">
        <v>2170758</v>
      </c>
      <c r="C1201" s="139">
        <f t="shared" si="56"/>
        <v>2.6685458798885255</v>
      </c>
      <c r="D1201" s="84" t="str">
        <f t="shared" si="54"/>
        <v>A+</v>
      </c>
      <c r="E1201" s="84" t="str">
        <f t="shared" si="55"/>
        <v>A+</v>
      </c>
      <c r="F1201" s="75"/>
    </row>
    <row r="1202" spans="1:6">
      <c r="A1202" s="43">
        <v>956014</v>
      </c>
      <c r="B1202" s="43">
        <v>1078506</v>
      </c>
      <c r="C1202" s="139">
        <f t="shared" si="56"/>
        <v>1.1281278307639846</v>
      </c>
      <c r="D1202" s="84" t="str">
        <f t="shared" si="54"/>
        <v>A+</v>
      </c>
      <c r="E1202" s="84" t="str">
        <f t="shared" si="55"/>
        <v>A+</v>
      </c>
      <c r="F1202" s="75"/>
    </row>
    <row r="1203" spans="1:6">
      <c r="A1203" s="43">
        <v>339164</v>
      </c>
      <c r="B1203" s="43">
        <v>291828</v>
      </c>
      <c r="C1203" s="139">
        <f t="shared" si="56"/>
        <v>0.86043330070408419</v>
      </c>
      <c r="D1203" s="84" t="str">
        <f t="shared" si="54"/>
        <v>A</v>
      </c>
      <c r="E1203" s="84" t="str">
        <f t="shared" si="55"/>
        <v>A</v>
      </c>
      <c r="F1203" s="75"/>
    </row>
    <row r="1204" spans="1:6">
      <c r="A1204" s="43">
        <v>860330</v>
      </c>
      <c r="B1204" s="43">
        <v>503138</v>
      </c>
      <c r="C1204" s="139">
        <f t="shared" si="56"/>
        <v>0.58481977845710365</v>
      </c>
      <c r="D1204" s="84" t="str">
        <f t="shared" si="54"/>
        <v>Pass</v>
      </c>
      <c r="E1204" s="84" t="str">
        <f t="shared" si="55"/>
        <v>Pass</v>
      </c>
      <c r="F1204" s="75"/>
    </row>
    <row r="1205" spans="1:6">
      <c r="A1205" s="43">
        <v>599989</v>
      </c>
      <c r="B1205" s="43">
        <v>1244390</v>
      </c>
      <c r="C1205" s="139">
        <f t="shared" si="56"/>
        <v>2.0740213570582129</v>
      </c>
      <c r="D1205" s="84" t="str">
        <f t="shared" si="54"/>
        <v>A+</v>
      </c>
      <c r="E1205" s="84" t="str">
        <f t="shared" si="55"/>
        <v>A+</v>
      </c>
      <c r="F1205" s="75"/>
    </row>
    <row r="1206" spans="1:6">
      <c r="A1206" s="43">
        <v>574100</v>
      </c>
      <c r="B1206" s="43">
        <v>877972</v>
      </c>
      <c r="C1206" s="139">
        <f t="shared" si="56"/>
        <v>1.5293015154154328</v>
      </c>
      <c r="D1206" s="84" t="str">
        <f t="shared" si="54"/>
        <v>A+</v>
      </c>
      <c r="E1206" s="84" t="str">
        <f t="shared" si="55"/>
        <v>A+</v>
      </c>
      <c r="F1206" s="75"/>
    </row>
    <row r="1207" spans="1:6">
      <c r="A1207" s="43">
        <v>714413</v>
      </c>
      <c r="B1207" s="43">
        <v>616043</v>
      </c>
      <c r="C1207" s="139">
        <f t="shared" si="56"/>
        <v>0.86230653697511106</v>
      </c>
      <c r="D1207" s="84" t="str">
        <f t="shared" si="54"/>
        <v>A</v>
      </c>
      <c r="E1207" s="84" t="str">
        <f t="shared" si="55"/>
        <v>A</v>
      </c>
      <c r="F1207" s="75"/>
    </row>
    <row r="1208" spans="1:6">
      <c r="A1208" s="43">
        <v>917311</v>
      </c>
      <c r="B1208" s="43">
        <v>666397</v>
      </c>
      <c r="C1208" s="139">
        <f t="shared" si="56"/>
        <v>0.7264679045601764</v>
      </c>
      <c r="D1208" s="84" t="str">
        <f t="shared" si="54"/>
        <v>First</v>
      </c>
      <c r="E1208" s="84" t="str">
        <f t="shared" si="55"/>
        <v>First</v>
      </c>
      <c r="F1208" s="75"/>
    </row>
    <row r="1209" spans="1:6">
      <c r="A1209" s="43">
        <v>624419</v>
      </c>
      <c r="B1209" s="43">
        <v>576667</v>
      </c>
      <c r="C1209" s="139">
        <f t="shared" si="56"/>
        <v>0.92352570949955082</v>
      </c>
      <c r="D1209" s="84" t="str">
        <f t="shared" si="54"/>
        <v>A</v>
      </c>
      <c r="E1209" s="84" t="str">
        <f t="shared" si="55"/>
        <v>A</v>
      </c>
      <c r="F1209" s="75"/>
    </row>
    <row r="1210" spans="1:6">
      <c r="A1210" s="43">
        <v>1147540</v>
      </c>
      <c r="B1210" s="43">
        <v>1347349</v>
      </c>
      <c r="C1210" s="139">
        <f t="shared" si="56"/>
        <v>1.174119420673789</v>
      </c>
      <c r="D1210" s="84" t="str">
        <f t="shared" si="54"/>
        <v>A+</v>
      </c>
      <c r="E1210" s="84" t="str">
        <f t="shared" si="55"/>
        <v>A+</v>
      </c>
      <c r="F1210" s="75"/>
    </row>
    <row r="1211" spans="1:6">
      <c r="A1211" s="43">
        <v>272100</v>
      </c>
      <c r="B1211" s="43">
        <v>859107</v>
      </c>
      <c r="C1211" s="139">
        <f t="shared" si="56"/>
        <v>3.1573208379272328</v>
      </c>
      <c r="D1211" s="84" t="str">
        <f t="shared" si="54"/>
        <v>A+</v>
      </c>
      <c r="E1211" s="84" t="str">
        <f t="shared" si="55"/>
        <v>A+</v>
      </c>
      <c r="F1211" s="75"/>
    </row>
    <row r="1212" spans="1:6">
      <c r="A1212" s="43">
        <v>1070282</v>
      </c>
      <c r="B1212" s="43">
        <v>1650985</v>
      </c>
      <c r="C1212" s="139">
        <f t="shared" si="56"/>
        <v>1.5425700890045801</v>
      </c>
      <c r="D1212" s="84" t="str">
        <f t="shared" si="54"/>
        <v>A+</v>
      </c>
      <c r="E1212" s="84" t="str">
        <f t="shared" si="55"/>
        <v>A+</v>
      </c>
      <c r="F1212" s="75"/>
    </row>
    <row r="1213" spans="1:6">
      <c r="A1213" s="43">
        <v>343148</v>
      </c>
      <c r="B1213" s="43">
        <v>605479</v>
      </c>
      <c r="C1213" s="139">
        <f t="shared" si="56"/>
        <v>1.7644835464580881</v>
      </c>
      <c r="D1213" s="84" t="str">
        <f t="shared" si="54"/>
        <v>A+</v>
      </c>
      <c r="E1213" s="84" t="str">
        <f t="shared" si="55"/>
        <v>A+</v>
      </c>
      <c r="F1213" s="75"/>
    </row>
    <row r="1214" spans="1:6">
      <c r="A1214" s="43">
        <v>841570</v>
      </c>
      <c r="B1214" s="43">
        <v>239188</v>
      </c>
      <c r="C1214" s="139">
        <f t="shared" si="56"/>
        <v>0.28421640505246148</v>
      </c>
      <c r="D1214" s="84" t="str">
        <f t="shared" si="54"/>
        <v>Fail</v>
      </c>
      <c r="E1214" s="84" t="str">
        <f t="shared" si="55"/>
        <v>Fail</v>
      </c>
      <c r="F1214" s="75"/>
    </row>
    <row r="1215" spans="1:6">
      <c r="A1215" s="43">
        <v>496007</v>
      </c>
      <c r="B1215" s="43">
        <v>619959</v>
      </c>
      <c r="C1215" s="139">
        <f t="shared" si="56"/>
        <v>1.2498996989961835</v>
      </c>
      <c r="D1215" s="84" t="str">
        <f t="shared" si="54"/>
        <v>A+</v>
      </c>
      <c r="E1215" s="84" t="str">
        <f t="shared" si="55"/>
        <v>A+</v>
      </c>
      <c r="F1215" s="75"/>
    </row>
    <row r="1216" spans="1:6">
      <c r="A1216" s="43">
        <v>685158</v>
      </c>
      <c r="B1216" s="43">
        <v>313275</v>
      </c>
      <c r="C1216" s="139">
        <f t="shared" si="56"/>
        <v>0.45723030308337637</v>
      </c>
      <c r="D1216" s="84" t="str">
        <f t="shared" si="54"/>
        <v>Pass</v>
      </c>
      <c r="E1216" s="84" t="str">
        <f t="shared" si="55"/>
        <v>Pass</v>
      </c>
      <c r="F1216" s="75"/>
    </row>
    <row r="1217" spans="1:6">
      <c r="A1217" s="43">
        <v>840783</v>
      </c>
      <c r="B1217" s="43">
        <v>779618</v>
      </c>
      <c r="C1217" s="139">
        <f t="shared" si="56"/>
        <v>0.92725233502580329</v>
      </c>
      <c r="D1217" s="84" t="str">
        <f t="shared" si="54"/>
        <v>A</v>
      </c>
      <c r="E1217" s="84" t="str">
        <f t="shared" si="55"/>
        <v>A</v>
      </c>
      <c r="F1217" s="75"/>
    </row>
    <row r="1218" spans="1:6">
      <c r="A1218" s="43">
        <v>606078</v>
      </c>
      <c r="B1218" s="43">
        <v>643077</v>
      </c>
      <c r="C1218" s="139">
        <f t="shared" si="56"/>
        <v>1.0610465979626384</v>
      </c>
      <c r="D1218" s="84" t="str">
        <f t="shared" si="54"/>
        <v>A+</v>
      </c>
      <c r="E1218" s="84" t="str">
        <f t="shared" si="55"/>
        <v>A+</v>
      </c>
      <c r="F1218" s="75"/>
    </row>
    <row r="1219" spans="1:6">
      <c r="A1219" s="43">
        <v>104043</v>
      </c>
      <c r="B1219" s="43">
        <v>1785572</v>
      </c>
      <c r="C1219" s="139">
        <f t="shared" si="56"/>
        <v>17.161865767038627</v>
      </c>
      <c r="D1219" s="84" t="str">
        <f t="shared" si="54"/>
        <v>A+</v>
      </c>
      <c r="E1219" s="84" t="str">
        <f t="shared" si="55"/>
        <v>A+</v>
      </c>
      <c r="F1219" s="75"/>
    </row>
    <row r="1220" spans="1:6">
      <c r="A1220" s="43">
        <v>1184027</v>
      </c>
      <c r="B1220" s="43">
        <v>941747</v>
      </c>
      <c r="C1220" s="139">
        <f t="shared" si="56"/>
        <v>0.79537628787181369</v>
      </c>
      <c r="D1220" s="84" t="str">
        <f t="shared" si="54"/>
        <v>First</v>
      </c>
      <c r="E1220" s="84" t="str">
        <f t="shared" si="55"/>
        <v>First</v>
      </c>
      <c r="F1220" s="75"/>
    </row>
    <row r="1221" spans="1:6">
      <c r="A1221" s="43">
        <v>1038851</v>
      </c>
      <c r="B1221" s="43">
        <v>1392026</v>
      </c>
      <c r="C1221" s="139">
        <f t="shared" si="56"/>
        <v>1.3399669442489828</v>
      </c>
      <c r="D1221" s="84" t="str">
        <f t="shared" si="54"/>
        <v>A+</v>
      </c>
      <c r="E1221" s="84" t="str">
        <f t="shared" si="55"/>
        <v>A+</v>
      </c>
      <c r="F1221" s="75"/>
    </row>
    <row r="1222" spans="1:6">
      <c r="A1222" s="43">
        <v>780814</v>
      </c>
      <c r="B1222" s="43">
        <v>936796</v>
      </c>
      <c r="C1222" s="139">
        <f t="shared" si="56"/>
        <v>1.199768446774776</v>
      </c>
      <c r="D1222" s="84" t="str">
        <f t="shared" si="54"/>
        <v>A+</v>
      </c>
      <c r="E1222" s="84" t="str">
        <f t="shared" si="55"/>
        <v>A+</v>
      </c>
      <c r="F1222" s="75"/>
    </row>
    <row r="1223" spans="1:6">
      <c r="A1223" s="43">
        <v>1099640</v>
      </c>
      <c r="B1223" s="43">
        <v>558887</v>
      </c>
      <c r="C1223" s="139">
        <f t="shared" si="56"/>
        <v>0.50824542577570841</v>
      </c>
      <c r="D1223" s="84" t="str">
        <f t="shared" si="54"/>
        <v>Pass</v>
      </c>
      <c r="E1223" s="84" t="str">
        <f t="shared" si="55"/>
        <v>Pass</v>
      </c>
      <c r="F1223" s="75"/>
    </row>
    <row r="1224" spans="1:6">
      <c r="A1224" s="43">
        <v>741050</v>
      </c>
      <c r="B1224" s="43">
        <v>803880</v>
      </c>
      <c r="C1224" s="139">
        <f t="shared" si="56"/>
        <v>1.0847851022198232</v>
      </c>
      <c r="D1224" s="84" t="str">
        <f t="shared" si="54"/>
        <v>A+</v>
      </c>
      <c r="E1224" s="84" t="str">
        <f t="shared" si="55"/>
        <v>A+</v>
      </c>
      <c r="F1224" s="75"/>
    </row>
    <row r="1225" spans="1:6">
      <c r="A1225" s="43">
        <v>851871</v>
      </c>
      <c r="B1225" s="43">
        <v>1148946</v>
      </c>
      <c r="C1225" s="139">
        <f t="shared" si="56"/>
        <v>1.3487323784939269</v>
      </c>
      <c r="D1225" s="84" t="str">
        <f t="shared" si="54"/>
        <v>A+</v>
      </c>
      <c r="E1225" s="84" t="str">
        <f t="shared" si="55"/>
        <v>A+</v>
      </c>
      <c r="F1225" s="75"/>
    </row>
    <row r="1226" spans="1:6">
      <c r="A1226" s="43">
        <v>535739</v>
      </c>
      <c r="B1226" s="43">
        <v>547181</v>
      </c>
      <c r="C1226" s="139">
        <f t="shared" si="56"/>
        <v>1.0213574147112681</v>
      </c>
      <c r="D1226" s="84" t="str">
        <f t="shared" si="54"/>
        <v>A+</v>
      </c>
      <c r="E1226" s="84" t="str">
        <f t="shared" si="55"/>
        <v>A+</v>
      </c>
      <c r="F1226" s="75"/>
    </row>
    <row r="1227" spans="1:6">
      <c r="A1227" s="43">
        <v>539776</v>
      </c>
      <c r="B1227" s="43">
        <v>776752</v>
      </c>
      <c r="C1227" s="139">
        <f t="shared" si="56"/>
        <v>1.4390265591652833</v>
      </c>
      <c r="D1227" s="84" t="str">
        <f t="shared" si="54"/>
        <v>A+</v>
      </c>
      <c r="E1227" s="84" t="str">
        <f t="shared" si="55"/>
        <v>A+</v>
      </c>
      <c r="F1227" s="75"/>
    </row>
    <row r="1228" spans="1:6">
      <c r="A1228" s="43">
        <v>390931</v>
      </c>
      <c r="B1228" s="43">
        <v>296652</v>
      </c>
      <c r="C1228" s="139">
        <f t="shared" si="56"/>
        <v>0.75883467926565051</v>
      </c>
      <c r="D1228" s="84" t="str">
        <f t="shared" ref="D1228:D1291" si="57">IF(C1228&lt;41%, "Fail",IF(C1228&lt;61%,"Pass",IF(C1228&lt;81%,"First",IF(C1228&lt;101%,"A","A+"))))</f>
        <v>First</v>
      </c>
      <c r="E1228" s="84" t="str">
        <f t="shared" ref="E1228:E1291" si="58">VLOOKUP(C1228,$C$4:$D$8,2,TRUE)</f>
        <v>First</v>
      </c>
      <c r="F1228" s="75"/>
    </row>
    <row r="1229" spans="1:6">
      <c r="A1229" s="43">
        <v>828973</v>
      </c>
      <c r="B1229" s="43">
        <v>1666641</v>
      </c>
      <c r="C1229" s="139">
        <f t="shared" ref="C1229:C1292" si="59">B1229/A1229</f>
        <v>2.0104888820263147</v>
      </c>
      <c r="D1229" s="84" t="str">
        <f t="shared" si="57"/>
        <v>A+</v>
      </c>
      <c r="E1229" s="84" t="str">
        <f t="shared" si="58"/>
        <v>A+</v>
      </c>
      <c r="F1229" s="75"/>
    </row>
    <row r="1230" spans="1:6">
      <c r="A1230" s="43">
        <v>364297</v>
      </c>
      <c r="B1230" s="43">
        <v>458127</v>
      </c>
      <c r="C1230" s="139">
        <f t="shared" si="59"/>
        <v>1.2575645695682369</v>
      </c>
      <c r="D1230" s="84" t="str">
        <f t="shared" si="57"/>
        <v>A+</v>
      </c>
      <c r="E1230" s="84" t="str">
        <f t="shared" si="58"/>
        <v>A+</v>
      </c>
      <c r="F1230" s="75"/>
    </row>
    <row r="1231" spans="1:6">
      <c r="A1231" s="43">
        <v>428093</v>
      </c>
      <c r="B1231" s="43">
        <v>1134260</v>
      </c>
      <c r="C1231" s="139">
        <f t="shared" si="59"/>
        <v>2.649564463796418</v>
      </c>
      <c r="D1231" s="84" t="str">
        <f t="shared" si="57"/>
        <v>A+</v>
      </c>
      <c r="E1231" s="84" t="str">
        <f t="shared" si="58"/>
        <v>A+</v>
      </c>
      <c r="F1231" s="75"/>
    </row>
    <row r="1232" spans="1:6">
      <c r="A1232" s="43">
        <v>251169</v>
      </c>
      <c r="B1232" s="43">
        <v>866993</v>
      </c>
      <c r="C1232" s="139">
        <f t="shared" si="59"/>
        <v>3.4518312371351558</v>
      </c>
      <c r="D1232" s="84" t="str">
        <f t="shared" si="57"/>
        <v>A+</v>
      </c>
      <c r="E1232" s="84" t="str">
        <f t="shared" si="58"/>
        <v>A+</v>
      </c>
      <c r="F1232" s="75"/>
    </row>
    <row r="1233" spans="1:6">
      <c r="A1233" s="43">
        <v>514452</v>
      </c>
      <c r="B1233" s="43">
        <v>109983</v>
      </c>
      <c r="C1233" s="139">
        <f t="shared" si="59"/>
        <v>0.2137867089641016</v>
      </c>
      <c r="D1233" s="84" t="str">
        <f t="shared" si="57"/>
        <v>Fail</v>
      </c>
      <c r="E1233" s="84" t="str">
        <f t="shared" si="58"/>
        <v>Fail</v>
      </c>
      <c r="F1233" s="75"/>
    </row>
    <row r="1234" spans="1:6">
      <c r="A1234" s="43">
        <v>464695</v>
      </c>
      <c r="B1234" s="43">
        <v>484192</v>
      </c>
      <c r="C1234" s="139">
        <f t="shared" si="59"/>
        <v>1.0419565521471073</v>
      </c>
      <c r="D1234" s="84" t="str">
        <f t="shared" si="57"/>
        <v>A+</v>
      </c>
      <c r="E1234" s="84" t="str">
        <f t="shared" si="58"/>
        <v>A+</v>
      </c>
      <c r="F1234" s="75"/>
    </row>
    <row r="1235" spans="1:6">
      <c r="A1235" s="43">
        <v>408605</v>
      </c>
      <c r="B1235" s="43">
        <v>757475</v>
      </c>
      <c r="C1235" s="139">
        <f t="shared" si="59"/>
        <v>1.853807466868981</v>
      </c>
      <c r="D1235" s="84" t="str">
        <f t="shared" si="57"/>
        <v>A+</v>
      </c>
      <c r="E1235" s="84" t="str">
        <f t="shared" si="58"/>
        <v>A+</v>
      </c>
      <c r="F1235" s="75"/>
    </row>
    <row r="1236" spans="1:6">
      <c r="A1236" s="43">
        <v>845112</v>
      </c>
      <c r="B1236" s="43">
        <v>1290857</v>
      </c>
      <c r="C1236" s="139">
        <f t="shared" si="59"/>
        <v>1.5274389666695065</v>
      </c>
      <c r="D1236" s="84" t="str">
        <f t="shared" si="57"/>
        <v>A+</v>
      </c>
      <c r="E1236" s="84" t="str">
        <f t="shared" si="58"/>
        <v>A+</v>
      </c>
      <c r="F1236" s="75"/>
    </row>
    <row r="1237" spans="1:6">
      <c r="A1237" s="43">
        <v>884300</v>
      </c>
      <c r="B1237" s="43">
        <v>1385680</v>
      </c>
      <c r="C1237" s="139">
        <f t="shared" si="59"/>
        <v>1.5669795318330884</v>
      </c>
      <c r="D1237" s="84" t="str">
        <f t="shared" si="57"/>
        <v>A+</v>
      </c>
      <c r="E1237" s="84" t="str">
        <f t="shared" si="58"/>
        <v>A+</v>
      </c>
      <c r="F1237" s="75"/>
    </row>
    <row r="1238" spans="1:6">
      <c r="A1238" s="43">
        <v>1354639</v>
      </c>
      <c r="B1238" s="43">
        <v>403813</v>
      </c>
      <c r="C1238" s="139">
        <f t="shared" si="59"/>
        <v>0.29809639320881798</v>
      </c>
      <c r="D1238" s="84" t="str">
        <f t="shared" si="57"/>
        <v>Fail</v>
      </c>
      <c r="E1238" s="84" t="str">
        <f t="shared" si="58"/>
        <v>Fail</v>
      </c>
      <c r="F1238" s="75"/>
    </row>
    <row r="1239" spans="1:6">
      <c r="A1239" s="43">
        <v>855178</v>
      </c>
      <c r="B1239" s="43">
        <v>207738</v>
      </c>
      <c r="C1239" s="139">
        <f t="shared" si="59"/>
        <v>0.24291784868179489</v>
      </c>
      <c r="D1239" s="84" t="str">
        <f t="shared" si="57"/>
        <v>Fail</v>
      </c>
      <c r="E1239" s="84" t="str">
        <f t="shared" si="58"/>
        <v>Fail</v>
      </c>
      <c r="F1239" s="75"/>
    </row>
    <row r="1240" spans="1:6">
      <c r="A1240" s="43">
        <v>832612</v>
      </c>
      <c r="B1240" s="43">
        <v>810460</v>
      </c>
      <c r="C1240" s="139">
        <f t="shared" si="59"/>
        <v>0.97339457034008636</v>
      </c>
      <c r="D1240" s="84" t="str">
        <f t="shared" si="57"/>
        <v>A</v>
      </c>
      <c r="E1240" s="84" t="str">
        <f t="shared" si="58"/>
        <v>A</v>
      </c>
      <c r="F1240" s="75"/>
    </row>
    <row r="1241" spans="1:6">
      <c r="A1241" s="43">
        <v>213493</v>
      </c>
      <c r="B1241" s="43">
        <v>673881</v>
      </c>
      <c r="C1241" s="139">
        <f t="shared" si="59"/>
        <v>3.1564547783768084</v>
      </c>
      <c r="D1241" s="84" t="str">
        <f t="shared" si="57"/>
        <v>A+</v>
      </c>
      <c r="E1241" s="84" t="str">
        <f t="shared" si="58"/>
        <v>A+</v>
      </c>
      <c r="F1241" s="75"/>
    </row>
    <row r="1242" spans="1:6">
      <c r="A1242" s="43">
        <v>876207</v>
      </c>
      <c r="B1242" s="43">
        <v>959918</v>
      </c>
      <c r="C1242" s="139">
        <f t="shared" si="59"/>
        <v>1.0955379265401897</v>
      </c>
      <c r="D1242" s="84" t="str">
        <f t="shared" si="57"/>
        <v>A+</v>
      </c>
      <c r="E1242" s="84" t="str">
        <f t="shared" si="58"/>
        <v>A+</v>
      </c>
      <c r="F1242" s="75"/>
    </row>
    <row r="1243" spans="1:6">
      <c r="A1243" s="43">
        <v>1245394</v>
      </c>
      <c r="B1243" s="43">
        <v>865631</v>
      </c>
      <c r="C1243" s="139">
        <f t="shared" si="59"/>
        <v>0.6950659791198609</v>
      </c>
      <c r="D1243" s="84" t="str">
        <f t="shared" si="57"/>
        <v>First</v>
      </c>
      <c r="E1243" s="84" t="str">
        <f t="shared" si="58"/>
        <v>First</v>
      </c>
      <c r="F1243" s="75"/>
    </row>
    <row r="1244" spans="1:6">
      <c r="A1244" s="43">
        <v>492358</v>
      </c>
      <c r="B1244" s="43">
        <v>1250393</v>
      </c>
      <c r="C1244" s="139">
        <f t="shared" si="59"/>
        <v>2.5396012657456568</v>
      </c>
      <c r="D1244" s="84" t="str">
        <f t="shared" si="57"/>
        <v>A+</v>
      </c>
      <c r="E1244" s="84" t="str">
        <f t="shared" si="58"/>
        <v>A+</v>
      </c>
      <c r="F1244" s="75"/>
    </row>
    <row r="1245" spans="1:6">
      <c r="A1245" s="43">
        <v>99531</v>
      </c>
      <c r="B1245" s="43">
        <v>308277</v>
      </c>
      <c r="C1245" s="139">
        <f t="shared" si="59"/>
        <v>3.0972963197395784</v>
      </c>
      <c r="D1245" s="84" t="str">
        <f t="shared" si="57"/>
        <v>A+</v>
      </c>
      <c r="E1245" s="84" t="str">
        <f t="shared" si="58"/>
        <v>A+</v>
      </c>
      <c r="F1245" s="75"/>
    </row>
    <row r="1246" spans="1:6">
      <c r="A1246" s="43">
        <v>480208</v>
      </c>
      <c r="B1246" s="43">
        <v>203500</v>
      </c>
      <c r="C1246" s="139">
        <f t="shared" si="59"/>
        <v>0.42377469763102654</v>
      </c>
      <c r="D1246" s="84" t="str">
        <f t="shared" si="57"/>
        <v>Pass</v>
      </c>
      <c r="E1246" s="84" t="str">
        <f t="shared" si="58"/>
        <v>Pass</v>
      </c>
      <c r="F1246" s="75"/>
    </row>
    <row r="1247" spans="1:6">
      <c r="A1247" s="43">
        <v>122270</v>
      </c>
      <c r="B1247" s="43">
        <v>253358</v>
      </c>
      <c r="C1247" s="139">
        <f t="shared" si="59"/>
        <v>2.0721190807229899</v>
      </c>
      <c r="D1247" s="84" t="str">
        <f t="shared" si="57"/>
        <v>A+</v>
      </c>
      <c r="E1247" s="84" t="str">
        <f t="shared" si="58"/>
        <v>A+</v>
      </c>
      <c r="F1247" s="75"/>
    </row>
    <row r="1248" spans="1:6">
      <c r="A1248" s="43">
        <v>571177</v>
      </c>
      <c r="B1248" s="43">
        <v>193716</v>
      </c>
      <c r="C1248" s="139">
        <f t="shared" si="59"/>
        <v>0.33915231180527228</v>
      </c>
      <c r="D1248" s="84" t="str">
        <f t="shared" si="57"/>
        <v>Fail</v>
      </c>
      <c r="E1248" s="84" t="str">
        <f t="shared" si="58"/>
        <v>Fail</v>
      </c>
      <c r="F1248" s="75"/>
    </row>
    <row r="1249" spans="1:6">
      <c r="A1249" s="43">
        <v>249845</v>
      </c>
      <c r="B1249" s="43">
        <v>125850</v>
      </c>
      <c r="C1249" s="139">
        <f t="shared" si="59"/>
        <v>0.50371230162700875</v>
      </c>
      <c r="D1249" s="84" t="str">
        <f t="shared" si="57"/>
        <v>Pass</v>
      </c>
      <c r="E1249" s="84" t="str">
        <f t="shared" si="58"/>
        <v>Pass</v>
      </c>
      <c r="F1249" s="75"/>
    </row>
    <row r="1250" spans="1:6">
      <c r="A1250" s="43">
        <v>760927</v>
      </c>
      <c r="B1250" s="43">
        <v>478722</v>
      </c>
      <c r="C1250" s="139">
        <f t="shared" si="59"/>
        <v>0.62912999538720538</v>
      </c>
      <c r="D1250" s="84" t="str">
        <f t="shared" si="57"/>
        <v>First</v>
      </c>
      <c r="E1250" s="84" t="str">
        <f t="shared" si="58"/>
        <v>First</v>
      </c>
      <c r="F1250" s="75"/>
    </row>
    <row r="1251" spans="1:6">
      <c r="A1251" s="43">
        <v>584341</v>
      </c>
      <c r="B1251" s="43">
        <v>1067976</v>
      </c>
      <c r="C1251" s="139">
        <f t="shared" si="59"/>
        <v>1.8276588498838864</v>
      </c>
      <c r="D1251" s="84" t="str">
        <f t="shared" si="57"/>
        <v>A+</v>
      </c>
      <c r="E1251" s="84" t="str">
        <f t="shared" si="58"/>
        <v>A+</v>
      </c>
      <c r="F1251" s="75"/>
    </row>
    <row r="1252" spans="1:6">
      <c r="A1252" s="43">
        <v>432211</v>
      </c>
      <c r="B1252" s="43">
        <v>491314</v>
      </c>
      <c r="C1252" s="139">
        <f t="shared" si="59"/>
        <v>1.1367457098500502</v>
      </c>
      <c r="D1252" s="84" t="str">
        <f t="shared" si="57"/>
        <v>A+</v>
      </c>
      <c r="E1252" s="84" t="str">
        <f t="shared" si="58"/>
        <v>A+</v>
      </c>
      <c r="F1252" s="75"/>
    </row>
    <row r="1253" spans="1:6">
      <c r="A1253" s="43">
        <v>297854</v>
      </c>
      <c r="B1253" s="43">
        <v>530896</v>
      </c>
      <c r="C1253" s="139">
        <f t="shared" si="59"/>
        <v>1.7824034594130009</v>
      </c>
      <c r="D1253" s="84" t="str">
        <f t="shared" si="57"/>
        <v>A+</v>
      </c>
      <c r="E1253" s="84" t="str">
        <f t="shared" si="58"/>
        <v>A+</v>
      </c>
      <c r="F1253" s="75"/>
    </row>
    <row r="1254" spans="1:6">
      <c r="A1254" s="43">
        <v>459884</v>
      </c>
      <c r="B1254" s="43">
        <v>537025</v>
      </c>
      <c r="C1254" s="139">
        <f t="shared" si="59"/>
        <v>1.1677401257708466</v>
      </c>
      <c r="D1254" s="84" t="str">
        <f t="shared" si="57"/>
        <v>A+</v>
      </c>
      <c r="E1254" s="84" t="str">
        <f t="shared" si="58"/>
        <v>A+</v>
      </c>
      <c r="F1254" s="75"/>
    </row>
    <row r="1255" spans="1:6">
      <c r="A1255" s="43">
        <v>407058</v>
      </c>
      <c r="B1255" s="43">
        <v>284393</v>
      </c>
      <c r="C1255" s="139">
        <f t="shared" si="59"/>
        <v>0.69865473716276305</v>
      </c>
      <c r="D1255" s="84" t="str">
        <f t="shared" si="57"/>
        <v>First</v>
      </c>
      <c r="E1255" s="84" t="str">
        <f t="shared" si="58"/>
        <v>First</v>
      </c>
      <c r="F1255" s="75"/>
    </row>
    <row r="1256" spans="1:6">
      <c r="A1256" s="43">
        <v>269879</v>
      </c>
      <c r="B1256" s="43">
        <v>56158</v>
      </c>
      <c r="C1256" s="139">
        <f t="shared" si="59"/>
        <v>0.20808584587907913</v>
      </c>
      <c r="D1256" s="84" t="str">
        <f t="shared" si="57"/>
        <v>Fail</v>
      </c>
      <c r="E1256" s="84" t="str">
        <f t="shared" si="58"/>
        <v>Fail</v>
      </c>
      <c r="F1256" s="75"/>
    </row>
    <row r="1257" spans="1:6">
      <c r="A1257" s="43">
        <v>438660</v>
      </c>
      <c r="B1257" s="43">
        <v>959074</v>
      </c>
      <c r="C1257" s="139">
        <f t="shared" si="59"/>
        <v>2.1863721333150958</v>
      </c>
      <c r="D1257" s="84" t="str">
        <f t="shared" si="57"/>
        <v>A+</v>
      </c>
      <c r="E1257" s="84" t="str">
        <f t="shared" si="58"/>
        <v>A+</v>
      </c>
      <c r="F1257" s="75"/>
    </row>
    <row r="1258" spans="1:6">
      <c r="A1258" s="43">
        <v>682948</v>
      </c>
      <c r="B1258" s="43">
        <v>508817</v>
      </c>
      <c r="C1258" s="139">
        <f t="shared" si="59"/>
        <v>0.74503036834429559</v>
      </c>
      <c r="D1258" s="84" t="str">
        <f t="shared" si="57"/>
        <v>First</v>
      </c>
      <c r="E1258" s="84" t="str">
        <f t="shared" si="58"/>
        <v>First</v>
      </c>
      <c r="F1258" s="75"/>
    </row>
    <row r="1259" spans="1:6">
      <c r="A1259" s="43">
        <v>570550</v>
      </c>
      <c r="B1259" s="43">
        <v>281890</v>
      </c>
      <c r="C1259" s="139">
        <f t="shared" si="59"/>
        <v>0.49406712820962229</v>
      </c>
      <c r="D1259" s="84" t="str">
        <f t="shared" si="57"/>
        <v>Pass</v>
      </c>
      <c r="E1259" s="84" t="str">
        <f t="shared" si="58"/>
        <v>Pass</v>
      </c>
      <c r="F1259" s="75"/>
    </row>
    <row r="1260" spans="1:6">
      <c r="A1260" s="43">
        <v>412211</v>
      </c>
      <c r="B1260" s="43">
        <v>336197</v>
      </c>
      <c r="C1260" s="139">
        <f t="shared" si="59"/>
        <v>0.81559444071118914</v>
      </c>
      <c r="D1260" s="84" t="str">
        <f t="shared" si="57"/>
        <v>A</v>
      </c>
      <c r="E1260" s="84" t="str">
        <f t="shared" si="58"/>
        <v>A</v>
      </c>
      <c r="F1260" s="75"/>
    </row>
    <row r="1261" spans="1:6">
      <c r="A1261" s="43">
        <v>97496</v>
      </c>
      <c r="B1261" s="43">
        <v>194889</v>
      </c>
      <c r="C1261" s="139">
        <f t="shared" si="59"/>
        <v>1.9989435464019036</v>
      </c>
      <c r="D1261" s="84" t="str">
        <f t="shared" si="57"/>
        <v>A+</v>
      </c>
      <c r="E1261" s="84" t="str">
        <f t="shared" si="58"/>
        <v>A+</v>
      </c>
      <c r="F1261" s="75"/>
    </row>
    <row r="1262" spans="1:6">
      <c r="A1262" s="43">
        <v>305728</v>
      </c>
      <c r="B1262" s="43">
        <v>230026</v>
      </c>
      <c r="C1262" s="139">
        <f t="shared" si="59"/>
        <v>0.75238774335356917</v>
      </c>
      <c r="D1262" s="84" t="str">
        <f t="shared" si="57"/>
        <v>First</v>
      </c>
      <c r="E1262" s="84" t="str">
        <f t="shared" si="58"/>
        <v>First</v>
      </c>
      <c r="F1262" s="75"/>
    </row>
    <row r="1263" spans="1:6">
      <c r="A1263" s="43">
        <v>363877</v>
      </c>
      <c r="B1263" s="43">
        <v>716791</v>
      </c>
      <c r="C1263" s="139">
        <f t="shared" si="59"/>
        <v>1.9698716874108559</v>
      </c>
      <c r="D1263" s="84" t="str">
        <f t="shared" si="57"/>
        <v>A+</v>
      </c>
      <c r="E1263" s="84" t="str">
        <f t="shared" si="58"/>
        <v>A+</v>
      </c>
      <c r="F1263" s="75"/>
    </row>
    <row r="1264" spans="1:6">
      <c r="A1264" s="43">
        <v>822799</v>
      </c>
      <c r="B1264" s="43">
        <v>384898</v>
      </c>
      <c r="C1264" s="139">
        <f t="shared" si="59"/>
        <v>0.46779104009606232</v>
      </c>
      <c r="D1264" s="84" t="str">
        <f t="shared" si="57"/>
        <v>Pass</v>
      </c>
      <c r="E1264" s="84" t="str">
        <f t="shared" si="58"/>
        <v>Pass</v>
      </c>
      <c r="F1264" s="75"/>
    </row>
    <row r="1265" spans="1:6">
      <c r="A1265" s="43">
        <v>557286</v>
      </c>
      <c r="B1265" s="43">
        <v>524024</v>
      </c>
      <c r="C1265" s="139">
        <f t="shared" si="59"/>
        <v>0.94031430899035684</v>
      </c>
      <c r="D1265" s="84" t="str">
        <f t="shared" si="57"/>
        <v>A</v>
      </c>
      <c r="E1265" s="84" t="str">
        <f t="shared" si="58"/>
        <v>A</v>
      </c>
      <c r="F1265" s="75"/>
    </row>
    <row r="1266" spans="1:6">
      <c r="A1266" s="43">
        <v>422442</v>
      </c>
      <c r="B1266" s="43">
        <v>413308</v>
      </c>
      <c r="C1266" s="139">
        <f t="shared" si="59"/>
        <v>0.97837809687483723</v>
      </c>
      <c r="D1266" s="84" t="str">
        <f t="shared" si="57"/>
        <v>A</v>
      </c>
      <c r="E1266" s="84" t="str">
        <f t="shared" si="58"/>
        <v>A</v>
      </c>
      <c r="F1266" s="75"/>
    </row>
    <row r="1267" spans="1:6">
      <c r="A1267" s="43">
        <v>439565</v>
      </c>
      <c r="B1267" s="43">
        <v>176195</v>
      </c>
      <c r="C1267" s="139">
        <f t="shared" si="59"/>
        <v>0.40083946629053724</v>
      </c>
      <c r="D1267" s="84" t="str">
        <f t="shared" si="57"/>
        <v>Fail</v>
      </c>
      <c r="E1267" s="84" t="str">
        <f t="shared" si="58"/>
        <v>Pass</v>
      </c>
      <c r="F1267" s="75"/>
    </row>
    <row r="1268" spans="1:6">
      <c r="A1268" s="43">
        <v>1128999</v>
      </c>
      <c r="B1268" s="43">
        <v>568125</v>
      </c>
      <c r="C1268" s="139">
        <f t="shared" si="59"/>
        <v>0.5032112517371583</v>
      </c>
      <c r="D1268" s="84" t="str">
        <f t="shared" si="57"/>
        <v>Pass</v>
      </c>
      <c r="E1268" s="84" t="str">
        <f t="shared" si="58"/>
        <v>Pass</v>
      </c>
      <c r="F1268" s="75"/>
    </row>
    <row r="1269" spans="1:6">
      <c r="A1269" s="43">
        <v>126729</v>
      </c>
      <c r="B1269" s="43">
        <v>630023</v>
      </c>
      <c r="C1269" s="139">
        <f t="shared" si="59"/>
        <v>4.9714193278570811</v>
      </c>
      <c r="D1269" s="84" t="str">
        <f t="shared" si="57"/>
        <v>A+</v>
      </c>
      <c r="E1269" s="84" t="str">
        <f t="shared" si="58"/>
        <v>A+</v>
      </c>
      <c r="F1269" s="75"/>
    </row>
    <row r="1270" spans="1:6">
      <c r="A1270" s="43">
        <v>37061</v>
      </c>
      <c r="B1270" s="43">
        <v>1089767</v>
      </c>
      <c r="C1270" s="139">
        <f t="shared" si="59"/>
        <v>29.404684169342435</v>
      </c>
      <c r="D1270" s="84" t="str">
        <f t="shared" si="57"/>
        <v>A+</v>
      </c>
      <c r="E1270" s="84" t="str">
        <f t="shared" si="58"/>
        <v>A+</v>
      </c>
      <c r="F1270" s="75"/>
    </row>
    <row r="1271" spans="1:6">
      <c r="A1271" s="43">
        <v>613905</v>
      </c>
      <c r="B1271" s="43">
        <v>169103</v>
      </c>
      <c r="C1271" s="139">
        <f t="shared" si="59"/>
        <v>0.27545467132536794</v>
      </c>
      <c r="D1271" s="84" t="str">
        <f t="shared" si="57"/>
        <v>Fail</v>
      </c>
      <c r="E1271" s="84" t="str">
        <f t="shared" si="58"/>
        <v>Fail</v>
      </c>
      <c r="F1271" s="75"/>
    </row>
    <row r="1272" spans="1:6">
      <c r="A1272" s="43">
        <v>639856</v>
      </c>
      <c r="B1272" s="43">
        <v>399512</v>
      </c>
      <c r="C1272" s="139">
        <f t="shared" si="59"/>
        <v>0.62437798504663544</v>
      </c>
      <c r="D1272" s="84" t="str">
        <f t="shared" si="57"/>
        <v>First</v>
      </c>
      <c r="E1272" s="84" t="str">
        <f t="shared" si="58"/>
        <v>First</v>
      </c>
      <c r="F1272" s="75"/>
    </row>
    <row r="1273" spans="1:6">
      <c r="A1273" s="43">
        <v>356220</v>
      </c>
      <c r="B1273" s="43">
        <v>216955</v>
      </c>
      <c r="C1273" s="139">
        <f t="shared" si="59"/>
        <v>0.60904777946213018</v>
      </c>
      <c r="D1273" s="84" t="str">
        <f t="shared" si="57"/>
        <v>Pass</v>
      </c>
      <c r="E1273" s="84" t="str">
        <f t="shared" si="58"/>
        <v>First</v>
      </c>
      <c r="F1273" s="75"/>
    </row>
    <row r="1274" spans="1:6">
      <c r="A1274" s="43">
        <v>748930</v>
      </c>
      <c r="B1274" s="43">
        <v>722845</v>
      </c>
      <c r="C1274" s="139">
        <f t="shared" si="59"/>
        <v>0.96517030964175554</v>
      </c>
      <c r="D1274" s="84" t="str">
        <f t="shared" si="57"/>
        <v>A</v>
      </c>
      <c r="E1274" s="84" t="str">
        <f t="shared" si="58"/>
        <v>A</v>
      </c>
      <c r="F1274" s="75"/>
    </row>
    <row r="1275" spans="1:6">
      <c r="A1275" s="43">
        <v>618959</v>
      </c>
      <c r="B1275" s="43">
        <v>66659</v>
      </c>
      <c r="C1275" s="139">
        <f t="shared" si="59"/>
        <v>0.10769534007906824</v>
      </c>
      <c r="D1275" s="84" t="str">
        <f t="shared" si="57"/>
        <v>Fail</v>
      </c>
      <c r="E1275" s="84" t="str">
        <f t="shared" si="58"/>
        <v>Fail</v>
      </c>
      <c r="F1275" s="75"/>
    </row>
    <row r="1276" spans="1:6">
      <c r="A1276" s="43">
        <v>1123782</v>
      </c>
      <c r="B1276" s="43">
        <v>780858</v>
      </c>
      <c r="C1276" s="139">
        <f t="shared" si="59"/>
        <v>0.69484828908097829</v>
      </c>
      <c r="D1276" s="84" t="str">
        <f t="shared" si="57"/>
        <v>First</v>
      </c>
      <c r="E1276" s="84" t="str">
        <f t="shared" si="58"/>
        <v>First</v>
      </c>
      <c r="F1276" s="75"/>
    </row>
    <row r="1277" spans="1:6">
      <c r="A1277" s="43">
        <v>367362</v>
      </c>
      <c r="B1277" s="43">
        <v>1098699</v>
      </c>
      <c r="C1277" s="139">
        <f t="shared" si="59"/>
        <v>2.990780211344668</v>
      </c>
      <c r="D1277" s="84" t="str">
        <f t="shared" si="57"/>
        <v>A+</v>
      </c>
      <c r="E1277" s="84" t="str">
        <f t="shared" si="58"/>
        <v>A+</v>
      </c>
      <c r="F1277" s="75"/>
    </row>
    <row r="1278" spans="1:6">
      <c r="A1278" s="43">
        <v>513023</v>
      </c>
      <c r="B1278" s="43">
        <v>366124</v>
      </c>
      <c r="C1278" s="139">
        <f t="shared" si="59"/>
        <v>0.71366001134452062</v>
      </c>
      <c r="D1278" s="84" t="str">
        <f t="shared" si="57"/>
        <v>First</v>
      </c>
      <c r="E1278" s="84" t="str">
        <f t="shared" si="58"/>
        <v>First</v>
      </c>
      <c r="F1278" s="75"/>
    </row>
    <row r="1279" spans="1:6">
      <c r="A1279" s="43">
        <v>119109</v>
      </c>
      <c r="B1279" s="43">
        <v>321112</v>
      </c>
      <c r="C1279" s="139">
        <f t="shared" si="59"/>
        <v>2.6959507677841303</v>
      </c>
      <c r="D1279" s="84" t="str">
        <f t="shared" si="57"/>
        <v>A+</v>
      </c>
      <c r="E1279" s="84" t="str">
        <f t="shared" si="58"/>
        <v>A+</v>
      </c>
      <c r="F1279" s="75"/>
    </row>
    <row r="1280" spans="1:6">
      <c r="A1280" s="43">
        <v>850572</v>
      </c>
      <c r="B1280" s="43">
        <v>729861</v>
      </c>
      <c r="C1280" s="139">
        <f t="shared" si="59"/>
        <v>0.85808256091195101</v>
      </c>
      <c r="D1280" s="84" t="str">
        <f t="shared" si="57"/>
        <v>A</v>
      </c>
      <c r="E1280" s="84" t="str">
        <f t="shared" si="58"/>
        <v>A</v>
      </c>
      <c r="F1280" s="75"/>
    </row>
    <row r="1281" spans="1:6">
      <c r="A1281" s="43">
        <v>256947</v>
      </c>
      <c r="B1281" s="43">
        <v>669443</v>
      </c>
      <c r="C1281" s="139">
        <f t="shared" si="59"/>
        <v>2.605373870876095</v>
      </c>
      <c r="D1281" s="84" t="str">
        <f t="shared" si="57"/>
        <v>A+</v>
      </c>
      <c r="E1281" s="84" t="str">
        <f t="shared" si="58"/>
        <v>A+</v>
      </c>
      <c r="F1281" s="75"/>
    </row>
    <row r="1282" spans="1:6">
      <c r="A1282" s="43">
        <v>150126</v>
      </c>
      <c r="B1282" s="43">
        <v>335374</v>
      </c>
      <c r="C1282" s="139">
        <f t="shared" si="59"/>
        <v>2.2339501485418913</v>
      </c>
      <c r="D1282" s="84" t="str">
        <f t="shared" si="57"/>
        <v>A+</v>
      </c>
      <c r="E1282" s="84" t="str">
        <f t="shared" si="58"/>
        <v>A+</v>
      </c>
      <c r="F1282" s="75"/>
    </row>
    <row r="1283" spans="1:6">
      <c r="A1283" s="43">
        <v>829465</v>
      </c>
      <c r="B1283" s="43">
        <v>96700</v>
      </c>
      <c r="C1283" s="139">
        <f t="shared" si="59"/>
        <v>0.11658116979016594</v>
      </c>
      <c r="D1283" s="84" t="str">
        <f t="shared" si="57"/>
        <v>Fail</v>
      </c>
      <c r="E1283" s="84" t="str">
        <f t="shared" si="58"/>
        <v>Fail</v>
      </c>
      <c r="F1283" s="75"/>
    </row>
    <row r="1284" spans="1:6">
      <c r="A1284" s="43">
        <v>105294</v>
      </c>
      <c r="B1284" s="43">
        <v>935120</v>
      </c>
      <c r="C1284" s="139">
        <f t="shared" si="59"/>
        <v>8.8810378559082181</v>
      </c>
      <c r="D1284" s="84" t="str">
        <f t="shared" si="57"/>
        <v>A+</v>
      </c>
      <c r="E1284" s="84" t="str">
        <f t="shared" si="58"/>
        <v>A+</v>
      </c>
      <c r="F1284" s="75"/>
    </row>
    <row r="1285" spans="1:6">
      <c r="A1285" s="43">
        <v>480957</v>
      </c>
      <c r="B1285" s="43">
        <v>718778</v>
      </c>
      <c r="C1285" s="139">
        <f t="shared" si="59"/>
        <v>1.494474558016621</v>
      </c>
      <c r="D1285" s="84" t="str">
        <f t="shared" si="57"/>
        <v>A+</v>
      </c>
      <c r="E1285" s="84" t="str">
        <f t="shared" si="58"/>
        <v>A+</v>
      </c>
      <c r="F1285" s="75"/>
    </row>
    <row r="1286" spans="1:6">
      <c r="A1286" s="43">
        <v>308767</v>
      </c>
      <c r="B1286" s="43">
        <v>158645</v>
      </c>
      <c r="C1286" s="139">
        <f t="shared" si="59"/>
        <v>0.51380166921983239</v>
      </c>
      <c r="D1286" s="84" t="str">
        <f t="shared" si="57"/>
        <v>Pass</v>
      </c>
      <c r="E1286" s="84" t="str">
        <f t="shared" si="58"/>
        <v>Pass</v>
      </c>
      <c r="F1286" s="75"/>
    </row>
    <row r="1287" spans="1:6">
      <c r="A1287" s="43">
        <v>260596</v>
      </c>
      <c r="B1287" s="43">
        <v>444628</v>
      </c>
      <c r="C1287" s="139">
        <f t="shared" si="59"/>
        <v>1.7061965647976178</v>
      </c>
      <c r="D1287" s="84" t="str">
        <f t="shared" si="57"/>
        <v>A+</v>
      </c>
      <c r="E1287" s="84" t="str">
        <f t="shared" si="58"/>
        <v>A+</v>
      </c>
      <c r="F1287" s="75"/>
    </row>
    <row r="1288" spans="1:6">
      <c r="A1288" s="43">
        <v>2206217</v>
      </c>
      <c r="B1288" s="43">
        <v>1581195</v>
      </c>
      <c r="C1288" s="139">
        <f t="shared" si="59"/>
        <v>0.71669967188177774</v>
      </c>
      <c r="D1288" s="84" t="str">
        <f t="shared" si="57"/>
        <v>First</v>
      </c>
      <c r="E1288" s="84" t="str">
        <f t="shared" si="58"/>
        <v>First</v>
      </c>
      <c r="F1288" s="75"/>
    </row>
    <row r="1289" spans="1:6">
      <c r="A1289" s="43">
        <v>486960</v>
      </c>
      <c r="B1289" s="43">
        <v>463245</v>
      </c>
      <c r="C1289" s="139">
        <f t="shared" si="59"/>
        <v>0.95129990142927545</v>
      </c>
      <c r="D1289" s="84" t="str">
        <f t="shared" si="57"/>
        <v>A</v>
      </c>
      <c r="E1289" s="84" t="str">
        <f t="shared" si="58"/>
        <v>A</v>
      </c>
      <c r="F1289" s="75"/>
    </row>
    <row r="1290" spans="1:6">
      <c r="A1290" s="43">
        <v>336552</v>
      </c>
      <c r="B1290" s="43">
        <v>176099</v>
      </c>
      <c r="C1290" s="139">
        <f t="shared" si="59"/>
        <v>0.52324455061922082</v>
      </c>
      <c r="D1290" s="84" t="str">
        <f t="shared" si="57"/>
        <v>Pass</v>
      </c>
      <c r="E1290" s="84" t="str">
        <f t="shared" si="58"/>
        <v>Pass</v>
      </c>
      <c r="F1290" s="75"/>
    </row>
    <row r="1291" spans="1:6">
      <c r="A1291" s="43">
        <v>478427</v>
      </c>
      <c r="B1291" s="43">
        <v>518308</v>
      </c>
      <c r="C1291" s="139">
        <f t="shared" si="59"/>
        <v>1.0833585897117011</v>
      </c>
      <c r="D1291" s="84" t="str">
        <f t="shared" si="57"/>
        <v>A+</v>
      </c>
      <c r="E1291" s="84" t="str">
        <f t="shared" si="58"/>
        <v>A+</v>
      </c>
      <c r="F1291" s="75"/>
    </row>
    <row r="1292" spans="1:6">
      <c r="A1292" s="43">
        <v>900374</v>
      </c>
      <c r="B1292" s="43">
        <v>699670</v>
      </c>
      <c r="C1292" s="139">
        <f t="shared" si="59"/>
        <v>0.77708818779751521</v>
      </c>
      <c r="D1292" s="84" t="str">
        <f t="shared" ref="D1292:D1355" si="60">IF(C1292&lt;41%, "Fail",IF(C1292&lt;61%,"Pass",IF(C1292&lt;81%,"First",IF(C1292&lt;101%,"A","A+"))))</f>
        <v>First</v>
      </c>
      <c r="E1292" s="84" t="str">
        <f t="shared" ref="E1292:E1355" si="61">VLOOKUP(C1292,$C$4:$D$8,2,TRUE)</f>
        <v>First</v>
      </c>
      <c r="F1292" s="75"/>
    </row>
    <row r="1293" spans="1:6">
      <c r="A1293" s="43">
        <v>355944</v>
      </c>
      <c r="B1293" s="43">
        <v>247418</v>
      </c>
      <c r="C1293" s="139">
        <f t="shared" ref="C1293:C1356" si="62">B1293/A1293</f>
        <v>0.69510372418133193</v>
      </c>
      <c r="D1293" s="84" t="str">
        <f t="shared" si="60"/>
        <v>First</v>
      </c>
      <c r="E1293" s="84" t="str">
        <f t="shared" si="61"/>
        <v>First</v>
      </c>
      <c r="F1293" s="75"/>
    </row>
    <row r="1294" spans="1:6">
      <c r="A1294" s="43">
        <v>411109</v>
      </c>
      <c r="B1294" s="43">
        <v>108120</v>
      </c>
      <c r="C1294" s="139">
        <f t="shared" si="62"/>
        <v>0.26299594511431273</v>
      </c>
      <c r="D1294" s="84" t="str">
        <f t="shared" si="60"/>
        <v>Fail</v>
      </c>
      <c r="E1294" s="84" t="str">
        <f t="shared" si="61"/>
        <v>Fail</v>
      </c>
      <c r="F1294" s="75"/>
    </row>
    <row r="1295" spans="1:6">
      <c r="A1295" s="43">
        <v>278675</v>
      </c>
      <c r="B1295" s="43">
        <v>126638</v>
      </c>
      <c r="C1295" s="139">
        <f t="shared" si="62"/>
        <v>0.45442899434825512</v>
      </c>
      <c r="D1295" s="84" t="str">
        <f t="shared" si="60"/>
        <v>Pass</v>
      </c>
      <c r="E1295" s="84" t="str">
        <f t="shared" si="61"/>
        <v>Pass</v>
      </c>
      <c r="F1295" s="75"/>
    </row>
    <row r="1296" spans="1:6">
      <c r="A1296" s="43">
        <v>758297</v>
      </c>
      <c r="B1296" s="43">
        <v>144192</v>
      </c>
      <c r="C1296" s="139">
        <f t="shared" si="62"/>
        <v>0.19015240730215205</v>
      </c>
      <c r="D1296" s="84" t="str">
        <f t="shared" si="60"/>
        <v>Fail</v>
      </c>
      <c r="E1296" s="84" t="str">
        <f t="shared" si="61"/>
        <v>Fail</v>
      </c>
      <c r="F1296" s="75"/>
    </row>
    <row r="1297" spans="1:6">
      <c r="A1297" s="43">
        <v>446537</v>
      </c>
      <c r="B1297" s="43">
        <v>64999</v>
      </c>
      <c r="C1297" s="139">
        <f t="shared" si="62"/>
        <v>0.1455624058028786</v>
      </c>
      <c r="D1297" s="84" t="str">
        <f t="shared" si="60"/>
        <v>Fail</v>
      </c>
      <c r="E1297" s="84" t="str">
        <f t="shared" si="61"/>
        <v>Fail</v>
      </c>
      <c r="F1297" s="75"/>
    </row>
    <row r="1298" spans="1:6">
      <c r="A1298" s="43">
        <v>222366</v>
      </c>
      <c r="B1298" s="43">
        <v>612852</v>
      </c>
      <c r="C1298" s="139">
        <f t="shared" si="62"/>
        <v>2.7560508351096842</v>
      </c>
      <c r="D1298" s="84" t="str">
        <f t="shared" si="60"/>
        <v>A+</v>
      </c>
      <c r="E1298" s="84" t="str">
        <f t="shared" si="61"/>
        <v>A+</v>
      </c>
      <c r="F1298" s="75"/>
    </row>
    <row r="1299" spans="1:6">
      <c r="A1299" s="43">
        <v>305262</v>
      </c>
      <c r="B1299" s="43">
        <v>254724</v>
      </c>
      <c r="C1299" s="139">
        <f t="shared" si="62"/>
        <v>0.83444385478703542</v>
      </c>
      <c r="D1299" s="84" t="str">
        <f t="shared" si="60"/>
        <v>A</v>
      </c>
      <c r="E1299" s="84" t="str">
        <f t="shared" si="61"/>
        <v>A</v>
      </c>
      <c r="F1299" s="75"/>
    </row>
    <row r="1300" spans="1:6">
      <c r="A1300" s="43">
        <v>55154</v>
      </c>
      <c r="B1300" s="43">
        <v>191758</v>
      </c>
      <c r="C1300" s="139">
        <f t="shared" si="62"/>
        <v>3.4767741233636724</v>
      </c>
      <c r="D1300" s="84" t="str">
        <f t="shared" si="60"/>
        <v>A+</v>
      </c>
      <c r="E1300" s="84" t="str">
        <f t="shared" si="61"/>
        <v>A+</v>
      </c>
      <c r="F1300" s="75"/>
    </row>
    <row r="1301" spans="1:6">
      <c r="A1301" s="43">
        <v>151624</v>
      </c>
      <c r="B1301" s="43">
        <v>456038</v>
      </c>
      <c r="C1301" s="139">
        <f t="shared" si="62"/>
        <v>3.0076900754497968</v>
      </c>
      <c r="D1301" s="84" t="str">
        <f t="shared" si="60"/>
        <v>A+</v>
      </c>
      <c r="E1301" s="84" t="str">
        <f t="shared" si="61"/>
        <v>A+</v>
      </c>
      <c r="F1301" s="75"/>
    </row>
    <row r="1302" spans="1:6">
      <c r="A1302" s="43">
        <v>842379</v>
      </c>
      <c r="B1302" s="43">
        <v>468571</v>
      </c>
      <c r="C1302" s="139">
        <f t="shared" si="62"/>
        <v>0.55624724737914877</v>
      </c>
      <c r="D1302" s="84" t="str">
        <f t="shared" si="60"/>
        <v>Pass</v>
      </c>
      <c r="E1302" s="84" t="str">
        <f t="shared" si="61"/>
        <v>Pass</v>
      </c>
      <c r="F1302" s="75"/>
    </row>
    <row r="1303" spans="1:6">
      <c r="A1303" s="43">
        <v>190931</v>
      </c>
      <c r="B1303" s="43">
        <v>467296</v>
      </c>
      <c r="C1303" s="139">
        <f t="shared" si="62"/>
        <v>2.4474600772006641</v>
      </c>
      <c r="D1303" s="84" t="str">
        <f t="shared" si="60"/>
        <v>A+</v>
      </c>
      <c r="E1303" s="84" t="str">
        <f t="shared" si="61"/>
        <v>A+</v>
      </c>
      <c r="F1303" s="75"/>
    </row>
    <row r="1304" spans="1:6">
      <c r="A1304" s="43">
        <v>309302</v>
      </c>
      <c r="B1304" s="43">
        <v>58433</v>
      </c>
      <c r="C1304" s="139">
        <f t="shared" si="62"/>
        <v>0.18891892066653304</v>
      </c>
      <c r="D1304" s="84" t="str">
        <f t="shared" si="60"/>
        <v>Fail</v>
      </c>
      <c r="E1304" s="84" t="str">
        <f t="shared" si="61"/>
        <v>Fail</v>
      </c>
      <c r="F1304" s="75"/>
    </row>
    <row r="1305" spans="1:6">
      <c r="A1305" s="43">
        <v>275771</v>
      </c>
      <c r="B1305" s="43">
        <v>264250</v>
      </c>
      <c r="C1305" s="139">
        <f t="shared" si="62"/>
        <v>0.95822258323028886</v>
      </c>
      <c r="D1305" s="84" t="str">
        <f t="shared" si="60"/>
        <v>A</v>
      </c>
      <c r="E1305" s="84" t="str">
        <f t="shared" si="61"/>
        <v>A</v>
      </c>
      <c r="F1305" s="75"/>
    </row>
    <row r="1306" spans="1:6">
      <c r="A1306" s="43">
        <v>390623</v>
      </c>
      <c r="B1306" s="43">
        <v>770964</v>
      </c>
      <c r="C1306" s="139">
        <f t="shared" si="62"/>
        <v>1.9736779452310795</v>
      </c>
      <c r="D1306" s="84" t="str">
        <f t="shared" si="60"/>
        <v>A+</v>
      </c>
      <c r="E1306" s="84" t="str">
        <f t="shared" si="61"/>
        <v>A+</v>
      </c>
      <c r="F1306" s="75"/>
    </row>
    <row r="1307" spans="1:6">
      <c r="A1307" s="43">
        <v>154268</v>
      </c>
      <c r="B1307" s="43">
        <v>284866</v>
      </c>
      <c r="C1307" s="139">
        <f t="shared" si="62"/>
        <v>1.846565716804522</v>
      </c>
      <c r="D1307" s="84" t="str">
        <f t="shared" si="60"/>
        <v>A+</v>
      </c>
      <c r="E1307" s="84" t="str">
        <f t="shared" si="61"/>
        <v>A+</v>
      </c>
      <c r="F1307" s="75"/>
    </row>
    <row r="1308" spans="1:6">
      <c r="A1308" s="43">
        <v>479613</v>
      </c>
      <c r="B1308" s="43">
        <v>271820</v>
      </c>
      <c r="C1308" s="139">
        <f t="shared" si="62"/>
        <v>0.56674860773165026</v>
      </c>
      <c r="D1308" s="84" t="str">
        <f t="shared" si="60"/>
        <v>Pass</v>
      </c>
      <c r="E1308" s="84" t="str">
        <f t="shared" si="61"/>
        <v>Pass</v>
      </c>
      <c r="F1308" s="75"/>
    </row>
    <row r="1309" spans="1:6">
      <c r="A1309" s="43">
        <v>297865</v>
      </c>
      <c r="B1309" s="43">
        <v>507616</v>
      </c>
      <c r="C1309" s="139">
        <f t="shared" si="62"/>
        <v>1.7041814244708173</v>
      </c>
      <c r="D1309" s="84" t="str">
        <f t="shared" si="60"/>
        <v>A+</v>
      </c>
      <c r="E1309" s="84" t="str">
        <f t="shared" si="61"/>
        <v>A+</v>
      </c>
      <c r="F1309" s="75"/>
    </row>
    <row r="1310" spans="1:6">
      <c r="A1310" s="43">
        <v>479834</v>
      </c>
      <c r="B1310" s="43">
        <v>242019</v>
      </c>
      <c r="C1310" s="139">
        <f t="shared" si="62"/>
        <v>0.50438068165240479</v>
      </c>
      <c r="D1310" s="84" t="str">
        <f t="shared" si="60"/>
        <v>Pass</v>
      </c>
      <c r="E1310" s="84" t="str">
        <f t="shared" si="61"/>
        <v>Pass</v>
      </c>
      <c r="F1310" s="75"/>
    </row>
    <row r="1311" spans="1:6">
      <c r="A1311" s="43">
        <v>199646</v>
      </c>
      <c r="B1311" s="43">
        <v>162132</v>
      </c>
      <c r="C1311" s="139">
        <f t="shared" si="62"/>
        <v>0.81209741241998334</v>
      </c>
      <c r="D1311" s="84" t="str">
        <f t="shared" si="60"/>
        <v>A</v>
      </c>
      <c r="E1311" s="84" t="str">
        <f t="shared" si="61"/>
        <v>A</v>
      </c>
      <c r="F1311" s="75"/>
    </row>
    <row r="1312" spans="1:6">
      <c r="A1312" s="43">
        <v>614529</v>
      </c>
      <c r="B1312" s="43">
        <v>186354</v>
      </c>
      <c r="C1312" s="139">
        <f t="shared" si="62"/>
        <v>0.30324687687643709</v>
      </c>
      <c r="D1312" s="84" t="str">
        <f t="shared" si="60"/>
        <v>Fail</v>
      </c>
      <c r="E1312" s="84" t="str">
        <f t="shared" si="61"/>
        <v>Fail</v>
      </c>
      <c r="F1312" s="75"/>
    </row>
    <row r="1313" spans="1:6">
      <c r="A1313" s="43">
        <v>1034500</v>
      </c>
      <c r="B1313" s="43">
        <v>224483</v>
      </c>
      <c r="C1313" s="139">
        <f t="shared" si="62"/>
        <v>0.21699661672305462</v>
      </c>
      <c r="D1313" s="84" t="str">
        <f t="shared" si="60"/>
        <v>Fail</v>
      </c>
      <c r="E1313" s="84" t="str">
        <f t="shared" si="61"/>
        <v>Fail</v>
      </c>
      <c r="F1313" s="75"/>
    </row>
    <row r="1314" spans="1:6">
      <c r="A1314" s="43">
        <v>350030</v>
      </c>
      <c r="B1314" s="43">
        <v>460094</v>
      </c>
      <c r="C1314" s="139">
        <f t="shared" si="62"/>
        <v>1.3144416192897752</v>
      </c>
      <c r="D1314" s="84" t="str">
        <f t="shared" si="60"/>
        <v>A+</v>
      </c>
      <c r="E1314" s="84" t="str">
        <f t="shared" si="61"/>
        <v>A+</v>
      </c>
      <c r="F1314" s="75"/>
    </row>
    <row r="1315" spans="1:6">
      <c r="A1315" s="43">
        <v>265173</v>
      </c>
      <c r="B1315" s="43">
        <v>287151</v>
      </c>
      <c r="C1315" s="139">
        <f t="shared" si="62"/>
        <v>1.0828817413537577</v>
      </c>
      <c r="D1315" s="84" t="str">
        <f t="shared" si="60"/>
        <v>A+</v>
      </c>
      <c r="E1315" s="84" t="str">
        <f t="shared" si="61"/>
        <v>A+</v>
      </c>
      <c r="F1315" s="75"/>
    </row>
    <row r="1316" spans="1:6">
      <c r="A1316" s="43">
        <v>54846</v>
      </c>
      <c r="B1316" s="43">
        <v>355199</v>
      </c>
      <c r="C1316" s="139">
        <f t="shared" si="62"/>
        <v>6.4762972687160412</v>
      </c>
      <c r="D1316" s="84" t="str">
        <f t="shared" si="60"/>
        <v>A+</v>
      </c>
      <c r="E1316" s="84" t="str">
        <f t="shared" si="61"/>
        <v>A+</v>
      </c>
      <c r="F1316" s="75"/>
    </row>
    <row r="1317" spans="1:6">
      <c r="A1317" s="43">
        <v>410428</v>
      </c>
      <c r="B1317" s="43">
        <v>587205</v>
      </c>
      <c r="C1317" s="139">
        <f t="shared" si="62"/>
        <v>1.4307137914567232</v>
      </c>
      <c r="D1317" s="84" t="str">
        <f t="shared" si="60"/>
        <v>A+</v>
      </c>
      <c r="E1317" s="84" t="str">
        <f t="shared" si="61"/>
        <v>A+</v>
      </c>
      <c r="F1317" s="75"/>
    </row>
    <row r="1318" spans="1:6">
      <c r="A1318" s="43">
        <v>314855</v>
      </c>
      <c r="B1318" s="43">
        <v>441033</v>
      </c>
      <c r="C1318" s="139">
        <f t="shared" si="62"/>
        <v>1.4007495513807944</v>
      </c>
      <c r="D1318" s="84" t="str">
        <f t="shared" si="60"/>
        <v>A+</v>
      </c>
      <c r="E1318" s="84" t="str">
        <f t="shared" si="61"/>
        <v>A+</v>
      </c>
      <c r="F1318" s="75"/>
    </row>
    <row r="1319" spans="1:6">
      <c r="A1319" s="43">
        <v>192305</v>
      </c>
      <c r="B1319" s="43">
        <v>717251</v>
      </c>
      <c r="C1319" s="139">
        <f t="shared" si="62"/>
        <v>3.7297574166038325</v>
      </c>
      <c r="D1319" s="84" t="str">
        <f t="shared" si="60"/>
        <v>A+</v>
      </c>
      <c r="E1319" s="84" t="str">
        <f t="shared" si="61"/>
        <v>A+</v>
      </c>
      <c r="F1319" s="75"/>
    </row>
    <row r="1320" spans="1:6">
      <c r="A1320" s="43">
        <v>253792</v>
      </c>
      <c r="B1320" s="43">
        <v>236188</v>
      </c>
      <c r="C1320" s="139">
        <f t="shared" si="62"/>
        <v>0.93063611146135417</v>
      </c>
      <c r="D1320" s="84" t="str">
        <f t="shared" si="60"/>
        <v>A</v>
      </c>
      <c r="E1320" s="84" t="str">
        <f t="shared" si="61"/>
        <v>A</v>
      </c>
      <c r="F1320" s="75"/>
    </row>
    <row r="1321" spans="1:6">
      <c r="A1321" s="43">
        <v>898944</v>
      </c>
      <c r="B1321" s="43">
        <v>613612</v>
      </c>
      <c r="C1321" s="139">
        <f t="shared" si="62"/>
        <v>0.6825920190801652</v>
      </c>
      <c r="D1321" s="84" t="str">
        <f t="shared" si="60"/>
        <v>First</v>
      </c>
      <c r="E1321" s="84" t="str">
        <f t="shared" si="61"/>
        <v>First</v>
      </c>
      <c r="F1321" s="75"/>
    </row>
    <row r="1322" spans="1:6">
      <c r="A1322" s="43">
        <v>105294</v>
      </c>
      <c r="B1322" s="43">
        <v>320037</v>
      </c>
      <c r="C1322" s="139">
        <f t="shared" si="62"/>
        <v>3.039460937945182</v>
      </c>
      <c r="D1322" s="84" t="str">
        <f t="shared" si="60"/>
        <v>A+</v>
      </c>
      <c r="E1322" s="84" t="str">
        <f t="shared" si="61"/>
        <v>A+</v>
      </c>
      <c r="F1322" s="75"/>
    </row>
    <row r="1323" spans="1:6">
      <c r="A1323" s="43">
        <v>110308</v>
      </c>
      <c r="B1323" s="43">
        <v>190138</v>
      </c>
      <c r="C1323" s="139">
        <f t="shared" si="62"/>
        <v>1.7237009101787721</v>
      </c>
      <c r="D1323" s="84" t="str">
        <f t="shared" si="60"/>
        <v>A+</v>
      </c>
      <c r="E1323" s="84" t="str">
        <f t="shared" si="61"/>
        <v>A+</v>
      </c>
      <c r="F1323" s="75"/>
    </row>
    <row r="1324" spans="1:6">
      <c r="A1324" s="43">
        <v>223089</v>
      </c>
      <c r="B1324" s="43">
        <v>1316995</v>
      </c>
      <c r="C1324" s="139">
        <f t="shared" si="62"/>
        <v>5.9034510890272491</v>
      </c>
      <c r="D1324" s="84" t="str">
        <f t="shared" si="60"/>
        <v>A+</v>
      </c>
      <c r="E1324" s="84" t="str">
        <f t="shared" si="61"/>
        <v>A+</v>
      </c>
      <c r="F1324" s="75"/>
    </row>
    <row r="1325" spans="1:6">
      <c r="A1325" s="43">
        <v>270531</v>
      </c>
      <c r="B1325" s="43">
        <v>431127</v>
      </c>
      <c r="C1325" s="139">
        <f t="shared" si="62"/>
        <v>1.5936325227053461</v>
      </c>
      <c r="D1325" s="84" t="str">
        <f t="shared" si="60"/>
        <v>A+</v>
      </c>
      <c r="E1325" s="84" t="str">
        <f t="shared" si="61"/>
        <v>A+</v>
      </c>
      <c r="F1325" s="75"/>
    </row>
    <row r="1326" spans="1:6">
      <c r="A1326" s="43">
        <v>110971</v>
      </c>
      <c r="B1326" s="43">
        <v>96624</v>
      </c>
      <c r="C1326" s="139">
        <f t="shared" si="62"/>
        <v>0.87071397031656916</v>
      </c>
      <c r="D1326" s="84" t="str">
        <f t="shared" si="60"/>
        <v>A</v>
      </c>
      <c r="E1326" s="84" t="str">
        <f t="shared" si="61"/>
        <v>A</v>
      </c>
      <c r="F1326" s="75"/>
    </row>
    <row r="1327" spans="1:6">
      <c r="A1327" s="43">
        <v>118983</v>
      </c>
      <c r="B1327" s="43">
        <v>165439</v>
      </c>
      <c r="C1327" s="139">
        <f t="shared" si="62"/>
        <v>1.3904423320978627</v>
      </c>
      <c r="D1327" s="84" t="str">
        <f t="shared" si="60"/>
        <v>A+</v>
      </c>
      <c r="E1327" s="84" t="str">
        <f t="shared" si="61"/>
        <v>A+</v>
      </c>
      <c r="F1327" s="75"/>
    </row>
    <row r="1328" spans="1:6">
      <c r="A1328" s="43">
        <v>173077</v>
      </c>
      <c r="B1328" s="43">
        <v>174273</v>
      </c>
      <c r="C1328" s="139">
        <f t="shared" si="62"/>
        <v>1.0069102191510138</v>
      </c>
      <c r="D1328" s="84" t="str">
        <f t="shared" si="60"/>
        <v>A</v>
      </c>
      <c r="E1328" s="84" t="str">
        <f t="shared" si="61"/>
        <v>A+</v>
      </c>
      <c r="F1328" s="75"/>
    </row>
    <row r="1329" spans="1:6">
      <c r="A1329" s="43">
        <v>294926</v>
      </c>
      <c r="B1329" s="43">
        <v>31896</v>
      </c>
      <c r="C1329" s="139">
        <f t="shared" si="62"/>
        <v>0.10814916284084822</v>
      </c>
      <c r="D1329" s="84" t="str">
        <f t="shared" si="60"/>
        <v>Fail</v>
      </c>
      <c r="E1329" s="84" t="str">
        <f t="shared" si="61"/>
        <v>Fail</v>
      </c>
      <c r="F1329" s="75"/>
    </row>
    <row r="1330" spans="1:6">
      <c r="A1330" s="43">
        <v>121339</v>
      </c>
      <c r="B1330" s="43">
        <v>214687</v>
      </c>
      <c r="C1330" s="139">
        <f t="shared" si="62"/>
        <v>1.7693157187713762</v>
      </c>
      <c r="D1330" s="84" t="str">
        <f t="shared" si="60"/>
        <v>A+</v>
      </c>
      <c r="E1330" s="84" t="str">
        <f t="shared" si="61"/>
        <v>A+</v>
      </c>
      <c r="F1330" s="75"/>
    </row>
    <row r="1331" spans="1:6">
      <c r="A1331" s="43">
        <v>180727</v>
      </c>
      <c r="B1331" s="43">
        <v>493569</v>
      </c>
      <c r="C1331" s="139">
        <f t="shared" si="62"/>
        <v>2.7310197148184829</v>
      </c>
      <c r="D1331" s="84" t="str">
        <f t="shared" si="60"/>
        <v>A+</v>
      </c>
      <c r="E1331" s="84" t="str">
        <f t="shared" si="61"/>
        <v>A+</v>
      </c>
      <c r="F1331" s="75"/>
    </row>
    <row r="1332" spans="1:6">
      <c r="A1332" s="43">
        <v>142147</v>
      </c>
      <c r="B1332" s="43">
        <v>134820</v>
      </c>
      <c r="C1332" s="139">
        <f t="shared" si="62"/>
        <v>0.9484547686549839</v>
      </c>
      <c r="D1332" s="84" t="str">
        <f t="shared" si="60"/>
        <v>A</v>
      </c>
      <c r="E1332" s="84" t="str">
        <f t="shared" si="61"/>
        <v>A</v>
      </c>
      <c r="F1332" s="75"/>
    </row>
    <row r="1333" spans="1:6">
      <c r="A1333" s="43">
        <v>129921</v>
      </c>
      <c r="B1333" s="43">
        <v>134448</v>
      </c>
      <c r="C1333" s="139">
        <f t="shared" si="62"/>
        <v>1.0348442515066849</v>
      </c>
      <c r="D1333" s="84" t="str">
        <f t="shared" si="60"/>
        <v>A+</v>
      </c>
      <c r="E1333" s="84" t="str">
        <f t="shared" si="61"/>
        <v>A+</v>
      </c>
      <c r="F1333" s="75"/>
    </row>
    <row r="1334" spans="1:6">
      <c r="A1334" s="43">
        <v>224565</v>
      </c>
      <c r="B1334" s="43">
        <v>285453</v>
      </c>
      <c r="C1334" s="139">
        <f t="shared" si="62"/>
        <v>1.271137532562955</v>
      </c>
      <c r="D1334" s="84" t="str">
        <f t="shared" si="60"/>
        <v>A+</v>
      </c>
      <c r="E1334" s="84" t="str">
        <f t="shared" si="61"/>
        <v>A+</v>
      </c>
      <c r="F1334" s="75"/>
    </row>
    <row r="1335" spans="1:6">
      <c r="A1335" s="43">
        <v>109200</v>
      </c>
      <c r="B1335" s="43">
        <v>387280</v>
      </c>
      <c r="C1335" s="139">
        <f t="shared" si="62"/>
        <v>3.5465201465201464</v>
      </c>
      <c r="D1335" s="84" t="str">
        <f t="shared" si="60"/>
        <v>A+</v>
      </c>
      <c r="E1335" s="84" t="str">
        <f t="shared" si="61"/>
        <v>A+</v>
      </c>
      <c r="F1335" s="75"/>
    </row>
    <row r="1336" spans="1:6">
      <c r="A1336" s="43">
        <v>138314</v>
      </c>
      <c r="B1336" s="43">
        <v>73427</v>
      </c>
      <c r="C1336" s="139">
        <f t="shared" si="62"/>
        <v>0.53087178449036254</v>
      </c>
      <c r="D1336" s="84" t="str">
        <f t="shared" si="60"/>
        <v>Pass</v>
      </c>
      <c r="E1336" s="84" t="str">
        <f t="shared" si="61"/>
        <v>Pass</v>
      </c>
      <c r="F1336" s="75"/>
    </row>
    <row r="1337" spans="1:6">
      <c r="A1337" s="43">
        <v>162482</v>
      </c>
      <c r="B1337" s="43">
        <v>418120</v>
      </c>
      <c r="C1337" s="139">
        <f t="shared" si="62"/>
        <v>2.5733311997636661</v>
      </c>
      <c r="D1337" s="84" t="str">
        <f t="shared" si="60"/>
        <v>A+</v>
      </c>
      <c r="E1337" s="84" t="str">
        <f t="shared" si="61"/>
        <v>A+</v>
      </c>
      <c r="F1337" s="75"/>
    </row>
    <row r="1338" spans="1:6">
      <c r="A1338" s="43">
        <v>211323</v>
      </c>
      <c r="B1338" s="43">
        <v>196856</v>
      </c>
      <c r="C1338" s="139">
        <f t="shared" si="62"/>
        <v>0.93154081666453725</v>
      </c>
      <c r="D1338" s="84" t="str">
        <f t="shared" si="60"/>
        <v>A</v>
      </c>
      <c r="E1338" s="84" t="str">
        <f t="shared" si="61"/>
        <v>A</v>
      </c>
      <c r="F1338" s="75"/>
    </row>
    <row r="1339" spans="1:6">
      <c r="A1339" s="43">
        <v>219544</v>
      </c>
      <c r="B1339" s="43">
        <v>159050</v>
      </c>
      <c r="C1339" s="139">
        <f t="shared" si="62"/>
        <v>0.72445614546514592</v>
      </c>
      <c r="D1339" s="84" t="str">
        <f t="shared" si="60"/>
        <v>First</v>
      </c>
      <c r="E1339" s="84" t="str">
        <f t="shared" si="61"/>
        <v>First</v>
      </c>
      <c r="F1339" s="75"/>
    </row>
    <row r="1340" spans="1:6">
      <c r="A1340" s="43">
        <v>173826</v>
      </c>
      <c r="B1340" s="43">
        <v>29070</v>
      </c>
      <c r="C1340" s="139">
        <f t="shared" si="62"/>
        <v>0.16723620171896034</v>
      </c>
      <c r="D1340" s="84" t="str">
        <f t="shared" si="60"/>
        <v>Fail</v>
      </c>
      <c r="E1340" s="84" t="str">
        <f t="shared" si="61"/>
        <v>Fail</v>
      </c>
      <c r="F1340" s="75"/>
    </row>
    <row r="1341" spans="1:6">
      <c r="A1341" s="43">
        <v>133030</v>
      </c>
      <c r="B1341" s="43">
        <v>587633</v>
      </c>
      <c r="C1341" s="139">
        <f t="shared" si="62"/>
        <v>4.4172968503345107</v>
      </c>
      <c r="D1341" s="84" t="str">
        <f t="shared" si="60"/>
        <v>A+</v>
      </c>
      <c r="E1341" s="84" t="str">
        <f t="shared" si="61"/>
        <v>A+</v>
      </c>
      <c r="F1341" s="75"/>
    </row>
    <row r="1342" spans="1:6">
      <c r="A1342" s="43">
        <v>227714</v>
      </c>
      <c r="B1342" s="43">
        <v>19369</v>
      </c>
      <c r="C1342" s="139">
        <f t="shared" si="62"/>
        <v>8.5058450512484965E-2</v>
      </c>
      <c r="D1342" s="84" t="str">
        <f t="shared" si="60"/>
        <v>Fail</v>
      </c>
      <c r="E1342" s="84" t="str">
        <f t="shared" si="61"/>
        <v>Fail</v>
      </c>
      <c r="F1342" s="75"/>
    </row>
    <row r="1343" spans="1:6">
      <c r="A1343" s="43">
        <v>357836</v>
      </c>
      <c r="B1343" s="43">
        <v>191626</v>
      </c>
      <c r="C1343" s="139">
        <f t="shared" si="62"/>
        <v>0.53551347544685279</v>
      </c>
      <c r="D1343" s="84" t="str">
        <f t="shared" si="60"/>
        <v>Pass</v>
      </c>
      <c r="E1343" s="84" t="str">
        <f t="shared" si="61"/>
        <v>Pass</v>
      </c>
      <c r="F1343" s="75"/>
    </row>
    <row r="1344" spans="1:6">
      <c r="A1344" s="43">
        <v>139289</v>
      </c>
      <c r="B1344" s="43">
        <v>59139</v>
      </c>
      <c r="C1344" s="139">
        <f t="shared" si="62"/>
        <v>0.42457767662916668</v>
      </c>
      <c r="D1344" s="84" t="str">
        <f t="shared" si="60"/>
        <v>Pass</v>
      </c>
      <c r="E1344" s="84" t="str">
        <f t="shared" si="61"/>
        <v>Pass</v>
      </c>
      <c r="F1344" s="75"/>
    </row>
    <row r="1345" spans="1:6">
      <c r="A1345" s="43">
        <v>237138</v>
      </c>
      <c r="B1345" s="43">
        <v>834804</v>
      </c>
      <c r="C1345" s="139">
        <f t="shared" si="62"/>
        <v>3.5203299344685375</v>
      </c>
      <c r="D1345" s="84" t="str">
        <f t="shared" si="60"/>
        <v>A+</v>
      </c>
      <c r="E1345" s="84" t="str">
        <f t="shared" si="61"/>
        <v>A+</v>
      </c>
      <c r="F1345" s="75"/>
    </row>
    <row r="1346" spans="1:6">
      <c r="A1346" s="43">
        <v>494690</v>
      </c>
      <c r="B1346" s="43">
        <v>117001</v>
      </c>
      <c r="C1346" s="139">
        <f t="shared" si="62"/>
        <v>0.23651377630435222</v>
      </c>
      <c r="D1346" s="84" t="str">
        <f t="shared" si="60"/>
        <v>Fail</v>
      </c>
      <c r="E1346" s="84" t="str">
        <f t="shared" si="61"/>
        <v>Fail</v>
      </c>
      <c r="F1346" s="75"/>
    </row>
    <row r="1347" spans="1:6">
      <c r="A1347" s="43">
        <v>502214</v>
      </c>
      <c r="B1347" s="43">
        <v>24218</v>
      </c>
      <c r="C1347" s="139">
        <f t="shared" si="62"/>
        <v>4.8222470898859851E-2</v>
      </c>
      <c r="D1347" s="84" t="str">
        <f t="shared" si="60"/>
        <v>Fail</v>
      </c>
      <c r="E1347" s="84" t="str">
        <f t="shared" si="61"/>
        <v>Fail</v>
      </c>
      <c r="F1347" s="75"/>
    </row>
    <row r="1348" spans="1:6">
      <c r="A1348" s="43">
        <v>105294</v>
      </c>
      <c r="B1348" s="43">
        <v>254362</v>
      </c>
      <c r="C1348" s="139">
        <f t="shared" si="62"/>
        <v>2.415731190761107</v>
      </c>
      <c r="D1348" s="84" t="str">
        <f t="shared" si="60"/>
        <v>A+</v>
      </c>
      <c r="E1348" s="84" t="str">
        <f t="shared" si="61"/>
        <v>A+</v>
      </c>
      <c r="F1348" s="75"/>
    </row>
    <row r="1349" spans="1:6">
      <c r="A1349" s="43">
        <v>467295</v>
      </c>
      <c r="B1349" s="43">
        <v>187642</v>
      </c>
      <c r="C1349" s="139">
        <f t="shared" si="62"/>
        <v>0.40154934249242985</v>
      </c>
      <c r="D1349" s="84" t="str">
        <f t="shared" si="60"/>
        <v>Fail</v>
      </c>
      <c r="E1349" s="84" t="str">
        <f t="shared" si="61"/>
        <v>Pass</v>
      </c>
      <c r="F1349" s="75"/>
    </row>
    <row r="1350" spans="1:6">
      <c r="A1350" s="43">
        <v>173077</v>
      </c>
      <c r="B1350" s="43">
        <v>174273</v>
      </c>
      <c r="C1350" s="139">
        <f t="shared" si="62"/>
        <v>1.0069102191510138</v>
      </c>
      <c r="D1350" s="84" t="str">
        <f t="shared" si="60"/>
        <v>A</v>
      </c>
      <c r="E1350" s="84" t="str">
        <f t="shared" si="61"/>
        <v>A+</v>
      </c>
      <c r="F1350" s="75"/>
    </row>
    <row r="1351" spans="1:6">
      <c r="A1351" s="43">
        <v>294926</v>
      </c>
      <c r="B1351" s="43">
        <v>31896</v>
      </c>
      <c r="C1351" s="139">
        <f t="shared" si="62"/>
        <v>0.10814916284084822</v>
      </c>
      <c r="D1351" s="84" t="str">
        <f t="shared" si="60"/>
        <v>Fail</v>
      </c>
      <c r="E1351" s="84" t="str">
        <f t="shared" si="61"/>
        <v>Fail</v>
      </c>
      <c r="F1351" s="75"/>
    </row>
    <row r="1352" spans="1:6">
      <c r="A1352" s="43">
        <v>121339</v>
      </c>
      <c r="B1352" s="43">
        <v>214687</v>
      </c>
      <c r="C1352" s="139">
        <f t="shared" si="62"/>
        <v>1.7693157187713762</v>
      </c>
      <c r="D1352" s="84" t="str">
        <f t="shared" si="60"/>
        <v>A+</v>
      </c>
      <c r="E1352" s="84" t="str">
        <f t="shared" si="61"/>
        <v>A+</v>
      </c>
      <c r="F1352" s="75"/>
    </row>
    <row r="1353" spans="1:6">
      <c r="A1353" s="43">
        <v>180727</v>
      </c>
      <c r="B1353" s="43">
        <v>493569</v>
      </c>
      <c r="C1353" s="139">
        <f t="shared" si="62"/>
        <v>2.7310197148184829</v>
      </c>
      <c r="D1353" s="84" t="str">
        <f t="shared" si="60"/>
        <v>A+</v>
      </c>
      <c r="E1353" s="84" t="str">
        <f t="shared" si="61"/>
        <v>A+</v>
      </c>
      <c r="F1353" s="75"/>
    </row>
    <row r="1354" spans="1:6">
      <c r="A1354" s="43">
        <v>142147</v>
      </c>
      <c r="B1354" s="43">
        <v>134820</v>
      </c>
      <c r="C1354" s="139">
        <f t="shared" si="62"/>
        <v>0.9484547686549839</v>
      </c>
      <c r="D1354" s="84" t="str">
        <f t="shared" si="60"/>
        <v>A</v>
      </c>
      <c r="E1354" s="84" t="str">
        <f t="shared" si="61"/>
        <v>A</v>
      </c>
      <c r="F1354" s="75"/>
    </row>
    <row r="1355" spans="1:6">
      <c r="A1355" s="43">
        <v>129921</v>
      </c>
      <c r="B1355" s="43">
        <v>134448</v>
      </c>
      <c r="C1355" s="139">
        <f t="shared" si="62"/>
        <v>1.0348442515066849</v>
      </c>
      <c r="D1355" s="84" t="str">
        <f t="shared" si="60"/>
        <v>A+</v>
      </c>
      <c r="E1355" s="84" t="str">
        <f t="shared" si="61"/>
        <v>A+</v>
      </c>
      <c r="F1355" s="75"/>
    </row>
    <row r="1356" spans="1:6">
      <c r="A1356" s="43">
        <v>224565</v>
      </c>
      <c r="B1356" s="43">
        <v>285453</v>
      </c>
      <c r="C1356" s="139">
        <f t="shared" si="62"/>
        <v>1.271137532562955</v>
      </c>
      <c r="D1356" s="84" t="str">
        <f t="shared" ref="D1356:D1371" si="63">IF(C1356&lt;41%, "Fail",IF(C1356&lt;61%,"Pass",IF(C1356&lt;81%,"First",IF(C1356&lt;101%,"A","A+"))))</f>
        <v>A+</v>
      </c>
      <c r="E1356" s="84" t="str">
        <f t="shared" ref="E1356:E1371" si="64">VLOOKUP(C1356,$C$4:$D$8,2,TRUE)</f>
        <v>A+</v>
      </c>
      <c r="F1356" s="75"/>
    </row>
    <row r="1357" spans="1:6">
      <c r="A1357" s="43">
        <v>109200</v>
      </c>
      <c r="B1357" s="43">
        <v>387280</v>
      </c>
      <c r="C1357" s="139">
        <f t="shared" ref="C1357:C1371" si="65">B1357/A1357</f>
        <v>3.5465201465201464</v>
      </c>
      <c r="D1357" s="84" t="str">
        <f t="shared" si="63"/>
        <v>A+</v>
      </c>
      <c r="E1357" s="84" t="str">
        <f t="shared" si="64"/>
        <v>A+</v>
      </c>
      <c r="F1357" s="75"/>
    </row>
    <row r="1358" spans="1:6">
      <c r="A1358" s="43">
        <v>138314</v>
      </c>
      <c r="B1358" s="43">
        <v>73427</v>
      </c>
      <c r="C1358" s="139">
        <f t="shared" si="65"/>
        <v>0.53087178449036254</v>
      </c>
      <c r="D1358" s="84" t="str">
        <f t="shared" si="63"/>
        <v>Pass</v>
      </c>
      <c r="E1358" s="84" t="str">
        <f t="shared" si="64"/>
        <v>Pass</v>
      </c>
      <c r="F1358" s="75"/>
    </row>
    <row r="1359" spans="1:6">
      <c r="A1359" s="43">
        <v>162482</v>
      </c>
      <c r="B1359" s="43">
        <v>418120</v>
      </c>
      <c r="C1359" s="139">
        <f t="shared" si="65"/>
        <v>2.5733311997636661</v>
      </c>
      <c r="D1359" s="84" t="str">
        <f t="shared" si="63"/>
        <v>A+</v>
      </c>
      <c r="E1359" s="84" t="str">
        <f t="shared" si="64"/>
        <v>A+</v>
      </c>
      <c r="F1359" s="75"/>
    </row>
    <row r="1360" spans="1:6">
      <c r="A1360" s="43">
        <v>211323</v>
      </c>
      <c r="B1360" s="43">
        <v>196856</v>
      </c>
      <c r="C1360" s="139">
        <f t="shared" si="65"/>
        <v>0.93154081666453725</v>
      </c>
      <c r="D1360" s="84" t="str">
        <f t="shared" si="63"/>
        <v>A</v>
      </c>
      <c r="E1360" s="84" t="str">
        <f t="shared" si="64"/>
        <v>A</v>
      </c>
      <c r="F1360" s="75"/>
    </row>
    <row r="1361" spans="1:6">
      <c r="A1361" s="43">
        <v>219544</v>
      </c>
      <c r="B1361" s="43">
        <v>159050</v>
      </c>
      <c r="C1361" s="139">
        <f t="shared" si="65"/>
        <v>0.72445614546514592</v>
      </c>
      <c r="D1361" s="84" t="str">
        <f t="shared" si="63"/>
        <v>First</v>
      </c>
      <c r="E1361" s="84" t="str">
        <f t="shared" si="64"/>
        <v>First</v>
      </c>
      <c r="F1361" s="75"/>
    </row>
    <row r="1362" spans="1:6">
      <c r="A1362" s="43">
        <v>173826</v>
      </c>
      <c r="B1362" s="43">
        <v>29070</v>
      </c>
      <c r="C1362" s="139">
        <f t="shared" si="65"/>
        <v>0.16723620171896034</v>
      </c>
      <c r="D1362" s="84" t="str">
        <f t="shared" si="63"/>
        <v>Fail</v>
      </c>
      <c r="E1362" s="84" t="str">
        <f t="shared" si="64"/>
        <v>Fail</v>
      </c>
      <c r="F1362" s="75"/>
    </row>
    <row r="1363" spans="1:6">
      <c r="A1363" s="43">
        <v>133030</v>
      </c>
      <c r="B1363" s="43">
        <v>587633</v>
      </c>
      <c r="C1363" s="139">
        <f t="shared" si="65"/>
        <v>4.4172968503345107</v>
      </c>
      <c r="D1363" s="84" t="str">
        <f t="shared" si="63"/>
        <v>A+</v>
      </c>
      <c r="E1363" s="84" t="str">
        <f t="shared" si="64"/>
        <v>A+</v>
      </c>
      <c r="F1363" s="75"/>
    </row>
    <row r="1364" spans="1:6">
      <c r="A1364" s="43">
        <v>227714</v>
      </c>
      <c r="B1364" s="43">
        <v>19369</v>
      </c>
      <c r="C1364" s="139">
        <f t="shared" si="65"/>
        <v>8.5058450512484965E-2</v>
      </c>
      <c r="D1364" s="84" t="str">
        <f t="shared" si="63"/>
        <v>Fail</v>
      </c>
      <c r="E1364" s="84" t="str">
        <f t="shared" si="64"/>
        <v>Fail</v>
      </c>
      <c r="F1364" s="75"/>
    </row>
    <row r="1365" spans="1:6">
      <c r="A1365" s="43">
        <v>357836</v>
      </c>
      <c r="B1365" s="43">
        <v>191626</v>
      </c>
      <c r="C1365" s="139">
        <f t="shared" si="65"/>
        <v>0.53551347544685279</v>
      </c>
      <c r="D1365" s="84" t="str">
        <f t="shared" si="63"/>
        <v>Pass</v>
      </c>
      <c r="E1365" s="84" t="str">
        <f t="shared" si="64"/>
        <v>Pass</v>
      </c>
      <c r="F1365" s="75"/>
    </row>
    <row r="1366" spans="1:6">
      <c r="A1366" s="43">
        <v>139289</v>
      </c>
      <c r="B1366" s="43">
        <v>59139</v>
      </c>
      <c r="C1366" s="139">
        <f t="shared" si="65"/>
        <v>0.42457767662916668</v>
      </c>
      <c r="D1366" s="84" t="str">
        <f t="shared" si="63"/>
        <v>Pass</v>
      </c>
      <c r="E1366" s="84" t="str">
        <f t="shared" si="64"/>
        <v>Pass</v>
      </c>
      <c r="F1366" s="75"/>
    </row>
    <row r="1367" spans="1:6">
      <c r="A1367" s="43">
        <v>237138</v>
      </c>
      <c r="B1367" s="43">
        <v>834804</v>
      </c>
      <c r="C1367" s="139">
        <f t="shared" si="65"/>
        <v>3.5203299344685375</v>
      </c>
      <c r="D1367" s="84" t="str">
        <f t="shared" si="63"/>
        <v>A+</v>
      </c>
      <c r="E1367" s="84" t="str">
        <f t="shared" si="64"/>
        <v>A+</v>
      </c>
      <c r="F1367" s="75"/>
    </row>
    <row r="1368" spans="1:6">
      <c r="A1368" s="43">
        <v>494690</v>
      </c>
      <c r="B1368" s="43">
        <v>117001</v>
      </c>
      <c r="C1368" s="139">
        <f t="shared" si="65"/>
        <v>0.23651377630435222</v>
      </c>
      <c r="D1368" s="84" t="str">
        <f t="shared" si="63"/>
        <v>Fail</v>
      </c>
      <c r="E1368" s="84" t="str">
        <f t="shared" si="64"/>
        <v>Fail</v>
      </c>
      <c r="F1368" s="75"/>
    </row>
    <row r="1369" spans="1:6">
      <c r="A1369" s="43">
        <v>502214</v>
      </c>
      <c r="B1369" s="43">
        <v>24218</v>
      </c>
      <c r="C1369" s="139">
        <f t="shared" si="65"/>
        <v>4.8222470898859851E-2</v>
      </c>
      <c r="D1369" s="84" t="str">
        <f t="shared" si="63"/>
        <v>Fail</v>
      </c>
      <c r="E1369" s="84" t="str">
        <f t="shared" si="64"/>
        <v>Fail</v>
      </c>
      <c r="F1369" s="75"/>
    </row>
    <row r="1370" spans="1:6">
      <c r="A1370" s="43">
        <v>105294</v>
      </c>
      <c r="B1370" s="43">
        <v>254362</v>
      </c>
      <c r="C1370" s="139">
        <f t="shared" si="65"/>
        <v>2.415731190761107</v>
      </c>
      <c r="D1370" s="84" t="str">
        <f t="shared" si="63"/>
        <v>A+</v>
      </c>
      <c r="E1370" s="84" t="str">
        <f t="shared" si="64"/>
        <v>A+</v>
      </c>
      <c r="F1370" s="75"/>
    </row>
    <row r="1371" spans="1:6">
      <c r="A1371" s="43">
        <v>467295</v>
      </c>
      <c r="B1371" s="43">
        <v>187642</v>
      </c>
      <c r="C1371" s="139">
        <f t="shared" si="65"/>
        <v>0.40154934249242985</v>
      </c>
      <c r="D1371" s="84" t="str">
        <f t="shared" si="63"/>
        <v>Fail</v>
      </c>
      <c r="E1371" s="84" t="str">
        <f t="shared" si="64"/>
        <v>Pass</v>
      </c>
      <c r="F1371" s="75"/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962A-FC6B-418B-9D82-1D2B72D68DDF}">
  <dimension ref="A1:J1368"/>
  <sheetViews>
    <sheetView workbookViewId="0">
      <selection activeCell="G14" sqref="G14"/>
    </sheetView>
  </sheetViews>
  <sheetFormatPr defaultRowHeight="14.4"/>
  <cols>
    <col min="5" max="5" width="9.88671875" bestFit="1" customWidth="1"/>
  </cols>
  <sheetData>
    <row r="1" spans="1:10">
      <c r="A1" s="70" t="s">
        <v>2774</v>
      </c>
      <c r="B1" s="76" t="s">
        <v>2775</v>
      </c>
      <c r="C1" s="76"/>
      <c r="D1" s="76"/>
      <c r="E1" s="76"/>
      <c r="F1" s="76"/>
      <c r="G1" s="76"/>
      <c r="H1" s="76"/>
      <c r="I1" s="76"/>
      <c r="J1" s="76"/>
    </row>
    <row r="2" spans="1:10">
      <c r="A2" s="75"/>
      <c r="B2" s="75"/>
      <c r="C2" s="75"/>
      <c r="D2" s="75"/>
      <c r="E2" s="75"/>
      <c r="F2" s="75"/>
      <c r="G2" s="75"/>
      <c r="H2" s="75"/>
      <c r="I2" s="75"/>
      <c r="J2" s="75"/>
    </row>
    <row r="3" spans="1:10">
      <c r="A3" s="138" t="s">
        <v>2776</v>
      </c>
      <c r="B3" s="138">
        <v>2000</v>
      </c>
      <c r="C3" s="75"/>
      <c r="D3" s="75"/>
      <c r="E3" s="75"/>
      <c r="F3" s="75"/>
      <c r="G3" s="75"/>
      <c r="H3" s="75"/>
      <c r="I3" s="75"/>
      <c r="J3" s="75"/>
    </row>
    <row r="4" spans="1:10">
      <c r="A4" s="138" t="s">
        <v>2777</v>
      </c>
      <c r="B4" s="138">
        <v>3000</v>
      </c>
      <c r="C4" s="75"/>
      <c r="D4" s="75"/>
      <c r="E4" s="75"/>
      <c r="F4" s="75"/>
      <c r="G4" s="75"/>
      <c r="H4" s="75"/>
      <c r="I4" s="75"/>
      <c r="J4" s="75"/>
    </row>
    <row r="5" spans="1:10">
      <c r="A5" s="138" t="s">
        <v>2778</v>
      </c>
      <c r="B5" s="138">
        <v>4000</v>
      </c>
      <c r="C5" s="75"/>
      <c r="D5" s="75"/>
      <c r="E5" s="75"/>
      <c r="F5" s="75"/>
      <c r="G5" s="75"/>
      <c r="H5" s="75"/>
      <c r="I5" s="75"/>
      <c r="J5" s="75"/>
    </row>
    <row r="6" spans="1:10">
      <c r="A6" s="138" t="s">
        <v>2779</v>
      </c>
      <c r="B6" s="138">
        <v>5000</v>
      </c>
      <c r="C6" s="75"/>
      <c r="D6" s="75"/>
      <c r="E6" s="75"/>
      <c r="F6" s="75"/>
      <c r="G6" s="75"/>
      <c r="H6" s="75"/>
      <c r="I6" s="75"/>
      <c r="J6" s="75"/>
    </row>
    <row r="7" spans="1:10">
      <c r="F7" s="16"/>
    </row>
    <row r="8" spans="1:10">
      <c r="A8" s="132" t="s">
        <v>3</v>
      </c>
      <c r="B8" s="132" t="s">
        <v>9</v>
      </c>
      <c r="C8" s="132" t="s">
        <v>10</v>
      </c>
      <c r="D8" s="35" t="s">
        <v>11</v>
      </c>
      <c r="E8" s="133" t="s">
        <v>2780</v>
      </c>
      <c r="F8" s="17"/>
    </row>
    <row r="9" spans="1:10">
      <c r="A9" s="134" t="s">
        <v>13</v>
      </c>
      <c r="B9" s="135">
        <v>45000</v>
      </c>
      <c r="C9" s="135">
        <v>500000</v>
      </c>
      <c r="D9" s="136">
        <f>C9/B9</f>
        <v>11.111111111111111</v>
      </c>
      <c r="E9" s="133">
        <f t="shared" ref="E9:E72" si="0">IF(AND(A9="Active",D9&gt;90%),IF(D9&gt;100%,5000,IF(D9&gt;91%,4000,IF(D9&gt;81%,3000,IF(D9&gt;70%,2000,"Not Eligible")))),"not Eligible")</f>
        <v>5000</v>
      </c>
      <c r="F9" s="16"/>
    </row>
    <row r="10" spans="1:10">
      <c r="A10" s="134" t="s">
        <v>13</v>
      </c>
      <c r="B10" s="135">
        <v>1001514</v>
      </c>
      <c r="C10" s="135">
        <v>1151591</v>
      </c>
      <c r="D10" s="136">
        <f t="shared" ref="D10:D73" si="1">C10/B10</f>
        <v>1.1498501269078616</v>
      </c>
      <c r="E10" s="137">
        <f t="shared" si="0"/>
        <v>5000</v>
      </c>
    </row>
    <row r="11" spans="1:10">
      <c r="A11" s="134" t="s">
        <v>13</v>
      </c>
      <c r="B11" s="135">
        <v>622708</v>
      </c>
      <c r="C11" s="135">
        <v>885633</v>
      </c>
      <c r="D11" s="136">
        <f t="shared" si="1"/>
        <v>1.4222283959737148</v>
      </c>
      <c r="E11" s="137">
        <f t="shared" si="0"/>
        <v>5000</v>
      </c>
    </row>
    <row r="12" spans="1:10">
      <c r="A12" s="134" t="s">
        <v>13</v>
      </c>
      <c r="B12" s="135">
        <v>489534</v>
      </c>
      <c r="C12" s="135">
        <v>628449</v>
      </c>
      <c r="D12" s="136">
        <f t="shared" si="1"/>
        <v>1.2837698709384844</v>
      </c>
      <c r="E12" s="137">
        <f t="shared" si="0"/>
        <v>5000</v>
      </c>
    </row>
    <row r="13" spans="1:10">
      <c r="A13" s="134" t="s">
        <v>13</v>
      </c>
      <c r="B13" s="135">
        <v>1697902</v>
      </c>
      <c r="C13" s="135">
        <v>791370</v>
      </c>
      <c r="D13" s="136">
        <f t="shared" si="1"/>
        <v>0.46608697086168693</v>
      </c>
      <c r="E13" s="137" t="str">
        <f t="shared" si="0"/>
        <v>not Eligible</v>
      </c>
    </row>
    <row r="14" spans="1:10">
      <c r="A14" s="134" t="s">
        <v>13</v>
      </c>
      <c r="B14" s="135">
        <v>1489572</v>
      </c>
      <c r="C14" s="135">
        <v>581866</v>
      </c>
      <c r="D14" s="136">
        <f t="shared" si="1"/>
        <v>0.39062630070919702</v>
      </c>
      <c r="E14" s="137" t="str">
        <f t="shared" si="0"/>
        <v>not Eligible</v>
      </c>
    </row>
    <row r="15" spans="1:10">
      <c r="A15" s="134" t="s">
        <v>13</v>
      </c>
      <c r="B15" s="135">
        <v>700215</v>
      </c>
      <c r="C15" s="135">
        <v>1133645</v>
      </c>
      <c r="D15" s="136">
        <f t="shared" si="1"/>
        <v>1.6189955942103498</v>
      </c>
      <c r="E15" s="137">
        <f t="shared" si="0"/>
        <v>5000</v>
      </c>
    </row>
    <row r="16" spans="1:10">
      <c r="A16" s="134" t="s">
        <v>39</v>
      </c>
      <c r="B16" s="135">
        <v>710336</v>
      </c>
      <c r="C16" s="135">
        <v>631906</v>
      </c>
      <c r="D16" s="136">
        <f t="shared" si="1"/>
        <v>0.88958746283448964</v>
      </c>
      <c r="E16" s="137" t="str">
        <f t="shared" si="0"/>
        <v>not Eligible</v>
      </c>
    </row>
    <row r="17" spans="1:5">
      <c r="A17" s="134" t="s">
        <v>39</v>
      </c>
      <c r="B17" s="135">
        <v>1394015</v>
      </c>
      <c r="C17" s="135">
        <v>1733935</v>
      </c>
      <c r="D17" s="136">
        <f t="shared" si="1"/>
        <v>1.2438424263727434</v>
      </c>
      <c r="E17" s="137" t="str">
        <f t="shared" si="0"/>
        <v>not Eligible</v>
      </c>
    </row>
    <row r="18" spans="1:5">
      <c r="A18" s="134" t="s">
        <v>39</v>
      </c>
      <c r="B18" s="135">
        <v>1115157</v>
      </c>
      <c r="C18" s="135">
        <v>1386513</v>
      </c>
      <c r="D18" s="136">
        <f t="shared" si="1"/>
        <v>1.2433343466435667</v>
      </c>
      <c r="E18" s="137" t="str">
        <f t="shared" si="0"/>
        <v>not Eligible</v>
      </c>
    </row>
    <row r="19" spans="1:5">
      <c r="A19" s="134" t="s">
        <v>39</v>
      </c>
      <c r="B19" s="135">
        <v>919591</v>
      </c>
      <c r="C19" s="135">
        <v>574544</v>
      </c>
      <c r="D19" s="136">
        <f t="shared" si="1"/>
        <v>0.6247821042180709</v>
      </c>
      <c r="E19" s="137" t="str">
        <f t="shared" si="0"/>
        <v>not Eligible</v>
      </c>
    </row>
    <row r="20" spans="1:5">
      <c r="A20" s="134" t="s">
        <v>39</v>
      </c>
      <c r="B20" s="135">
        <v>874452</v>
      </c>
      <c r="C20" s="135">
        <v>552111</v>
      </c>
      <c r="D20" s="136">
        <f t="shared" si="1"/>
        <v>0.631379423913491</v>
      </c>
      <c r="E20" s="137" t="str">
        <f t="shared" si="0"/>
        <v>not Eligible</v>
      </c>
    </row>
    <row r="21" spans="1:5">
      <c r="A21" s="134" t="s">
        <v>39</v>
      </c>
      <c r="B21" s="135">
        <v>1202039</v>
      </c>
      <c r="C21" s="135">
        <v>1373674</v>
      </c>
      <c r="D21" s="136">
        <f t="shared" si="1"/>
        <v>1.142786548522968</v>
      </c>
      <c r="E21" s="137" t="str">
        <f t="shared" si="0"/>
        <v>not Eligible</v>
      </c>
    </row>
    <row r="22" spans="1:5">
      <c r="A22" s="134" t="s">
        <v>39</v>
      </c>
      <c r="B22" s="135">
        <v>1065405</v>
      </c>
      <c r="C22" s="135">
        <v>1252551</v>
      </c>
      <c r="D22" s="136">
        <f t="shared" si="1"/>
        <v>1.175657144466189</v>
      </c>
      <c r="E22" s="137" t="str">
        <f t="shared" si="0"/>
        <v>not Eligible</v>
      </c>
    </row>
    <row r="23" spans="1:5">
      <c r="A23" s="134" t="s">
        <v>39</v>
      </c>
      <c r="B23" s="135">
        <v>811765</v>
      </c>
      <c r="C23" s="135">
        <v>813095</v>
      </c>
      <c r="D23" s="136">
        <f t="shared" si="1"/>
        <v>1.0016384052034764</v>
      </c>
      <c r="E23" s="137" t="str">
        <f t="shared" si="0"/>
        <v>not Eligible</v>
      </c>
    </row>
    <row r="24" spans="1:5">
      <c r="A24" s="134" t="s">
        <v>39</v>
      </c>
      <c r="B24" s="135">
        <v>1089281</v>
      </c>
      <c r="C24" s="135">
        <v>1000552</v>
      </c>
      <c r="D24" s="136">
        <f t="shared" si="1"/>
        <v>0.9185435163194805</v>
      </c>
      <c r="E24" s="137" t="str">
        <f t="shared" si="0"/>
        <v>not Eligible</v>
      </c>
    </row>
    <row r="25" spans="1:5">
      <c r="A25" s="134" t="s">
        <v>39</v>
      </c>
      <c r="B25" s="135">
        <v>1882688</v>
      </c>
      <c r="C25" s="135">
        <v>1129711</v>
      </c>
      <c r="D25" s="136">
        <f t="shared" si="1"/>
        <v>0.60005215946561508</v>
      </c>
      <c r="E25" s="137" t="str">
        <f t="shared" si="0"/>
        <v>not Eligible</v>
      </c>
    </row>
    <row r="26" spans="1:5">
      <c r="A26" s="134" t="s">
        <v>39</v>
      </c>
      <c r="B26" s="135">
        <v>2108974</v>
      </c>
      <c r="C26" s="135">
        <v>1045900</v>
      </c>
      <c r="D26" s="136">
        <f t="shared" si="1"/>
        <v>0.49592835189054013</v>
      </c>
      <c r="E26" s="137" t="str">
        <f t="shared" si="0"/>
        <v>not Eligible</v>
      </c>
    </row>
    <row r="27" spans="1:5">
      <c r="A27" s="134" t="s">
        <v>39</v>
      </c>
      <c r="B27" s="135">
        <v>307081</v>
      </c>
      <c r="C27" s="135">
        <v>617619</v>
      </c>
      <c r="D27" s="136">
        <f t="shared" si="1"/>
        <v>2.0112576160687246</v>
      </c>
      <c r="E27" s="137" t="str">
        <f t="shared" si="0"/>
        <v>not Eligible</v>
      </c>
    </row>
    <row r="28" spans="1:5">
      <c r="A28" s="134" t="s">
        <v>39</v>
      </c>
      <c r="B28" s="135">
        <v>371372</v>
      </c>
      <c r="C28" s="135">
        <v>348654</v>
      </c>
      <c r="D28" s="136">
        <f t="shared" si="1"/>
        <v>0.93882683670282085</v>
      </c>
      <c r="E28" s="137" t="str">
        <f t="shared" si="0"/>
        <v>not Eligible</v>
      </c>
    </row>
    <row r="29" spans="1:5">
      <c r="A29" s="134" t="s">
        <v>39</v>
      </c>
      <c r="B29" s="135">
        <v>744542</v>
      </c>
      <c r="C29" s="135">
        <v>1084374</v>
      </c>
      <c r="D29" s="136">
        <f t="shared" si="1"/>
        <v>1.4564309333791781</v>
      </c>
      <c r="E29" s="137" t="str">
        <f t="shared" si="0"/>
        <v>not Eligible</v>
      </c>
    </row>
    <row r="30" spans="1:5">
      <c r="A30" s="134" t="s">
        <v>39</v>
      </c>
      <c r="B30" s="135">
        <v>943479</v>
      </c>
      <c r="C30" s="135">
        <v>883845</v>
      </c>
      <c r="D30" s="136">
        <f t="shared" si="1"/>
        <v>0.93679350573780662</v>
      </c>
      <c r="E30" s="137" t="str">
        <f t="shared" si="0"/>
        <v>not Eligible</v>
      </c>
    </row>
    <row r="31" spans="1:5">
      <c r="A31" s="134" t="s">
        <v>39</v>
      </c>
      <c r="B31" s="135">
        <v>1044702</v>
      </c>
      <c r="C31" s="135">
        <v>1092538</v>
      </c>
      <c r="D31" s="136">
        <f t="shared" si="1"/>
        <v>1.0457891341262868</v>
      </c>
      <c r="E31" s="137" t="str">
        <f t="shared" si="0"/>
        <v>not Eligible</v>
      </c>
    </row>
    <row r="32" spans="1:5">
      <c r="A32" s="134" t="s">
        <v>39</v>
      </c>
      <c r="B32" s="135">
        <v>838444</v>
      </c>
      <c r="C32" s="135">
        <v>1109502</v>
      </c>
      <c r="D32" s="136">
        <f t="shared" si="1"/>
        <v>1.3232869458186831</v>
      </c>
      <c r="E32" s="137" t="str">
        <f t="shared" si="0"/>
        <v>not Eligible</v>
      </c>
    </row>
    <row r="33" spans="1:5">
      <c r="A33" s="134" t="s">
        <v>39</v>
      </c>
      <c r="B33" s="135">
        <v>418422</v>
      </c>
      <c r="C33" s="135">
        <v>182710</v>
      </c>
      <c r="D33" s="136">
        <f t="shared" si="1"/>
        <v>0.43666442013087264</v>
      </c>
      <c r="E33" s="137" t="str">
        <f t="shared" si="0"/>
        <v>not Eligible</v>
      </c>
    </row>
    <row r="34" spans="1:5">
      <c r="A34" s="134" t="s">
        <v>87</v>
      </c>
      <c r="B34" s="135">
        <v>819218</v>
      </c>
      <c r="C34" s="135">
        <v>621993</v>
      </c>
      <c r="D34" s="136">
        <f t="shared" si="1"/>
        <v>0.75925211604237208</v>
      </c>
      <c r="E34" s="137" t="str">
        <f t="shared" si="0"/>
        <v>not Eligible</v>
      </c>
    </row>
    <row r="35" spans="1:5">
      <c r="A35" s="134" t="s">
        <v>87</v>
      </c>
      <c r="B35" s="135">
        <v>1495310</v>
      </c>
      <c r="C35" s="135">
        <v>1000327</v>
      </c>
      <c r="D35" s="136">
        <f t="shared" si="1"/>
        <v>0.6689763326668049</v>
      </c>
      <c r="E35" s="137" t="str">
        <f t="shared" si="0"/>
        <v>not Eligible</v>
      </c>
    </row>
    <row r="36" spans="1:5">
      <c r="A36" s="134" t="s">
        <v>87</v>
      </c>
      <c r="B36" s="135">
        <v>1743716</v>
      </c>
      <c r="C36" s="135">
        <v>1923670</v>
      </c>
      <c r="D36" s="136">
        <f t="shared" si="1"/>
        <v>1.1032014387664046</v>
      </c>
      <c r="E36" s="137" t="str">
        <f t="shared" si="0"/>
        <v>not Eligible</v>
      </c>
    </row>
    <row r="37" spans="1:5">
      <c r="A37" s="134" t="s">
        <v>87</v>
      </c>
      <c r="B37" s="135">
        <v>1698126</v>
      </c>
      <c r="C37" s="135">
        <v>1548855</v>
      </c>
      <c r="D37" s="136">
        <f t="shared" si="1"/>
        <v>0.91209662887206244</v>
      </c>
      <c r="E37" s="137" t="str">
        <f t="shared" si="0"/>
        <v>not Eligible</v>
      </c>
    </row>
    <row r="38" spans="1:5">
      <c r="A38" s="134" t="s">
        <v>13</v>
      </c>
      <c r="B38" s="135">
        <v>1618512</v>
      </c>
      <c r="C38" s="135">
        <v>503426</v>
      </c>
      <c r="D38" s="136">
        <f t="shared" si="1"/>
        <v>0.31104248840910664</v>
      </c>
      <c r="E38" s="137" t="str">
        <f t="shared" si="0"/>
        <v>not Eligible</v>
      </c>
    </row>
    <row r="39" spans="1:5">
      <c r="A39" s="134" t="s">
        <v>13</v>
      </c>
      <c r="B39" s="135">
        <v>1654474</v>
      </c>
      <c r="C39" s="135">
        <v>1499728</v>
      </c>
      <c r="D39" s="136">
        <f t="shared" si="1"/>
        <v>0.90646815846003015</v>
      </c>
      <c r="E39" s="137">
        <f t="shared" si="0"/>
        <v>3000</v>
      </c>
    </row>
    <row r="40" spans="1:5">
      <c r="A40" s="134" t="s">
        <v>13</v>
      </c>
      <c r="B40" s="135">
        <v>497336</v>
      </c>
      <c r="C40" s="135">
        <v>770956</v>
      </c>
      <c r="D40" s="136">
        <f t="shared" si="1"/>
        <v>1.5501713127543553</v>
      </c>
      <c r="E40" s="137">
        <f t="shared" si="0"/>
        <v>5000</v>
      </c>
    </row>
    <row r="41" spans="1:5">
      <c r="A41" s="134" t="s">
        <v>13</v>
      </c>
      <c r="B41" s="135">
        <v>1840702</v>
      </c>
      <c r="C41" s="135">
        <v>2423796</v>
      </c>
      <c r="D41" s="136">
        <f t="shared" si="1"/>
        <v>1.3167780553288908</v>
      </c>
      <c r="E41" s="137">
        <f t="shared" si="0"/>
        <v>5000</v>
      </c>
    </row>
    <row r="42" spans="1:5">
      <c r="A42" s="134" t="s">
        <v>13</v>
      </c>
      <c r="B42" s="135">
        <v>906154</v>
      </c>
      <c r="C42" s="135">
        <v>1061249</v>
      </c>
      <c r="D42" s="136">
        <f t="shared" si="1"/>
        <v>1.1711574412296364</v>
      </c>
      <c r="E42" s="137">
        <f t="shared" si="0"/>
        <v>5000</v>
      </c>
    </row>
    <row r="43" spans="1:5">
      <c r="A43" s="134" t="s">
        <v>13</v>
      </c>
      <c r="B43" s="135">
        <v>1699088</v>
      </c>
      <c r="C43" s="135">
        <v>159129</v>
      </c>
      <c r="D43" s="136">
        <f t="shared" si="1"/>
        <v>9.365553755897281E-2</v>
      </c>
      <c r="E43" s="137" t="str">
        <f t="shared" si="0"/>
        <v>not Eligible</v>
      </c>
    </row>
    <row r="44" spans="1:5">
      <c r="A44" s="134" t="s">
        <v>13</v>
      </c>
      <c r="B44" s="135">
        <v>406704</v>
      </c>
      <c r="C44" s="135">
        <v>513678</v>
      </c>
      <c r="D44" s="136">
        <f t="shared" si="1"/>
        <v>1.2630266729611708</v>
      </c>
      <c r="E44" s="137">
        <f t="shared" si="0"/>
        <v>5000</v>
      </c>
    </row>
    <row r="45" spans="1:5">
      <c r="A45" s="134" t="s">
        <v>13</v>
      </c>
      <c r="B45" s="135">
        <v>877167</v>
      </c>
      <c r="C45" s="135">
        <v>905998</v>
      </c>
      <c r="D45" s="136">
        <f t="shared" si="1"/>
        <v>1.0328683135594476</v>
      </c>
      <c r="E45" s="137">
        <f t="shared" si="0"/>
        <v>5000</v>
      </c>
    </row>
    <row r="46" spans="1:5">
      <c r="A46" s="134" t="s">
        <v>13</v>
      </c>
      <c r="B46" s="135">
        <v>888659</v>
      </c>
      <c r="C46" s="135">
        <v>463572</v>
      </c>
      <c r="D46" s="136">
        <f t="shared" si="1"/>
        <v>0.52165341261383724</v>
      </c>
      <c r="E46" s="137" t="str">
        <f t="shared" si="0"/>
        <v>not Eligible</v>
      </c>
    </row>
    <row r="47" spans="1:5">
      <c r="A47" s="134" t="s">
        <v>13</v>
      </c>
      <c r="B47" s="135">
        <v>861712</v>
      </c>
      <c r="C47" s="135">
        <v>2304762</v>
      </c>
      <c r="D47" s="136">
        <f t="shared" si="1"/>
        <v>2.6746314313831072</v>
      </c>
      <c r="E47" s="137">
        <f t="shared" si="0"/>
        <v>5000</v>
      </c>
    </row>
    <row r="48" spans="1:5">
      <c r="A48" s="134" t="s">
        <v>13</v>
      </c>
      <c r="B48" s="135">
        <v>970601</v>
      </c>
      <c r="C48" s="135">
        <v>692555</v>
      </c>
      <c r="D48" s="136">
        <f t="shared" si="1"/>
        <v>0.71353213112288161</v>
      </c>
      <c r="E48" s="137" t="str">
        <f t="shared" si="0"/>
        <v>not Eligible</v>
      </c>
    </row>
    <row r="49" spans="1:5">
      <c r="A49" s="134" t="s">
        <v>13</v>
      </c>
      <c r="B49" s="135">
        <v>575494</v>
      </c>
      <c r="C49" s="135">
        <v>741973</v>
      </c>
      <c r="D49" s="136">
        <f t="shared" si="1"/>
        <v>1.2892801662571634</v>
      </c>
      <c r="E49" s="137">
        <f t="shared" si="0"/>
        <v>5000</v>
      </c>
    </row>
    <row r="50" spans="1:5">
      <c r="A50" s="134" t="s">
        <v>13</v>
      </c>
      <c r="B50" s="135">
        <v>935559</v>
      </c>
      <c r="C50" s="135">
        <v>988007</v>
      </c>
      <c r="D50" s="136">
        <f t="shared" si="1"/>
        <v>1.0560606012020621</v>
      </c>
      <c r="E50" s="137">
        <f t="shared" si="0"/>
        <v>5000</v>
      </c>
    </row>
    <row r="51" spans="1:5">
      <c r="A51" s="134" t="s">
        <v>13</v>
      </c>
      <c r="B51" s="135">
        <v>892337</v>
      </c>
      <c r="C51" s="135">
        <v>283517</v>
      </c>
      <c r="D51" s="136">
        <f t="shared" si="1"/>
        <v>0.3177241333711367</v>
      </c>
      <c r="E51" s="137" t="str">
        <f t="shared" si="0"/>
        <v>not Eligible</v>
      </c>
    </row>
    <row r="52" spans="1:5">
      <c r="A52" s="134" t="s">
        <v>13</v>
      </c>
      <c r="B52" s="135">
        <v>463757</v>
      </c>
      <c r="C52" s="135">
        <v>617425</v>
      </c>
      <c r="D52" s="136">
        <f t="shared" si="1"/>
        <v>1.3313545671547815</v>
      </c>
      <c r="E52" s="137">
        <f t="shared" si="0"/>
        <v>5000</v>
      </c>
    </row>
    <row r="53" spans="1:5">
      <c r="A53" s="134" t="s">
        <v>13</v>
      </c>
      <c r="B53" s="135">
        <v>922557</v>
      </c>
      <c r="C53" s="135">
        <v>432908</v>
      </c>
      <c r="D53" s="136">
        <f t="shared" si="1"/>
        <v>0.46924797058609929</v>
      </c>
      <c r="E53" s="137" t="str">
        <f t="shared" si="0"/>
        <v>not Eligible</v>
      </c>
    </row>
    <row r="54" spans="1:5">
      <c r="A54" s="134" t="s">
        <v>13</v>
      </c>
      <c r="B54" s="135">
        <v>915213</v>
      </c>
      <c r="C54" s="135">
        <v>463846</v>
      </c>
      <c r="D54" s="136">
        <f t="shared" si="1"/>
        <v>0.50681753864947288</v>
      </c>
      <c r="E54" s="137" t="str">
        <f t="shared" si="0"/>
        <v>not Eligible</v>
      </c>
    </row>
    <row r="55" spans="1:5">
      <c r="A55" s="134" t="s">
        <v>13</v>
      </c>
      <c r="B55" s="135">
        <v>1106508</v>
      </c>
      <c r="C55" s="135">
        <v>360483</v>
      </c>
      <c r="D55" s="136">
        <f t="shared" si="1"/>
        <v>0.32578435944430589</v>
      </c>
      <c r="E55" s="137" t="str">
        <f t="shared" si="0"/>
        <v>not Eligible</v>
      </c>
    </row>
    <row r="56" spans="1:5">
      <c r="A56" s="134" t="s">
        <v>13</v>
      </c>
      <c r="B56" s="135">
        <v>925698</v>
      </c>
      <c r="C56" s="135">
        <v>558118</v>
      </c>
      <c r="D56" s="136">
        <f t="shared" si="1"/>
        <v>0.6029158537665632</v>
      </c>
      <c r="E56" s="137" t="str">
        <f t="shared" si="0"/>
        <v>not Eligible</v>
      </c>
    </row>
    <row r="57" spans="1:5">
      <c r="A57" s="134" t="s">
        <v>13</v>
      </c>
      <c r="B57" s="135">
        <v>560678</v>
      </c>
      <c r="C57" s="135">
        <v>571715</v>
      </c>
      <c r="D57" s="136">
        <f t="shared" si="1"/>
        <v>1.0196850955450365</v>
      </c>
      <c r="E57" s="137">
        <f t="shared" si="0"/>
        <v>5000</v>
      </c>
    </row>
    <row r="58" spans="1:5">
      <c r="A58" s="134" t="s">
        <v>13</v>
      </c>
      <c r="B58" s="135">
        <v>730182</v>
      </c>
      <c r="C58" s="135">
        <v>687985</v>
      </c>
      <c r="D58" s="136">
        <f t="shared" si="1"/>
        <v>0.94221029825440783</v>
      </c>
      <c r="E58" s="137">
        <f t="shared" si="0"/>
        <v>4000</v>
      </c>
    </row>
    <row r="59" spans="1:5">
      <c r="A59" s="134" t="s">
        <v>13</v>
      </c>
      <c r="B59" s="135">
        <v>1021144</v>
      </c>
      <c r="C59" s="135">
        <v>1173912</v>
      </c>
      <c r="D59" s="136">
        <f t="shared" si="1"/>
        <v>1.1496047570176195</v>
      </c>
      <c r="E59" s="137">
        <f t="shared" si="0"/>
        <v>5000</v>
      </c>
    </row>
    <row r="60" spans="1:5">
      <c r="A60" s="134" t="s">
        <v>13</v>
      </c>
      <c r="B60" s="135">
        <v>1112849</v>
      </c>
      <c r="C60" s="135">
        <v>954989</v>
      </c>
      <c r="D60" s="136">
        <f t="shared" si="1"/>
        <v>0.8581478709151017</v>
      </c>
      <c r="E60" s="137" t="str">
        <f t="shared" si="0"/>
        <v>not Eligible</v>
      </c>
    </row>
    <row r="61" spans="1:5">
      <c r="A61" s="134" t="s">
        <v>13</v>
      </c>
      <c r="B61" s="135">
        <v>1918422</v>
      </c>
      <c r="C61" s="135">
        <v>1572878</v>
      </c>
      <c r="D61" s="136">
        <f t="shared" si="1"/>
        <v>0.81988113147159492</v>
      </c>
      <c r="E61" s="137" t="str">
        <f t="shared" si="0"/>
        <v>not Eligible</v>
      </c>
    </row>
    <row r="62" spans="1:5">
      <c r="A62" s="134" t="s">
        <v>13</v>
      </c>
      <c r="B62" s="135">
        <v>1019731</v>
      </c>
      <c r="C62" s="135">
        <v>762246</v>
      </c>
      <c r="D62" s="136">
        <f t="shared" si="1"/>
        <v>0.74749713404809703</v>
      </c>
      <c r="E62" s="137" t="str">
        <f t="shared" si="0"/>
        <v>not Eligible</v>
      </c>
    </row>
    <row r="63" spans="1:5">
      <c r="A63" s="134" t="s">
        <v>13</v>
      </c>
      <c r="B63" s="135">
        <v>1228078</v>
      </c>
      <c r="C63" s="135">
        <v>1508772</v>
      </c>
      <c r="D63" s="136">
        <f t="shared" si="1"/>
        <v>1.2285636580086932</v>
      </c>
      <c r="E63" s="137">
        <f t="shared" si="0"/>
        <v>5000</v>
      </c>
    </row>
    <row r="64" spans="1:5">
      <c r="A64" s="134" t="s">
        <v>13</v>
      </c>
      <c r="B64" s="135">
        <v>567287</v>
      </c>
      <c r="C64" s="135">
        <v>1091460</v>
      </c>
      <c r="D64" s="136">
        <f t="shared" si="1"/>
        <v>1.9239996685980818</v>
      </c>
      <c r="E64" s="137">
        <f t="shared" si="0"/>
        <v>5000</v>
      </c>
    </row>
    <row r="65" spans="1:5">
      <c r="A65" s="134" t="s">
        <v>13</v>
      </c>
      <c r="B65" s="135">
        <v>570936</v>
      </c>
      <c r="C65" s="135">
        <v>246673</v>
      </c>
      <c r="D65" s="136">
        <f t="shared" si="1"/>
        <v>0.43205017725279193</v>
      </c>
      <c r="E65" s="137" t="str">
        <f t="shared" si="0"/>
        <v>not Eligible</v>
      </c>
    </row>
    <row r="66" spans="1:5">
      <c r="A66" s="134" t="s">
        <v>13</v>
      </c>
      <c r="B66" s="135">
        <v>1249748</v>
      </c>
      <c r="C66" s="135">
        <v>1253705</v>
      </c>
      <c r="D66" s="136">
        <f t="shared" si="1"/>
        <v>1.0031662383136439</v>
      </c>
      <c r="E66" s="137">
        <f t="shared" si="0"/>
        <v>5000</v>
      </c>
    </row>
    <row r="67" spans="1:5">
      <c r="A67" s="134" t="s">
        <v>13</v>
      </c>
      <c r="B67" s="135">
        <v>809993</v>
      </c>
      <c r="C67" s="135">
        <v>291318</v>
      </c>
      <c r="D67" s="136">
        <f t="shared" si="1"/>
        <v>0.35965495998113561</v>
      </c>
      <c r="E67" s="137" t="str">
        <f t="shared" si="0"/>
        <v>not Eligible</v>
      </c>
    </row>
    <row r="68" spans="1:5">
      <c r="A68" s="134" t="s">
        <v>13</v>
      </c>
      <c r="B68" s="135">
        <v>747507</v>
      </c>
      <c r="C68" s="135">
        <v>174060</v>
      </c>
      <c r="D68" s="136">
        <f t="shared" si="1"/>
        <v>0.23285400671833173</v>
      </c>
      <c r="E68" s="137" t="str">
        <f t="shared" si="0"/>
        <v>not Eligible</v>
      </c>
    </row>
    <row r="69" spans="1:5">
      <c r="A69" s="134" t="s">
        <v>13</v>
      </c>
      <c r="B69" s="135">
        <v>619109</v>
      </c>
      <c r="C69" s="135">
        <v>349000</v>
      </c>
      <c r="D69" s="136">
        <f t="shared" si="1"/>
        <v>0.56371333642379617</v>
      </c>
      <c r="E69" s="137" t="str">
        <f t="shared" si="0"/>
        <v>not Eligible</v>
      </c>
    </row>
    <row r="70" spans="1:5">
      <c r="A70" s="134" t="s">
        <v>13</v>
      </c>
      <c r="B70" s="135">
        <v>862788</v>
      </c>
      <c r="C70" s="135">
        <v>1205860</v>
      </c>
      <c r="D70" s="136">
        <f t="shared" si="1"/>
        <v>1.3976318632155291</v>
      </c>
      <c r="E70" s="137">
        <f t="shared" si="0"/>
        <v>5000</v>
      </c>
    </row>
    <row r="71" spans="1:5">
      <c r="A71" s="134" t="s">
        <v>13</v>
      </c>
      <c r="B71" s="135">
        <v>536159</v>
      </c>
      <c r="C71" s="135">
        <v>1065865</v>
      </c>
      <c r="D71" s="136">
        <f t="shared" si="1"/>
        <v>1.9879643911600851</v>
      </c>
      <c r="E71" s="137">
        <f t="shared" si="0"/>
        <v>5000</v>
      </c>
    </row>
    <row r="72" spans="1:5">
      <c r="A72" s="134" t="s">
        <v>13</v>
      </c>
      <c r="B72" s="135">
        <v>1007090</v>
      </c>
      <c r="C72" s="135">
        <v>1704388</v>
      </c>
      <c r="D72" s="136">
        <f t="shared" si="1"/>
        <v>1.6923889622575936</v>
      </c>
      <c r="E72" s="137">
        <f t="shared" si="0"/>
        <v>5000</v>
      </c>
    </row>
    <row r="73" spans="1:5">
      <c r="A73" s="134" t="s">
        <v>13</v>
      </c>
      <c r="B73" s="135">
        <v>1457311</v>
      </c>
      <c r="C73" s="135">
        <v>1245688</v>
      </c>
      <c r="D73" s="136">
        <f t="shared" si="1"/>
        <v>0.8547852860508155</v>
      </c>
      <c r="E73" s="137" t="str">
        <f t="shared" ref="E73:E136" si="2">IF(AND(A73="Active",D73&gt;90%),IF(D73&gt;100%,5000,IF(D73&gt;91%,4000,IF(D73&gt;81%,3000,IF(D73&gt;70%,2000,"Not Eligible")))),"not Eligible")</f>
        <v>not Eligible</v>
      </c>
    </row>
    <row r="74" spans="1:5">
      <c r="A74" s="134" t="s">
        <v>13</v>
      </c>
      <c r="B74" s="135">
        <v>646619</v>
      </c>
      <c r="C74" s="135">
        <v>832503</v>
      </c>
      <c r="D74" s="136">
        <f t="shared" ref="D74:D137" si="3">C74/B74</f>
        <v>1.2874706743847613</v>
      </c>
      <c r="E74" s="137">
        <f t="shared" si="2"/>
        <v>5000</v>
      </c>
    </row>
    <row r="75" spans="1:5">
      <c r="A75" s="134" t="s">
        <v>13</v>
      </c>
      <c r="B75" s="135">
        <v>1303742</v>
      </c>
      <c r="C75" s="135">
        <v>1576246</v>
      </c>
      <c r="D75" s="136">
        <f t="shared" si="3"/>
        <v>1.2090168146765234</v>
      </c>
      <c r="E75" s="137">
        <f t="shared" si="2"/>
        <v>5000</v>
      </c>
    </row>
    <row r="76" spans="1:5">
      <c r="A76" s="134" t="s">
        <v>13</v>
      </c>
      <c r="B76" s="135">
        <v>1493904</v>
      </c>
      <c r="C76" s="135">
        <v>1090599</v>
      </c>
      <c r="D76" s="136">
        <f t="shared" si="3"/>
        <v>0.73003285351669178</v>
      </c>
      <c r="E76" s="137" t="str">
        <f t="shared" si="2"/>
        <v>not Eligible</v>
      </c>
    </row>
    <row r="77" spans="1:5">
      <c r="A77" s="134" t="s">
        <v>13</v>
      </c>
      <c r="B77" s="135">
        <v>888942</v>
      </c>
      <c r="C77" s="135">
        <v>631504</v>
      </c>
      <c r="D77" s="136">
        <f t="shared" si="3"/>
        <v>0.71039955362667084</v>
      </c>
      <c r="E77" s="137" t="str">
        <f t="shared" si="2"/>
        <v>not Eligible</v>
      </c>
    </row>
    <row r="78" spans="1:5">
      <c r="A78" s="134" t="s">
        <v>13</v>
      </c>
      <c r="B78" s="135">
        <v>777963</v>
      </c>
      <c r="C78" s="135">
        <v>752269</v>
      </c>
      <c r="D78" s="136">
        <f t="shared" si="3"/>
        <v>0.9669727223531196</v>
      </c>
      <c r="E78" s="137">
        <f t="shared" si="2"/>
        <v>4000</v>
      </c>
    </row>
    <row r="79" spans="1:5">
      <c r="A79" s="134" t="s">
        <v>13</v>
      </c>
      <c r="B79" s="135">
        <v>1637630</v>
      </c>
      <c r="C79" s="135">
        <v>1622284</v>
      </c>
      <c r="D79" s="136">
        <f t="shared" si="3"/>
        <v>0.99062914089263143</v>
      </c>
      <c r="E79" s="137">
        <f t="shared" si="2"/>
        <v>4000</v>
      </c>
    </row>
    <row r="80" spans="1:5">
      <c r="A80" s="134" t="s">
        <v>13</v>
      </c>
      <c r="B80" s="135">
        <v>612564</v>
      </c>
      <c r="C80" s="135">
        <v>407228</v>
      </c>
      <c r="D80" s="136">
        <f t="shared" si="3"/>
        <v>0.66479257677565118</v>
      </c>
      <c r="E80" s="137" t="str">
        <f t="shared" si="2"/>
        <v>not Eligible</v>
      </c>
    </row>
    <row r="81" spans="1:5">
      <c r="A81" s="134" t="s">
        <v>13</v>
      </c>
      <c r="B81" s="135">
        <v>856327</v>
      </c>
      <c r="C81" s="135">
        <v>650638</v>
      </c>
      <c r="D81" s="136">
        <f t="shared" si="3"/>
        <v>0.75980087046186795</v>
      </c>
      <c r="E81" s="137" t="str">
        <f t="shared" si="2"/>
        <v>not Eligible</v>
      </c>
    </row>
    <row r="82" spans="1:5">
      <c r="A82" s="134" t="s">
        <v>13</v>
      </c>
      <c r="B82" s="135">
        <v>289546</v>
      </c>
      <c r="C82" s="135">
        <v>582785</v>
      </c>
      <c r="D82" s="136">
        <f t="shared" si="3"/>
        <v>2.0127544500701098</v>
      </c>
      <c r="E82" s="137">
        <f t="shared" si="2"/>
        <v>5000</v>
      </c>
    </row>
    <row r="83" spans="1:5">
      <c r="A83" s="134" t="s">
        <v>13</v>
      </c>
      <c r="B83" s="135">
        <v>1550092</v>
      </c>
      <c r="C83" s="135">
        <v>1742205</v>
      </c>
      <c r="D83" s="136">
        <f t="shared" si="3"/>
        <v>1.1239365147358995</v>
      </c>
      <c r="E83" s="137">
        <f t="shared" si="2"/>
        <v>5000</v>
      </c>
    </row>
    <row r="84" spans="1:5">
      <c r="A84" s="134" t="s">
        <v>13</v>
      </c>
      <c r="B84" s="135">
        <v>646446</v>
      </c>
      <c r="C84" s="135">
        <v>649303</v>
      </c>
      <c r="D84" s="136">
        <f t="shared" si="3"/>
        <v>1.0044195493513766</v>
      </c>
      <c r="E84" s="137">
        <f t="shared" si="2"/>
        <v>5000</v>
      </c>
    </row>
    <row r="85" spans="1:5">
      <c r="A85" s="134" t="s">
        <v>13</v>
      </c>
      <c r="B85" s="135">
        <v>966395</v>
      </c>
      <c r="C85" s="135">
        <v>237530</v>
      </c>
      <c r="D85" s="136">
        <f t="shared" si="3"/>
        <v>0.24578976505466191</v>
      </c>
      <c r="E85" s="137" t="str">
        <f t="shared" si="2"/>
        <v>not Eligible</v>
      </c>
    </row>
    <row r="86" spans="1:5">
      <c r="A86" s="134" t="s">
        <v>13</v>
      </c>
      <c r="B86" s="135">
        <v>1169298</v>
      </c>
      <c r="C86" s="135">
        <v>857595</v>
      </c>
      <c r="D86" s="136">
        <f t="shared" si="3"/>
        <v>0.73342723582867664</v>
      </c>
      <c r="E86" s="137" t="str">
        <f t="shared" si="2"/>
        <v>not Eligible</v>
      </c>
    </row>
    <row r="87" spans="1:5">
      <c r="A87" s="134" t="s">
        <v>13</v>
      </c>
      <c r="B87" s="135">
        <v>1213306</v>
      </c>
      <c r="C87" s="135">
        <v>1613126</v>
      </c>
      <c r="D87" s="136">
        <f t="shared" si="3"/>
        <v>1.3295294014865171</v>
      </c>
      <c r="E87" s="137">
        <f t="shared" si="2"/>
        <v>5000</v>
      </c>
    </row>
    <row r="88" spans="1:5">
      <c r="A88" s="134" t="s">
        <v>13</v>
      </c>
      <c r="B88" s="135">
        <v>1947219</v>
      </c>
      <c r="C88" s="135">
        <v>2294470</v>
      </c>
      <c r="D88" s="136">
        <f t="shared" si="3"/>
        <v>1.178331764429168</v>
      </c>
      <c r="E88" s="137">
        <f t="shared" si="2"/>
        <v>5000</v>
      </c>
    </row>
    <row r="89" spans="1:5">
      <c r="A89" s="134" t="s">
        <v>13</v>
      </c>
      <c r="B89" s="135">
        <v>535753</v>
      </c>
      <c r="C89" s="135">
        <v>838142</v>
      </c>
      <c r="D89" s="136">
        <f t="shared" si="3"/>
        <v>1.5644186780102025</v>
      </c>
      <c r="E89" s="137">
        <f t="shared" si="2"/>
        <v>5000</v>
      </c>
    </row>
    <row r="90" spans="1:5">
      <c r="A90" s="134" t="s">
        <v>13</v>
      </c>
      <c r="B90" s="135">
        <v>1687367</v>
      </c>
      <c r="C90" s="135">
        <v>565122</v>
      </c>
      <c r="D90" s="136">
        <f t="shared" si="3"/>
        <v>0.33491350725716457</v>
      </c>
      <c r="E90" s="137" t="str">
        <f t="shared" si="2"/>
        <v>not Eligible</v>
      </c>
    </row>
    <row r="91" spans="1:5">
      <c r="A91" s="134" t="s">
        <v>13</v>
      </c>
      <c r="B91" s="135">
        <v>828145</v>
      </c>
      <c r="C91" s="135">
        <v>883582</v>
      </c>
      <c r="D91" s="136">
        <f t="shared" si="3"/>
        <v>1.0669411757602836</v>
      </c>
      <c r="E91" s="137">
        <f t="shared" si="2"/>
        <v>5000</v>
      </c>
    </row>
    <row r="92" spans="1:5">
      <c r="A92" s="134" t="s">
        <v>13</v>
      </c>
      <c r="B92" s="135">
        <v>1264265</v>
      </c>
      <c r="C92" s="135">
        <v>939205</v>
      </c>
      <c r="D92" s="136">
        <f t="shared" si="3"/>
        <v>0.74288618288096242</v>
      </c>
      <c r="E92" s="137" t="str">
        <f t="shared" si="2"/>
        <v>not Eligible</v>
      </c>
    </row>
    <row r="93" spans="1:5">
      <c r="A93" s="134" t="s">
        <v>13</v>
      </c>
      <c r="B93" s="135">
        <v>485456</v>
      </c>
      <c r="C93" s="135">
        <v>931058</v>
      </c>
      <c r="D93" s="136">
        <f t="shared" si="3"/>
        <v>1.9179039912989024</v>
      </c>
      <c r="E93" s="137">
        <f t="shared" si="2"/>
        <v>5000</v>
      </c>
    </row>
    <row r="94" spans="1:5">
      <c r="A94" s="134" t="s">
        <v>13</v>
      </c>
      <c r="B94" s="135">
        <v>2058480</v>
      </c>
      <c r="C94" s="135">
        <v>930559</v>
      </c>
      <c r="D94" s="136">
        <f t="shared" si="3"/>
        <v>0.45206122964517509</v>
      </c>
      <c r="E94" s="137" t="str">
        <f t="shared" si="2"/>
        <v>not Eligible</v>
      </c>
    </row>
    <row r="95" spans="1:5">
      <c r="A95" s="134" t="s">
        <v>13</v>
      </c>
      <c r="B95" s="135">
        <v>2013090</v>
      </c>
      <c r="C95" s="135">
        <v>1116388</v>
      </c>
      <c r="D95" s="136">
        <f t="shared" si="3"/>
        <v>0.55456437615804555</v>
      </c>
      <c r="E95" s="137" t="str">
        <f t="shared" si="2"/>
        <v>not Eligible</v>
      </c>
    </row>
    <row r="96" spans="1:5">
      <c r="A96" s="134" t="s">
        <v>13</v>
      </c>
      <c r="B96" s="135">
        <v>400726</v>
      </c>
      <c r="C96" s="135">
        <v>1174992</v>
      </c>
      <c r="D96" s="136">
        <f t="shared" si="3"/>
        <v>2.9321581329886257</v>
      </c>
      <c r="E96" s="137">
        <f t="shared" si="2"/>
        <v>5000</v>
      </c>
    </row>
    <row r="97" spans="1:5">
      <c r="A97" s="134" t="s">
        <v>13</v>
      </c>
      <c r="B97" s="135">
        <v>444702</v>
      </c>
      <c r="C97" s="135">
        <v>887293</v>
      </c>
      <c r="D97" s="136">
        <f t="shared" si="3"/>
        <v>1.9952530008859866</v>
      </c>
      <c r="E97" s="137">
        <f t="shared" si="2"/>
        <v>5000</v>
      </c>
    </row>
    <row r="98" spans="1:5">
      <c r="A98" s="134" t="s">
        <v>13</v>
      </c>
      <c r="B98" s="135">
        <v>2483520</v>
      </c>
      <c r="C98" s="135">
        <v>3113011</v>
      </c>
      <c r="D98" s="136">
        <f t="shared" si="3"/>
        <v>1.2534672561525577</v>
      </c>
      <c r="E98" s="137">
        <f t="shared" si="2"/>
        <v>5000</v>
      </c>
    </row>
    <row r="99" spans="1:5">
      <c r="A99" s="134" t="s">
        <v>13</v>
      </c>
      <c r="B99" s="135">
        <v>435580</v>
      </c>
      <c r="C99" s="135">
        <v>1114660</v>
      </c>
      <c r="D99" s="136">
        <f t="shared" si="3"/>
        <v>2.5590247486110473</v>
      </c>
      <c r="E99" s="137">
        <f t="shared" si="2"/>
        <v>5000</v>
      </c>
    </row>
    <row r="100" spans="1:5">
      <c r="A100" s="134" t="s">
        <v>13</v>
      </c>
      <c r="B100" s="135">
        <v>780807</v>
      </c>
      <c r="C100" s="135">
        <v>914583</v>
      </c>
      <c r="D100" s="136">
        <f t="shared" si="3"/>
        <v>1.171330431207712</v>
      </c>
      <c r="E100" s="137">
        <f t="shared" si="2"/>
        <v>5000</v>
      </c>
    </row>
    <row r="101" spans="1:5">
      <c r="A101" s="134" t="s">
        <v>13</v>
      </c>
      <c r="B101" s="135">
        <v>411767</v>
      </c>
      <c r="C101" s="135">
        <v>1087315</v>
      </c>
      <c r="D101" s="136">
        <f t="shared" si="3"/>
        <v>2.6406074309014564</v>
      </c>
      <c r="E101" s="137">
        <f t="shared" si="2"/>
        <v>5000</v>
      </c>
    </row>
    <row r="102" spans="1:5">
      <c r="A102" s="134" t="s">
        <v>13</v>
      </c>
      <c r="B102" s="135">
        <v>691804</v>
      </c>
      <c r="C102" s="135">
        <v>869268</v>
      </c>
      <c r="D102" s="136">
        <f t="shared" si="3"/>
        <v>1.2565235240039085</v>
      </c>
      <c r="E102" s="137">
        <f t="shared" si="2"/>
        <v>5000</v>
      </c>
    </row>
    <row r="103" spans="1:5">
      <c r="A103" s="134" t="s">
        <v>13</v>
      </c>
      <c r="B103" s="135">
        <v>810587</v>
      </c>
      <c r="C103" s="135">
        <v>1226572</v>
      </c>
      <c r="D103" s="136">
        <f t="shared" si="3"/>
        <v>1.5131898241644635</v>
      </c>
      <c r="E103" s="137">
        <f t="shared" si="2"/>
        <v>5000</v>
      </c>
    </row>
    <row r="104" spans="1:5">
      <c r="A104" s="134" t="s">
        <v>13</v>
      </c>
      <c r="B104" s="135">
        <v>917071</v>
      </c>
      <c r="C104" s="135">
        <v>1239873</v>
      </c>
      <c r="D104" s="136">
        <f t="shared" si="3"/>
        <v>1.3519923757266341</v>
      </c>
      <c r="E104" s="137">
        <f t="shared" si="2"/>
        <v>5000</v>
      </c>
    </row>
    <row r="105" spans="1:5">
      <c r="A105" s="134" t="s">
        <v>13</v>
      </c>
      <c r="B105" s="135">
        <v>601239</v>
      </c>
      <c r="C105" s="135">
        <v>461058</v>
      </c>
      <c r="D105" s="136">
        <f t="shared" si="3"/>
        <v>0.76684646205585461</v>
      </c>
      <c r="E105" s="137" t="str">
        <f t="shared" si="2"/>
        <v>not Eligible</v>
      </c>
    </row>
    <row r="106" spans="1:5">
      <c r="A106" s="134" t="s">
        <v>13</v>
      </c>
      <c r="B106" s="135">
        <v>1716009</v>
      </c>
      <c r="C106" s="135">
        <v>2003320</v>
      </c>
      <c r="D106" s="136">
        <f t="shared" si="3"/>
        <v>1.1674297745524644</v>
      </c>
      <c r="E106" s="137">
        <f t="shared" si="2"/>
        <v>5000</v>
      </c>
    </row>
    <row r="107" spans="1:5">
      <c r="A107" s="134" t="s">
        <v>13</v>
      </c>
      <c r="B107" s="135">
        <v>1968985</v>
      </c>
      <c r="C107" s="135">
        <v>4448084</v>
      </c>
      <c r="D107" s="136">
        <f t="shared" si="3"/>
        <v>2.259074599349411</v>
      </c>
      <c r="E107" s="137">
        <f t="shared" si="2"/>
        <v>5000</v>
      </c>
    </row>
    <row r="108" spans="1:5">
      <c r="A108" s="134" t="s">
        <v>13</v>
      </c>
      <c r="B108" s="135">
        <v>1081540</v>
      </c>
      <c r="C108" s="135">
        <v>603660</v>
      </c>
      <c r="D108" s="136">
        <f t="shared" si="3"/>
        <v>0.55814856593376116</v>
      </c>
      <c r="E108" s="137" t="str">
        <f t="shared" si="2"/>
        <v>not Eligible</v>
      </c>
    </row>
    <row r="109" spans="1:5">
      <c r="A109" s="134" t="s">
        <v>13</v>
      </c>
      <c r="B109" s="135">
        <v>1251522</v>
      </c>
      <c r="C109" s="135">
        <v>2713231</v>
      </c>
      <c r="D109" s="136">
        <f t="shared" si="3"/>
        <v>2.1679451100340228</v>
      </c>
      <c r="E109" s="137">
        <f t="shared" si="2"/>
        <v>5000</v>
      </c>
    </row>
    <row r="110" spans="1:5">
      <c r="A110" s="134" t="s">
        <v>13</v>
      </c>
      <c r="B110" s="135">
        <v>990654</v>
      </c>
      <c r="C110" s="135">
        <v>1371504</v>
      </c>
      <c r="D110" s="136">
        <f t="shared" si="3"/>
        <v>1.3844430043183593</v>
      </c>
      <c r="E110" s="137">
        <f t="shared" si="2"/>
        <v>5000</v>
      </c>
    </row>
    <row r="111" spans="1:5">
      <c r="A111" s="134" t="s">
        <v>13</v>
      </c>
      <c r="B111" s="135">
        <v>879114</v>
      </c>
      <c r="C111" s="135">
        <v>1779990</v>
      </c>
      <c r="D111" s="136">
        <f t="shared" si="3"/>
        <v>2.0247544687037178</v>
      </c>
      <c r="E111" s="137">
        <f t="shared" si="2"/>
        <v>5000</v>
      </c>
    </row>
    <row r="112" spans="1:5">
      <c r="A112" s="134" t="s">
        <v>13</v>
      </c>
      <c r="B112" s="135">
        <v>1042906</v>
      </c>
      <c r="C112" s="135">
        <v>1894984</v>
      </c>
      <c r="D112" s="136">
        <f t="shared" si="3"/>
        <v>1.8170228189309487</v>
      </c>
      <c r="E112" s="137">
        <f t="shared" si="2"/>
        <v>5000</v>
      </c>
    </row>
    <row r="113" spans="1:5">
      <c r="A113" s="134" t="s">
        <v>13</v>
      </c>
      <c r="B113" s="135">
        <v>1310557</v>
      </c>
      <c r="C113" s="135">
        <v>1613031</v>
      </c>
      <c r="D113" s="136">
        <f t="shared" si="3"/>
        <v>1.230798049989432</v>
      </c>
      <c r="E113" s="137">
        <f t="shared" si="2"/>
        <v>5000</v>
      </c>
    </row>
    <row r="114" spans="1:5">
      <c r="A114" s="134" t="s">
        <v>13</v>
      </c>
      <c r="B114" s="135">
        <v>1468050</v>
      </c>
      <c r="C114" s="135">
        <v>86210</v>
      </c>
      <c r="D114" s="136">
        <f t="shared" si="3"/>
        <v>5.8724157896529412E-2</v>
      </c>
      <c r="E114" s="137" t="str">
        <f t="shared" si="2"/>
        <v>not Eligible</v>
      </c>
    </row>
    <row r="115" spans="1:5">
      <c r="A115" s="134" t="s">
        <v>13</v>
      </c>
      <c r="B115" s="135">
        <v>1385669</v>
      </c>
      <c r="C115" s="135">
        <v>1371471</v>
      </c>
      <c r="D115" s="136">
        <f t="shared" si="3"/>
        <v>0.98975368576478218</v>
      </c>
      <c r="E115" s="137">
        <f t="shared" si="2"/>
        <v>4000</v>
      </c>
    </row>
    <row r="116" spans="1:5">
      <c r="A116" s="134" t="s">
        <v>13</v>
      </c>
      <c r="B116" s="135">
        <v>1369430</v>
      </c>
      <c r="C116" s="135">
        <v>1681629</v>
      </c>
      <c r="D116" s="136">
        <f t="shared" si="3"/>
        <v>1.227977333635162</v>
      </c>
      <c r="E116" s="137">
        <f t="shared" si="2"/>
        <v>5000</v>
      </c>
    </row>
    <row r="117" spans="1:5">
      <c r="A117" s="134" t="s">
        <v>13</v>
      </c>
      <c r="B117" s="135">
        <v>1334527</v>
      </c>
      <c r="C117" s="135">
        <v>1830853</v>
      </c>
      <c r="D117" s="136">
        <f t="shared" si="3"/>
        <v>1.3719115461882749</v>
      </c>
      <c r="E117" s="137">
        <f t="shared" si="2"/>
        <v>5000</v>
      </c>
    </row>
    <row r="118" spans="1:5">
      <c r="A118" s="134" t="s">
        <v>13</v>
      </c>
      <c r="B118" s="135">
        <v>1870500</v>
      </c>
      <c r="C118" s="135">
        <v>2681441</v>
      </c>
      <c r="D118" s="136">
        <f t="shared" si="3"/>
        <v>1.4335423683507085</v>
      </c>
      <c r="E118" s="137">
        <f t="shared" si="2"/>
        <v>5000</v>
      </c>
    </row>
    <row r="119" spans="1:5">
      <c r="A119" s="134" t="s">
        <v>13</v>
      </c>
      <c r="B119" s="135">
        <v>750629</v>
      </c>
      <c r="C119" s="135">
        <v>1009796</v>
      </c>
      <c r="D119" s="136">
        <f t="shared" si="3"/>
        <v>1.3452664365485481</v>
      </c>
      <c r="E119" s="137">
        <f t="shared" si="2"/>
        <v>5000</v>
      </c>
    </row>
    <row r="120" spans="1:5">
      <c r="A120" s="134" t="s">
        <v>13</v>
      </c>
      <c r="B120" s="135">
        <v>1747668</v>
      </c>
      <c r="C120" s="135">
        <v>1535933</v>
      </c>
      <c r="D120" s="136">
        <f t="shared" si="3"/>
        <v>0.87884712657095054</v>
      </c>
      <c r="E120" s="137" t="str">
        <f t="shared" si="2"/>
        <v>not Eligible</v>
      </c>
    </row>
    <row r="121" spans="1:5">
      <c r="A121" s="134" t="s">
        <v>13</v>
      </c>
      <c r="B121" s="135">
        <v>1707927</v>
      </c>
      <c r="C121" s="135">
        <v>533145</v>
      </c>
      <c r="D121" s="136">
        <f t="shared" si="3"/>
        <v>0.31215912623900199</v>
      </c>
      <c r="E121" s="137" t="str">
        <f t="shared" si="2"/>
        <v>not Eligible</v>
      </c>
    </row>
    <row r="122" spans="1:5">
      <c r="A122" s="134" t="s">
        <v>13</v>
      </c>
      <c r="B122" s="135">
        <v>1318057</v>
      </c>
      <c r="C122" s="135">
        <v>1343236</v>
      </c>
      <c r="D122" s="136">
        <f t="shared" si="3"/>
        <v>1.0191031192125986</v>
      </c>
      <c r="E122" s="137">
        <f t="shared" si="2"/>
        <v>5000</v>
      </c>
    </row>
    <row r="123" spans="1:5">
      <c r="A123" s="134" t="s">
        <v>13</v>
      </c>
      <c r="B123" s="135">
        <v>2481022</v>
      </c>
      <c r="C123" s="135">
        <v>1480697</v>
      </c>
      <c r="D123" s="136">
        <f t="shared" si="3"/>
        <v>0.59680929874866084</v>
      </c>
      <c r="E123" s="137" t="str">
        <f t="shared" si="2"/>
        <v>not Eligible</v>
      </c>
    </row>
    <row r="124" spans="1:5">
      <c r="A124" s="134" t="s">
        <v>13</v>
      </c>
      <c r="B124" s="135">
        <v>998001</v>
      </c>
      <c r="C124" s="135">
        <v>1588539</v>
      </c>
      <c r="D124" s="136">
        <f t="shared" si="3"/>
        <v>1.5917208499791082</v>
      </c>
      <c r="E124" s="137">
        <f t="shared" si="2"/>
        <v>5000</v>
      </c>
    </row>
    <row r="125" spans="1:5">
      <c r="A125" s="134" t="s">
        <v>13</v>
      </c>
      <c r="B125" s="135">
        <v>1556738</v>
      </c>
      <c r="C125" s="135">
        <v>2005734</v>
      </c>
      <c r="D125" s="136">
        <f t="shared" si="3"/>
        <v>1.288421044517446</v>
      </c>
      <c r="E125" s="137">
        <f t="shared" si="2"/>
        <v>5000</v>
      </c>
    </row>
    <row r="126" spans="1:5">
      <c r="A126" s="134" t="s">
        <v>13</v>
      </c>
      <c r="B126" s="135">
        <v>2230327</v>
      </c>
      <c r="C126" s="135">
        <v>1640500</v>
      </c>
      <c r="D126" s="136">
        <f t="shared" si="3"/>
        <v>0.73554236665744532</v>
      </c>
      <c r="E126" s="137" t="str">
        <f t="shared" si="2"/>
        <v>not Eligible</v>
      </c>
    </row>
    <row r="127" spans="1:5">
      <c r="A127" s="134" t="s">
        <v>13</v>
      </c>
      <c r="B127" s="135">
        <v>1663294</v>
      </c>
      <c r="C127" s="135">
        <v>2408093</v>
      </c>
      <c r="D127" s="136">
        <f t="shared" si="3"/>
        <v>1.4477855388163487</v>
      </c>
      <c r="E127" s="137">
        <f t="shared" si="2"/>
        <v>5000</v>
      </c>
    </row>
    <row r="128" spans="1:5">
      <c r="A128" s="134" t="s">
        <v>13</v>
      </c>
      <c r="B128" s="135">
        <v>2250809</v>
      </c>
      <c r="C128" s="135">
        <v>1553957</v>
      </c>
      <c r="D128" s="136">
        <f t="shared" si="3"/>
        <v>0.69039931864498494</v>
      </c>
      <c r="E128" s="137" t="str">
        <f t="shared" si="2"/>
        <v>not Eligible</v>
      </c>
    </row>
    <row r="129" spans="1:5">
      <c r="A129" s="134" t="s">
        <v>13</v>
      </c>
      <c r="B129" s="135">
        <v>875793</v>
      </c>
      <c r="C129" s="135">
        <v>707146</v>
      </c>
      <c r="D129" s="136">
        <f t="shared" si="3"/>
        <v>0.80743509025534577</v>
      </c>
      <c r="E129" s="137" t="str">
        <f t="shared" si="2"/>
        <v>not Eligible</v>
      </c>
    </row>
    <row r="130" spans="1:5">
      <c r="A130" s="134" t="s">
        <v>13</v>
      </c>
      <c r="B130" s="135">
        <v>487654</v>
      </c>
      <c r="C130" s="135">
        <v>692772</v>
      </c>
      <c r="D130" s="136">
        <f t="shared" si="3"/>
        <v>1.4206219983841002</v>
      </c>
      <c r="E130" s="137">
        <f t="shared" si="2"/>
        <v>5000</v>
      </c>
    </row>
    <row r="131" spans="1:5">
      <c r="A131" s="134" t="s">
        <v>13</v>
      </c>
      <c r="B131" s="135">
        <v>755988</v>
      </c>
      <c r="C131" s="135">
        <v>609352</v>
      </c>
      <c r="D131" s="136">
        <f t="shared" si="3"/>
        <v>0.8060339582109769</v>
      </c>
      <c r="E131" s="137" t="str">
        <f t="shared" si="2"/>
        <v>not Eligible</v>
      </c>
    </row>
    <row r="132" spans="1:5">
      <c r="A132" s="134" t="s">
        <v>13</v>
      </c>
      <c r="B132" s="135">
        <v>1830704</v>
      </c>
      <c r="C132" s="135">
        <v>852436</v>
      </c>
      <c r="D132" s="136">
        <f t="shared" si="3"/>
        <v>0.46563289313837736</v>
      </c>
      <c r="E132" s="137" t="str">
        <f t="shared" si="2"/>
        <v>not Eligible</v>
      </c>
    </row>
    <row r="133" spans="1:5">
      <c r="A133" s="134" t="s">
        <v>13</v>
      </c>
      <c r="B133" s="135">
        <v>1912135</v>
      </c>
      <c r="C133" s="135">
        <v>1927825</v>
      </c>
      <c r="D133" s="136">
        <f t="shared" si="3"/>
        <v>1.0082054875832511</v>
      </c>
      <c r="E133" s="137">
        <f t="shared" si="2"/>
        <v>5000</v>
      </c>
    </row>
    <row r="134" spans="1:5">
      <c r="A134" s="134" t="s">
        <v>13</v>
      </c>
      <c r="B134" s="135">
        <v>1290562</v>
      </c>
      <c r="C134" s="135">
        <v>1417700</v>
      </c>
      <c r="D134" s="136">
        <f t="shared" si="3"/>
        <v>1.0985136707883851</v>
      </c>
      <c r="E134" s="137">
        <f t="shared" si="2"/>
        <v>5000</v>
      </c>
    </row>
    <row r="135" spans="1:5">
      <c r="A135" s="134" t="s">
        <v>13</v>
      </c>
      <c r="B135" s="135">
        <v>742985</v>
      </c>
      <c r="C135" s="135">
        <v>501903</v>
      </c>
      <c r="D135" s="136">
        <f t="shared" si="3"/>
        <v>0.67552238605086234</v>
      </c>
      <c r="E135" s="137" t="str">
        <f t="shared" si="2"/>
        <v>not Eligible</v>
      </c>
    </row>
    <row r="136" spans="1:5">
      <c r="A136" s="134" t="s">
        <v>13</v>
      </c>
      <c r="B136" s="135">
        <v>1538606</v>
      </c>
      <c r="C136" s="135">
        <v>1568702</v>
      </c>
      <c r="D136" s="136">
        <f t="shared" si="3"/>
        <v>1.0195605632631095</v>
      </c>
      <c r="E136" s="137">
        <f t="shared" si="2"/>
        <v>5000</v>
      </c>
    </row>
    <row r="137" spans="1:5">
      <c r="A137" s="134" t="s">
        <v>13</v>
      </c>
      <c r="B137" s="135">
        <v>665553</v>
      </c>
      <c r="C137" s="135">
        <v>1327624</v>
      </c>
      <c r="D137" s="136">
        <f t="shared" si="3"/>
        <v>1.9947682603789632</v>
      </c>
      <c r="E137" s="137">
        <f t="shared" ref="E137:E200" si="4">IF(AND(A137="Active",D137&gt;90%),IF(D137&gt;100%,5000,IF(D137&gt;91%,4000,IF(D137&gt;81%,3000,IF(D137&gt;70%,2000,"Not Eligible")))),"not Eligible")</f>
        <v>5000</v>
      </c>
    </row>
    <row r="138" spans="1:5">
      <c r="A138" s="134" t="s">
        <v>13</v>
      </c>
      <c r="B138" s="135">
        <v>1196712</v>
      </c>
      <c r="C138" s="135">
        <v>1420871</v>
      </c>
      <c r="D138" s="136">
        <f t="shared" ref="D138:D201" si="5">C138/B138</f>
        <v>1.1873124026499275</v>
      </c>
      <c r="E138" s="137">
        <f t="shared" si="4"/>
        <v>5000</v>
      </c>
    </row>
    <row r="139" spans="1:5">
      <c r="A139" s="134" t="s">
        <v>13</v>
      </c>
      <c r="B139" s="135">
        <v>862399</v>
      </c>
      <c r="C139" s="135">
        <v>414765</v>
      </c>
      <c r="D139" s="136">
        <f t="shared" si="5"/>
        <v>0.48094327567634004</v>
      </c>
      <c r="E139" s="137" t="str">
        <f t="shared" si="4"/>
        <v>not Eligible</v>
      </c>
    </row>
    <row r="140" spans="1:5">
      <c r="A140" s="134" t="s">
        <v>13</v>
      </c>
      <c r="B140" s="135">
        <v>778623</v>
      </c>
      <c r="C140" s="135">
        <v>1265987</v>
      </c>
      <c r="D140" s="136">
        <f t="shared" si="5"/>
        <v>1.6259306493643264</v>
      </c>
      <c r="E140" s="137">
        <f t="shared" si="4"/>
        <v>5000</v>
      </c>
    </row>
    <row r="141" spans="1:5">
      <c r="A141" s="134" t="s">
        <v>13</v>
      </c>
      <c r="B141" s="135">
        <v>1257021</v>
      </c>
      <c r="C141" s="135">
        <v>1312483</v>
      </c>
      <c r="D141" s="136">
        <f t="shared" si="5"/>
        <v>1.0441217768040469</v>
      </c>
      <c r="E141" s="137">
        <f t="shared" si="4"/>
        <v>5000</v>
      </c>
    </row>
    <row r="142" spans="1:5">
      <c r="A142" s="134" t="s">
        <v>13</v>
      </c>
      <c r="B142" s="135">
        <v>1793146</v>
      </c>
      <c r="C142" s="135">
        <v>1077597</v>
      </c>
      <c r="D142" s="136">
        <f t="shared" si="5"/>
        <v>0.60095329660830743</v>
      </c>
      <c r="E142" s="137" t="str">
        <f t="shared" si="4"/>
        <v>not Eligible</v>
      </c>
    </row>
    <row r="143" spans="1:5">
      <c r="A143" s="134" t="s">
        <v>13</v>
      </c>
      <c r="B143" s="135">
        <v>862426</v>
      </c>
      <c r="C143" s="135">
        <v>805521</v>
      </c>
      <c r="D143" s="136">
        <f t="shared" si="5"/>
        <v>0.93401752730089305</v>
      </c>
      <c r="E143" s="137">
        <f t="shared" si="4"/>
        <v>4000</v>
      </c>
    </row>
    <row r="144" spans="1:5">
      <c r="A144" s="134" t="s">
        <v>13</v>
      </c>
      <c r="B144" s="135">
        <v>1564806</v>
      </c>
      <c r="C144" s="135">
        <v>1098883</v>
      </c>
      <c r="D144" s="136">
        <f t="shared" si="5"/>
        <v>0.70224871325902383</v>
      </c>
      <c r="E144" s="137" t="str">
        <f t="shared" si="4"/>
        <v>not Eligible</v>
      </c>
    </row>
    <row r="145" spans="1:5">
      <c r="A145" s="134" t="s">
        <v>13</v>
      </c>
      <c r="B145" s="135">
        <v>2241444</v>
      </c>
      <c r="C145" s="135">
        <v>1611487</v>
      </c>
      <c r="D145" s="136">
        <f t="shared" si="5"/>
        <v>0.71895037306307896</v>
      </c>
      <c r="E145" s="137" t="str">
        <f t="shared" si="4"/>
        <v>not Eligible</v>
      </c>
    </row>
    <row r="146" spans="1:5">
      <c r="A146" s="134" t="s">
        <v>13</v>
      </c>
      <c r="B146" s="135">
        <v>1048392</v>
      </c>
      <c r="C146" s="135">
        <v>946653</v>
      </c>
      <c r="D146" s="136">
        <f t="shared" si="5"/>
        <v>0.90295710001602458</v>
      </c>
      <c r="E146" s="137">
        <f t="shared" si="4"/>
        <v>3000</v>
      </c>
    </row>
    <row r="147" spans="1:5">
      <c r="A147" s="134" t="s">
        <v>13</v>
      </c>
      <c r="B147" s="135">
        <v>1313432</v>
      </c>
      <c r="C147" s="135">
        <v>1649227</v>
      </c>
      <c r="D147" s="136">
        <f t="shared" si="5"/>
        <v>1.2556622649668958</v>
      </c>
      <c r="E147" s="137">
        <f t="shared" si="4"/>
        <v>5000</v>
      </c>
    </row>
    <row r="148" spans="1:5">
      <c r="A148" s="134" t="s">
        <v>13</v>
      </c>
      <c r="B148" s="135">
        <v>1195090</v>
      </c>
      <c r="C148" s="135">
        <v>2104722</v>
      </c>
      <c r="D148" s="136">
        <f t="shared" si="5"/>
        <v>1.7611410019329088</v>
      </c>
      <c r="E148" s="137">
        <f t="shared" si="4"/>
        <v>5000</v>
      </c>
    </row>
    <row r="149" spans="1:5">
      <c r="A149" s="134" t="s">
        <v>13</v>
      </c>
      <c r="B149" s="135">
        <v>1021030</v>
      </c>
      <c r="C149" s="135">
        <v>1494100</v>
      </c>
      <c r="D149" s="136">
        <f t="shared" si="5"/>
        <v>1.4633262489838692</v>
      </c>
      <c r="E149" s="137">
        <f t="shared" si="4"/>
        <v>5000</v>
      </c>
    </row>
    <row r="150" spans="1:5">
      <c r="A150" s="134" t="s">
        <v>13</v>
      </c>
      <c r="B150" s="135">
        <v>915742</v>
      </c>
      <c r="C150" s="135">
        <v>725958</v>
      </c>
      <c r="D150" s="136">
        <f t="shared" si="5"/>
        <v>0.792753854251525</v>
      </c>
      <c r="E150" s="137" t="str">
        <f t="shared" si="4"/>
        <v>not Eligible</v>
      </c>
    </row>
    <row r="151" spans="1:5">
      <c r="A151" s="134" t="s">
        <v>13</v>
      </c>
      <c r="B151" s="135">
        <v>930911</v>
      </c>
      <c r="C151" s="135">
        <v>883871</v>
      </c>
      <c r="D151" s="136">
        <f t="shared" si="5"/>
        <v>0.94946885362832756</v>
      </c>
      <c r="E151" s="137">
        <f t="shared" si="4"/>
        <v>4000</v>
      </c>
    </row>
    <row r="152" spans="1:5">
      <c r="A152" s="134" t="s">
        <v>13</v>
      </c>
      <c r="B152" s="135">
        <v>2308458</v>
      </c>
      <c r="C152" s="135">
        <v>5483338</v>
      </c>
      <c r="D152" s="136">
        <f t="shared" si="5"/>
        <v>2.3753250004981679</v>
      </c>
      <c r="E152" s="137">
        <f t="shared" si="4"/>
        <v>5000</v>
      </c>
    </row>
    <row r="153" spans="1:5">
      <c r="A153" s="134" t="s">
        <v>13</v>
      </c>
      <c r="B153" s="135">
        <v>3243692</v>
      </c>
      <c r="C153" s="135">
        <v>3087643</v>
      </c>
      <c r="D153" s="136">
        <f t="shared" si="5"/>
        <v>0.95189154827277067</v>
      </c>
      <c r="E153" s="137">
        <f t="shared" si="4"/>
        <v>4000</v>
      </c>
    </row>
    <row r="154" spans="1:5">
      <c r="A154" s="134" t="s">
        <v>13</v>
      </c>
      <c r="B154" s="135">
        <v>1388032</v>
      </c>
      <c r="C154" s="135">
        <v>1647574</v>
      </c>
      <c r="D154" s="136">
        <f t="shared" si="5"/>
        <v>1.1869856026374033</v>
      </c>
      <c r="E154" s="137">
        <f t="shared" si="4"/>
        <v>5000</v>
      </c>
    </row>
    <row r="155" spans="1:5">
      <c r="A155" s="134" t="s">
        <v>13</v>
      </c>
      <c r="B155" s="135">
        <v>671013</v>
      </c>
      <c r="C155" s="135">
        <v>982196</v>
      </c>
      <c r="D155" s="136">
        <f t="shared" si="5"/>
        <v>1.4637510748674021</v>
      </c>
      <c r="E155" s="137">
        <f t="shared" si="4"/>
        <v>5000</v>
      </c>
    </row>
    <row r="156" spans="1:5">
      <c r="A156" s="134" t="s">
        <v>13</v>
      </c>
      <c r="B156" s="135">
        <v>970980</v>
      </c>
      <c r="C156" s="135">
        <v>1155017</v>
      </c>
      <c r="D156" s="136">
        <f t="shared" si="5"/>
        <v>1.1895373746112174</v>
      </c>
      <c r="E156" s="137">
        <f t="shared" si="4"/>
        <v>5000</v>
      </c>
    </row>
    <row r="157" spans="1:5">
      <c r="A157" s="134" t="s">
        <v>13</v>
      </c>
      <c r="B157" s="135">
        <v>910054</v>
      </c>
      <c r="C157" s="135">
        <v>1864033</v>
      </c>
      <c r="D157" s="136">
        <f t="shared" si="5"/>
        <v>2.048266366611212</v>
      </c>
      <c r="E157" s="137">
        <f t="shared" si="4"/>
        <v>5000</v>
      </c>
    </row>
    <row r="158" spans="1:5">
      <c r="A158" s="134" t="s">
        <v>13</v>
      </c>
      <c r="B158" s="135">
        <v>1218897</v>
      </c>
      <c r="C158" s="135">
        <v>1262731</v>
      </c>
      <c r="D158" s="136">
        <f t="shared" si="5"/>
        <v>1.0359620214013161</v>
      </c>
      <c r="E158" s="137">
        <f t="shared" si="4"/>
        <v>5000</v>
      </c>
    </row>
    <row r="159" spans="1:5">
      <c r="A159" s="134" t="s">
        <v>13</v>
      </c>
      <c r="B159" s="135">
        <v>430742</v>
      </c>
      <c r="C159" s="135">
        <v>722396</v>
      </c>
      <c r="D159" s="136">
        <f t="shared" si="5"/>
        <v>1.677096730757623</v>
      </c>
      <c r="E159" s="137">
        <f t="shared" si="4"/>
        <v>5000</v>
      </c>
    </row>
    <row r="160" spans="1:5">
      <c r="A160" s="134" t="s">
        <v>13</v>
      </c>
      <c r="B160" s="135">
        <v>1135704</v>
      </c>
      <c r="C160" s="135">
        <v>707183</v>
      </c>
      <c r="D160" s="136">
        <f t="shared" si="5"/>
        <v>0.62268249473454351</v>
      </c>
      <c r="E160" s="137" t="str">
        <f t="shared" si="4"/>
        <v>not Eligible</v>
      </c>
    </row>
    <row r="161" spans="1:5">
      <c r="A161" s="134" t="s">
        <v>13</v>
      </c>
      <c r="B161" s="135">
        <v>1469667</v>
      </c>
      <c r="C161" s="135">
        <v>1579531</v>
      </c>
      <c r="D161" s="136">
        <f t="shared" si="5"/>
        <v>1.0747543491144593</v>
      </c>
      <c r="E161" s="137">
        <f t="shared" si="4"/>
        <v>5000</v>
      </c>
    </row>
    <row r="162" spans="1:5">
      <c r="A162" s="134" t="s">
        <v>13</v>
      </c>
      <c r="B162" s="135">
        <v>801545</v>
      </c>
      <c r="C162" s="135">
        <v>1146921</v>
      </c>
      <c r="D162" s="136">
        <f t="shared" si="5"/>
        <v>1.4308878478438516</v>
      </c>
      <c r="E162" s="137">
        <f t="shared" si="4"/>
        <v>5000</v>
      </c>
    </row>
    <row r="163" spans="1:5">
      <c r="A163" s="134" t="s">
        <v>13</v>
      </c>
      <c r="B163" s="135">
        <v>707097</v>
      </c>
      <c r="C163" s="135">
        <v>1020725</v>
      </c>
      <c r="D163" s="136">
        <f t="shared" si="5"/>
        <v>1.4435431065327671</v>
      </c>
      <c r="E163" s="137">
        <f t="shared" si="4"/>
        <v>5000</v>
      </c>
    </row>
    <row r="164" spans="1:5">
      <c r="A164" s="134" t="s">
        <v>13</v>
      </c>
      <c r="B164" s="135">
        <v>1378933</v>
      </c>
      <c r="C164" s="135">
        <v>1760107</v>
      </c>
      <c r="D164" s="136">
        <f t="shared" si="5"/>
        <v>1.2764267734545478</v>
      </c>
      <c r="E164" s="137">
        <f t="shared" si="4"/>
        <v>5000</v>
      </c>
    </row>
    <row r="165" spans="1:5">
      <c r="A165" s="134" t="s">
        <v>13</v>
      </c>
      <c r="B165" s="135">
        <v>739480</v>
      </c>
      <c r="C165" s="135">
        <v>851787</v>
      </c>
      <c r="D165" s="136">
        <f t="shared" si="5"/>
        <v>1.1518729377400336</v>
      </c>
      <c r="E165" s="137">
        <f t="shared" si="4"/>
        <v>5000</v>
      </c>
    </row>
    <row r="166" spans="1:5">
      <c r="A166" s="134" t="s">
        <v>13</v>
      </c>
      <c r="B166" s="135">
        <v>2234479</v>
      </c>
      <c r="C166" s="135">
        <v>947728</v>
      </c>
      <c r="D166" s="136">
        <f t="shared" si="5"/>
        <v>0.42413824430661468</v>
      </c>
      <c r="E166" s="137" t="str">
        <f t="shared" si="4"/>
        <v>not Eligible</v>
      </c>
    </row>
    <row r="167" spans="1:5">
      <c r="A167" s="134" t="s">
        <v>13</v>
      </c>
      <c r="B167" s="135">
        <v>427155</v>
      </c>
      <c r="C167" s="135">
        <v>521318</v>
      </c>
      <c r="D167" s="136">
        <f t="shared" si="5"/>
        <v>1.2204422282309699</v>
      </c>
      <c r="E167" s="137">
        <f t="shared" si="4"/>
        <v>5000</v>
      </c>
    </row>
    <row r="168" spans="1:5">
      <c r="A168" s="134" t="s">
        <v>13</v>
      </c>
      <c r="B168" s="135">
        <v>438756</v>
      </c>
      <c r="C168" s="135">
        <v>619590</v>
      </c>
      <c r="D168" s="136">
        <f t="shared" si="5"/>
        <v>1.4121516286956759</v>
      </c>
      <c r="E168" s="137">
        <f t="shared" si="4"/>
        <v>5000</v>
      </c>
    </row>
    <row r="169" spans="1:5">
      <c r="A169" s="134" t="s">
        <v>13</v>
      </c>
      <c r="B169" s="135">
        <v>696929</v>
      </c>
      <c r="C169" s="135">
        <v>1045004</v>
      </c>
      <c r="D169" s="136">
        <f t="shared" si="5"/>
        <v>1.499441119540154</v>
      </c>
      <c r="E169" s="137">
        <f t="shared" si="4"/>
        <v>5000</v>
      </c>
    </row>
    <row r="170" spans="1:5">
      <c r="A170" s="134" t="s">
        <v>13</v>
      </c>
      <c r="B170" s="135">
        <v>1679516</v>
      </c>
      <c r="C170" s="135">
        <v>1124351</v>
      </c>
      <c r="D170" s="136">
        <f t="shared" si="5"/>
        <v>0.66944941280702297</v>
      </c>
      <c r="E170" s="137" t="str">
        <f t="shared" si="4"/>
        <v>not Eligible</v>
      </c>
    </row>
    <row r="171" spans="1:5">
      <c r="A171" s="134" t="s">
        <v>13</v>
      </c>
      <c r="B171" s="135">
        <v>449282</v>
      </c>
      <c r="C171" s="135">
        <v>135540</v>
      </c>
      <c r="D171" s="136">
        <f t="shared" si="5"/>
        <v>0.30168134935296764</v>
      </c>
      <c r="E171" s="137" t="str">
        <f t="shared" si="4"/>
        <v>not Eligible</v>
      </c>
    </row>
    <row r="172" spans="1:5">
      <c r="A172" s="134" t="s">
        <v>13</v>
      </c>
      <c r="B172" s="135">
        <v>1251943</v>
      </c>
      <c r="C172" s="135">
        <v>435809</v>
      </c>
      <c r="D172" s="136">
        <f t="shared" si="5"/>
        <v>0.34810610387214114</v>
      </c>
      <c r="E172" s="137" t="str">
        <f t="shared" si="4"/>
        <v>not Eligible</v>
      </c>
    </row>
    <row r="173" spans="1:5">
      <c r="A173" s="134" t="s">
        <v>13</v>
      </c>
      <c r="B173" s="135">
        <v>741571</v>
      </c>
      <c r="C173" s="135">
        <v>537657</v>
      </c>
      <c r="D173" s="136">
        <f t="shared" si="5"/>
        <v>0.72502430650605265</v>
      </c>
      <c r="E173" s="137" t="str">
        <f t="shared" si="4"/>
        <v>not Eligible</v>
      </c>
    </row>
    <row r="174" spans="1:5">
      <c r="A174" s="134" t="s">
        <v>13</v>
      </c>
      <c r="B174" s="135">
        <v>1134925</v>
      </c>
      <c r="C174" s="135">
        <v>487536</v>
      </c>
      <c r="D174" s="136">
        <f t="shared" si="5"/>
        <v>0.42957552261162629</v>
      </c>
      <c r="E174" s="137" t="str">
        <f t="shared" si="4"/>
        <v>not Eligible</v>
      </c>
    </row>
    <row r="175" spans="1:5">
      <c r="A175" s="134" t="s">
        <v>13</v>
      </c>
      <c r="B175" s="135">
        <v>1054158</v>
      </c>
      <c r="C175" s="135">
        <v>807818</v>
      </c>
      <c r="D175" s="136">
        <f t="shared" si="5"/>
        <v>0.76631586536363616</v>
      </c>
      <c r="E175" s="137" t="str">
        <f t="shared" si="4"/>
        <v>not Eligible</v>
      </c>
    </row>
    <row r="176" spans="1:5">
      <c r="A176" s="134" t="s">
        <v>13</v>
      </c>
      <c r="B176" s="135">
        <v>489148</v>
      </c>
      <c r="C176" s="135">
        <v>140804</v>
      </c>
      <c r="D176" s="136">
        <f t="shared" si="5"/>
        <v>0.28785561834046136</v>
      </c>
      <c r="E176" s="137" t="str">
        <f t="shared" si="4"/>
        <v>not Eligible</v>
      </c>
    </row>
    <row r="177" spans="1:5">
      <c r="A177" s="134" t="s">
        <v>13</v>
      </c>
      <c r="B177" s="135">
        <v>1011148</v>
      </c>
      <c r="C177" s="135">
        <v>717079</v>
      </c>
      <c r="D177" s="136">
        <f t="shared" si="5"/>
        <v>0.70917313785914626</v>
      </c>
      <c r="E177" s="137" t="str">
        <f t="shared" si="4"/>
        <v>not Eligible</v>
      </c>
    </row>
    <row r="178" spans="1:5">
      <c r="A178" s="134" t="s">
        <v>13</v>
      </c>
      <c r="B178" s="135">
        <v>1120695</v>
      </c>
      <c r="C178" s="135">
        <v>507358</v>
      </c>
      <c r="D178" s="136">
        <f t="shared" si="5"/>
        <v>0.45271728704063102</v>
      </c>
      <c r="E178" s="137" t="str">
        <f t="shared" si="4"/>
        <v>not Eligible</v>
      </c>
    </row>
    <row r="179" spans="1:5">
      <c r="A179" s="134" t="s">
        <v>13</v>
      </c>
      <c r="B179" s="135">
        <v>583580</v>
      </c>
      <c r="C179" s="135">
        <v>1251293</v>
      </c>
      <c r="D179" s="136">
        <f t="shared" si="5"/>
        <v>2.1441670379382431</v>
      </c>
      <c r="E179" s="137">
        <f t="shared" si="4"/>
        <v>5000</v>
      </c>
    </row>
    <row r="180" spans="1:5">
      <c r="A180" s="134" t="s">
        <v>13</v>
      </c>
      <c r="B180" s="135">
        <v>919591</v>
      </c>
      <c r="C180" s="135">
        <v>213522</v>
      </c>
      <c r="D180" s="136">
        <f t="shared" si="5"/>
        <v>0.23219235507959518</v>
      </c>
      <c r="E180" s="137" t="str">
        <f t="shared" si="4"/>
        <v>not Eligible</v>
      </c>
    </row>
    <row r="181" spans="1:5">
      <c r="A181" s="134" t="s">
        <v>13</v>
      </c>
      <c r="B181" s="135">
        <v>677181</v>
      </c>
      <c r="C181" s="135">
        <v>241496</v>
      </c>
      <c r="D181" s="136">
        <f t="shared" si="5"/>
        <v>0.35661957438262443</v>
      </c>
      <c r="E181" s="137" t="str">
        <f t="shared" si="4"/>
        <v>not Eligible</v>
      </c>
    </row>
    <row r="182" spans="1:5">
      <c r="A182" s="134" t="s">
        <v>13</v>
      </c>
      <c r="B182" s="135">
        <v>930138</v>
      </c>
      <c r="C182" s="135">
        <v>1067817</v>
      </c>
      <c r="D182" s="136">
        <f t="shared" si="5"/>
        <v>1.1480199712300756</v>
      </c>
      <c r="E182" s="137">
        <f t="shared" si="4"/>
        <v>5000</v>
      </c>
    </row>
    <row r="183" spans="1:5">
      <c r="A183" s="134" t="s">
        <v>13</v>
      </c>
      <c r="B183" s="135">
        <v>759432</v>
      </c>
      <c r="C183" s="135">
        <v>413446</v>
      </c>
      <c r="D183" s="136">
        <f t="shared" si="5"/>
        <v>0.54441477314624609</v>
      </c>
      <c r="E183" s="137" t="str">
        <f t="shared" si="4"/>
        <v>not Eligible</v>
      </c>
    </row>
    <row r="184" spans="1:5">
      <c r="A184" s="134" t="s">
        <v>13</v>
      </c>
      <c r="B184" s="135">
        <v>537502</v>
      </c>
      <c r="C184" s="135">
        <v>696780</v>
      </c>
      <c r="D184" s="136">
        <f t="shared" si="5"/>
        <v>1.2963300601672181</v>
      </c>
      <c r="E184" s="137">
        <f t="shared" si="4"/>
        <v>5000</v>
      </c>
    </row>
    <row r="185" spans="1:5">
      <c r="A185" s="134" t="s">
        <v>13</v>
      </c>
      <c r="B185" s="135">
        <v>544337</v>
      </c>
      <c r="C185" s="135">
        <v>469939</v>
      </c>
      <c r="D185" s="136">
        <f t="shared" si="5"/>
        <v>0.86332363958356684</v>
      </c>
      <c r="E185" s="137" t="str">
        <f t="shared" si="4"/>
        <v>not Eligible</v>
      </c>
    </row>
    <row r="186" spans="1:5">
      <c r="A186" s="134" t="s">
        <v>13</v>
      </c>
      <c r="B186" s="135">
        <v>817161</v>
      </c>
      <c r="C186" s="135">
        <v>1328402</v>
      </c>
      <c r="D186" s="136">
        <f t="shared" si="5"/>
        <v>1.625630689668254</v>
      </c>
      <c r="E186" s="137">
        <f t="shared" si="4"/>
        <v>5000</v>
      </c>
    </row>
    <row r="187" spans="1:5">
      <c r="A187" s="134" t="s">
        <v>13</v>
      </c>
      <c r="B187" s="135">
        <v>838292</v>
      </c>
      <c r="C187" s="135">
        <v>963286</v>
      </c>
      <c r="D187" s="136">
        <f t="shared" si="5"/>
        <v>1.1491055622623143</v>
      </c>
      <c r="E187" s="137">
        <f t="shared" si="4"/>
        <v>5000</v>
      </c>
    </row>
    <row r="188" spans="1:5">
      <c r="A188" s="134" t="s">
        <v>13</v>
      </c>
      <c r="B188" s="135">
        <v>689610</v>
      </c>
      <c r="C188" s="135">
        <v>644965</v>
      </c>
      <c r="D188" s="136">
        <f t="shared" si="5"/>
        <v>0.93526050956337636</v>
      </c>
      <c r="E188" s="137">
        <f t="shared" si="4"/>
        <v>4000</v>
      </c>
    </row>
    <row r="189" spans="1:5">
      <c r="A189" s="134" t="s">
        <v>13</v>
      </c>
      <c r="B189" s="135">
        <v>827329</v>
      </c>
      <c r="C189" s="135">
        <v>1291301</v>
      </c>
      <c r="D189" s="136">
        <f t="shared" si="5"/>
        <v>1.5608071275151723</v>
      </c>
      <c r="E189" s="137">
        <f t="shared" si="4"/>
        <v>5000</v>
      </c>
    </row>
    <row r="190" spans="1:5">
      <c r="A190" s="134" t="s">
        <v>13</v>
      </c>
      <c r="B190" s="135">
        <v>1387142</v>
      </c>
      <c r="C190" s="135">
        <v>802110</v>
      </c>
      <c r="D190" s="136">
        <f t="shared" si="5"/>
        <v>0.5782464953119435</v>
      </c>
      <c r="E190" s="137" t="str">
        <f t="shared" si="4"/>
        <v>not Eligible</v>
      </c>
    </row>
    <row r="191" spans="1:5">
      <c r="A191" s="134" t="s">
        <v>13</v>
      </c>
      <c r="B191" s="135">
        <v>130988</v>
      </c>
      <c r="C191" s="135">
        <v>142033</v>
      </c>
      <c r="D191" s="136">
        <f t="shared" si="5"/>
        <v>1.0843207011329281</v>
      </c>
      <c r="E191" s="137">
        <f t="shared" si="4"/>
        <v>5000</v>
      </c>
    </row>
    <row r="192" spans="1:5">
      <c r="A192" s="134" t="s">
        <v>13</v>
      </c>
      <c r="B192" s="135">
        <v>1352820</v>
      </c>
      <c r="C192" s="135">
        <v>2159417</v>
      </c>
      <c r="D192" s="136">
        <f t="shared" si="5"/>
        <v>1.5962337931136441</v>
      </c>
      <c r="E192" s="137">
        <f t="shared" si="4"/>
        <v>5000</v>
      </c>
    </row>
    <row r="193" spans="1:5">
      <c r="A193" s="134" t="s">
        <v>13</v>
      </c>
      <c r="B193" s="135">
        <v>1436410</v>
      </c>
      <c r="C193" s="135">
        <v>2725052</v>
      </c>
      <c r="D193" s="136">
        <f t="shared" si="5"/>
        <v>1.8971268648923358</v>
      </c>
      <c r="E193" s="137">
        <f t="shared" si="4"/>
        <v>5000</v>
      </c>
    </row>
    <row r="194" spans="1:5">
      <c r="A194" s="134" t="s">
        <v>13</v>
      </c>
      <c r="B194" s="135">
        <v>672813</v>
      </c>
      <c r="C194" s="135">
        <v>673259</v>
      </c>
      <c r="D194" s="136">
        <f t="shared" si="5"/>
        <v>1.000662888499479</v>
      </c>
      <c r="E194" s="137">
        <f t="shared" si="4"/>
        <v>5000</v>
      </c>
    </row>
    <row r="195" spans="1:5">
      <c r="A195" s="134" t="s">
        <v>13</v>
      </c>
      <c r="B195" s="135">
        <v>603175</v>
      </c>
      <c r="C195" s="135">
        <v>985152</v>
      </c>
      <c r="D195" s="136">
        <f t="shared" si="5"/>
        <v>1.6332772412649728</v>
      </c>
      <c r="E195" s="137">
        <f t="shared" si="4"/>
        <v>5000</v>
      </c>
    </row>
    <row r="196" spans="1:5">
      <c r="A196" s="134" t="s">
        <v>13</v>
      </c>
      <c r="B196" s="135">
        <v>218408</v>
      </c>
      <c r="C196" s="135">
        <v>775994</v>
      </c>
      <c r="D196" s="136">
        <f t="shared" si="5"/>
        <v>3.5529559356800116</v>
      </c>
      <c r="E196" s="137">
        <f t="shared" si="4"/>
        <v>5000</v>
      </c>
    </row>
    <row r="197" spans="1:5">
      <c r="A197" s="134" t="s">
        <v>13</v>
      </c>
      <c r="B197" s="135">
        <v>818705</v>
      </c>
      <c r="C197" s="135">
        <v>1441731</v>
      </c>
      <c r="D197" s="136">
        <f t="shared" si="5"/>
        <v>1.7609896116427772</v>
      </c>
      <c r="E197" s="137">
        <f t="shared" si="4"/>
        <v>5000</v>
      </c>
    </row>
    <row r="198" spans="1:5">
      <c r="A198" s="134" t="s">
        <v>13</v>
      </c>
      <c r="B198" s="135">
        <v>1991768</v>
      </c>
      <c r="C198" s="135">
        <v>1654827</v>
      </c>
      <c r="D198" s="136">
        <f t="shared" si="5"/>
        <v>0.83083320949026196</v>
      </c>
      <c r="E198" s="137" t="str">
        <f t="shared" si="4"/>
        <v>not Eligible</v>
      </c>
    </row>
    <row r="199" spans="1:5">
      <c r="A199" s="134" t="s">
        <v>13</v>
      </c>
      <c r="B199" s="135">
        <v>832831</v>
      </c>
      <c r="C199" s="135">
        <v>1664978</v>
      </c>
      <c r="D199" s="136">
        <f t="shared" si="5"/>
        <v>1.9991787049233278</v>
      </c>
      <c r="E199" s="137">
        <f t="shared" si="4"/>
        <v>5000</v>
      </c>
    </row>
    <row r="200" spans="1:5">
      <c r="A200" s="134" t="s">
        <v>13</v>
      </c>
      <c r="B200" s="135">
        <v>1632576</v>
      </c>
      <c r="C200" s="135">
        <v>1853326</v>
      </c>
      <c r="D200" s="136">
        <f t="shared" si="5"/>
        <v>1.1352157571837391</v>
      </c>
      <c r="E200" s="137">
        <f t="shared" si="4"/>
        <v>5000</v>
      </c>
    </row>
    <row r="201" spans="1:5">
      <c r="A201" s="134" t="s">
        <v>13</v>
      </c>
      <c r="B201" s="135">
        <v>1293251</v>
      </c>
      <c r="C201" s="135">
        <v>777108</v>
      </c>
      <c r="D201" s="136">
        <f t="shared" si="5"/>
        <v>0.60089495387979597</v>
      </c>
      <c r="E201" s="137" t="str">
        <f t="shared" ref="E201:E264" si="6">IF(AND(A201="Active",D201&gt;90%),IF(D201&gt;100%,5000,IF(D201&gt;91%,4000,IF(D201&gt;81%,3000,IF(D201&gt;70%,2000,"Not Eligible")))),"not Eligible")</f>
        <v>not Eligible</v>
      </c>
    </row>
    <row r="202" spans="1:5">
      <c r="A202" s="134" t="s">
        <v>13</v>
      </c>
      <c r="B202" s="135">
        <v>1464893</v>
      </c>
      <c r="C202" s="135">
        <v>779358</v>
      </c>
      <c r="D202" s="136">
        <f t="shared" ref="D202:D265" si="7">C202/B202</f>
        <v>0.53202384064911223</v>
      </c>
      <c r="E202" s="137" t="str">
        <f t="shared" si="6"/>
        <v>not Eligible</v>
      </c>
    </row>
    <row r="203" spans="1:5">
      <c r="A203" s="134" t="s">
        <v>13</v>
      </c>
      <c r="B203" s="135">
        <v>2063290</v>
      </c>
      <c r="C203" s="135">
        <v>2788039</v>
      </c>
      <c r="D203" s="136">
        <f t="shared" si="7"/>
        <v>1.3512589117380494</v>
      </c>
      <c r="E203" s="137">
        <f t="shared" si="6"/>
        <v>5000</v>
      </c>
    </row>
    <row r="204" spans="1:5">
      <c r="A204" s="134" t="s">
        <v>13</v>
      </c>
      <c r="B204" s="135">
        <v>1933382</v>
      </c>
      <c r="C204" s="135">
        <v>2083232</v>
      </c>
      <c r="D204" s="136">
        <f t="shared" si="7"/>
        <v>1.0775066696596949</v>
      </c>
      <c r="E204" s="137">
        <f t="shared" si="6"/>
        <v>5000</v>
      </c>
    </row>
    <row r="205" spans="1:5">
      <c r="A205" s="134" t="s">
        <v>13</v>
      </c>
      <c r="B205" s="135">
        <v>770735</v>
      </c>
      <c r="C205" s="135">
        <v>1502422</v>
      </c>
      <c r="D205" s="136">
        <f t="shared" si="7"/>
        <v>1.9493366721376348</v>
      </c>
      <c r="E205" s="137">
        <f t="shared" si="6"/>
        <v>5000</v>
      </c>
    </row>
    <row r="206" spans="1:5">
      <c r="A206" s="134" t="s">
        <v>13</v>
      </c>
      <c r="B206" s="135">
        <v>1127528</v>
      </c>
      <c r="C206" s="135">
        <v>1036632</v>
      </c>
      <c r="D206" s="136">
        <f t="shared" si="7"/>
        <v>0.9193847070760105</v>
      </c>
      <c r="E206" s="137">
        <f t="shared" si="6"/>
        <v>4000</v>
      </c>
    </row>
    <row r="207" spans="1:5">
      <c r="A207" s="134" t="s">
        <v>13</v>
      </c>
      <c r="B207" s="135">
        <v>1339702</v>
      </c>
      <c r="C207" s="135">
        <v>1062645</v>
      </c>
      <c r="D207" s="136">
        <f t="shared" si="7"/>
        <v>0.79319505382540301</v>
      </c>
      <c r="E207" s="137" t="str">
        <f t="shared" si="6"/>
        <v>not Eligible</v>
      </c>
    </row>
    <row r="208" spans="1:5">
      <c r="A208" s="134" t="s">
        <v>13</v>
      </c>
      <c r="B208" s="135">
        <v>1033584</v>
      </c>
      <c r="C208" s="135">
        <v>980819</v>
      </c>
      <c r="D208" s="136">
        <f t="shared" si="7"/>
        <v>0.94894948064211515</v>
      </c>
      <c r="E208" s="137">
        <f t="shared" si="6"/>
        <v>4000</v>
      </c>
    </row>
    <row r="209" spans="1:5">
      <c r="A209" s="134" t="s">
        <v>13</v>
      </c>
      <c r="B209" s="135">
        <v>555220</v>
      </c>
      <c r="C209" s="135">
        <v>827627</v>
      </c>
      <c r="D209" s="136">
        <f t="shared" si="7"/>
        <v>1.4906289398796873</v>
      </c>
      <c r="E209" s="137">
        <f t="shared" si="6"/>
        <v>5000</v>
      </c>
    </row>
    <row r="210" spans="1:5">
      <c r="A210" s="134" t="s">
        <v>13</v>
      </c>
      <c r="B210" s="135">
        <v>616914</v>
      </c>
      <c r="C210" s="135">
        <v>564716</v>
      </c>
      <c r="D210" s="136">
        <f t="shared" si="7"/>
        <v>0.91538853065419168</v>
      </c>
      <c r="E210" s="137">
        <f t="shared" si="6"/>
        <v>4000</v>
      </c>
    </row>
    <row r="211" spans="1:5">
      <c r="A211" s="134" t="s">
        <v>13</v>
      </c>
      <c r="B211" s="135">
        <v>1225910</v>
      </c>
      <c r="C211" s="135">
        <v>852604</v>
      </c>
      <c r="D211" s="136">
        <f t="shared" si="7"/>
        <v>0.69548661810410228</v>
      </c>
      <c r="E211" s="137" t="str">
        <f t="shared" si="6"/>
        <v>not Eligible</v>
      </c>
    </row>
    <row r="212" spans="1:5">
      <c r="A212" s="134" t="s">
        <v>13</v>
      </c>
      <c r="B212" s="135">
        <v>519650</v>
      </c>
      <c r="C212" s="135">
        <v>281833</v>
      </c>
      <c r="D212" s="136">
        <f t="shared" si="7"/>
        <v>0.54235158279611273</v>
      </c>
      <c r="E212" s="137" t="str">
        <f t="shared" si="6"/>
        <v>not Eligible</v>
      </c>
    </row>
    <row r="213" spans="1:5">
      <c r="A213" s="134" t="s">
        <v>13</v>
      </c>
      <c r="B213" s="135">
        <v>668390</v>
      </c>
      <c r="C213" s="135">
        <v>573319</v>
      </c>
      <c r="D213" s="136">
        <f t="shared" si="7"/>
        <v>0.85776118733075002</v>
      </c>
      <c r="E213" s="137" t="str">
        <f t="shared" si="6"/>
        <v>not Eligible</v>
      </c>
    </row>
    <row r="214" spans="1:5">
      <c r="A214" s="134" t="s">
        <v>13</v>
      </c>
      <c r="B214" s="135">
        <v>1531391</v>
      </c>
      <c r="C214" s="135">
        <v>549992</v>
      </c>
      <c r="D214" s="136">
        <f t="shared" si="7"/>
        <v>0.35914537828679938</v>
      </c>
      <c r="E214" s="137" t="str">
        <f t="shared" si="6"/>
        <v>not Eligible</v>
      </c>
    </row>
    <row r="215" spans="1:5">
      <c r="A215" s="134" t="s">
        <v>13</v>
      </c>
      <c r="B215" s="135">
        <v>756575</v>
      </c>
      <c r="C215" s="135">
        <v>1536368</v>
      </c>
      <c r="D215" s="136">
        <f t="shared" si="7"/>
        <v>2.0306882992433004</v>
      </c>
      <c r="E215" s="137">
        <f t="shared" si="6"/>
        <v>5000</v>
      </c>
    </row>
    <row r="216" spans="1:5">
      <c r="A216" s="134" t="s">
        <v>13</v>
      </c>
      <c r="B216" s="135">
        <v>743023</v>
      </c>
      <c r="C216" s="135">
        <v>835210</v>
      </c>
      <c r="D216" s="136">
        <f t="shared" si="7"/>
        <v>1.1240701835609395</v>
      </c>
      <c r="E216" s="137">
        <f t="shared" si="6"/>
        <v>5000</v>
      </c>
    </row>
    <row r="217" spans="1:5">
      <c r="A217" s="134" t="s">
        <v>13</v>
      </c>
      <c r="B217" s="135">
        <v>1501465</v>
      </c>
      <c r="C217" s="135">
        <v>1620124</v>
      </c>
      <c r="D217" s="136">
        <f t="shared" si="7"/>
        <v>1.0790288151904972</v>
      </c>
      <c r="E217" s="137">
        <f t="shared" si="6"/>
        <v>5000</v>
      </c>
    </row>
    <row r="218" spans="1:5">
      <c r="A218" s="134" t="s">
        <v>13</v>
      </c>
      <c r="B218" s="135">
        <v>401281</v>
      </c>
      <c r="C218" s="135">
        <v>479308</v>
      </c>
      <c r="D218" s="136">
        <f t="shared" si="7"/>
        <v>1.1944447905582372</v>
      </c>
      <c r="E218" s="137">
        <f t="shared" si="6"/>
        <v>5000</v>
      </c>
    </row>
    <row r="219" spans="1:5">
      <c r="A219" s="134" t="s">
        <v>13</v>
      </c>
      <c r="B219" s="135">
        <v>626288</v>
      </c>
      <c r="C219" s="135">
        <v>793523</v>
      </c>
      <c r="D219" s="136">
        <f t="shared" si="7"/>
        <v>1.2670257134098051</v>
      </c>
      <c r="E219" s="137">
        <f t="shared" si="6"/>
        <v>5000</v>
      </c>
    </row>
    <row r="220" spans="1:5">
      <c r="A220" s="134" t="s">
        <v>13</v>
      </c>
      <c r="B220" s="135">
        <v>892225</v>
      </c>
      <c r="C220" s="135">
        <v>980521</v>
      </c>
      <c r="D220" s="136">
        <f t="shared" si="7"/>
        <v>1.0989615848020398</v>
      </c>
      <c r="E220" s="137">
        <f t="shared" si="6"/>
        <v>5000</v>
      </c>
    </row>
    <row r="221" spans="1:5">
      <c r="A221" s="134" t="s">
        <v>13</v>
      </c>
      <c r="B221" s="135">
        <v>1623884</v>
      </c>
      <c r="C221" s="135">
        <v>2213496</v>
      </c>
      <c r="D221" s="136">
        <f t="shared" si="7"/>
        <v>1.3630875111769067</v>
      </c>
      <c r="E221" s="137">
        <f t="shared" si="6"/>
        <v>5000</v>
      </c>
    </row>
    <row r="222" spans="1:5">
      <c r="A222" s="134" t="s">
        <v>13</v>
      </c>
      <c r="B222" s="135">
        <v>841521</v>
      </c>
      <c r="C222" s="135">
        <v>1347892</v>
      </c>
      <c r="D222" s="136">
        <f t="shared" si="7"/>
        <v>1.6017330524134277</v>
      </c>
      <c r="E222" s="137">
        <f t="shared" si="6"/>
        <v>5000</v>
      </c>
    </row>
    <row r="223" spans="1:5">
      <c r="A223" s="134" t="s">
        <v>13</v>
      </c>
      <c r="B223" s="135">
        <v>867416</v>
      </c>
      <c r="C223" s="135">
        <v>656620</v>
      </c>
      <c r="D223" s="136">
        <f t="shared" si="7"/>
        <v>0.75698396155939018</v>
      </c>
      <c r="E223" s="137" t="str">
        <f t="shared" si="6"/>
        <v>not Eligible</v>
      </c>
    </row>
    <row r="224" spans="1:5">
      <c r="A224" s="134" t="s">
        <v>13</v>
      </c>
      <c r="B224" s="135">
        <v>730418</v>
      </c>
      <c r="C224" s="135">
        <v>668408</v>
      </c>
      <c r="D224" s="136">
        <f t="shared" si="7"/>
        <v>0.91510340654255506</v>
      </c>
      <c r="E224" s="137">
        <f t="shared" si="6"/>
        <v>4000</v>
      </c>
    </row>
    <row r="225" spans="1:5">
      <c r="A225" s="134" t="s">
        <v>13</v>
      </c>
      <c r="B225" s="135">
        <v>1678380</v>
      </c>
      <c r="C225" s="135">
        <v>2795005</v>
      </c>
      <c r="D225" s="136">
        <f t="shared" si="7"/>
        <v>1.6652992766834687</v>
      </c>
      <c r="E225" s="137">
        <f t="shared" si="6"/>
        <v>5000</v>
      </c>
    </row>
    <row r="226" spans="1:5">
      <c r="A226" s="134" t="s">
        <v>13</v>
      </c>
      <c r="B226" s="135">
        <v>1089506</v>
      </c>
      <c r="C226" s="135">
        <v>634402</v>
      </c>
      <c r="D226" s="136">
        <f t="shared" si="7"/>
        <v>0.58228408104223384</v>
      </c>
      <c r="E226" s="137" t="str">
        <f t="shared" si="6"/>
        <v>not Eligible</v>
      </c>
    </row>
    <row r="227" spans="1:5">
      <c r="A227" s="134" t="s">
        <v>13</v>
      </c>
      <c r="B227" s="135">
        <v>672252</v>
      </c>
      <c r="C227" s="135">
        <v>568981</v>
      </c>
      <c r="D227" s="136">
        <f t="shared" si="7"/>
        <v>0.84638052397017782</v>
      </c>
      <c r="E227" s="137" t="str">
        <f t="shared" si="6"/>
        <v>not Eligible</v>
      </c>
    </row>
    <row r="228" spans="1:5">
      <c r="A228" s="134" t="s">
        <v>13</v>
      </c>
      <c r="B228" s="135">
        <v>594953</v>
      </c>
      <c r="C228" s="135">
        <v>1328036</v>
      </c>
      <c r="D228" s="136">
        <f t="shared" si="7"/>
        <v>2.2321695999515927</v>
      </c>
      <c r="E228" s="137">
        <f t="shared" si="6"/>
        <v>5000</v>
      </c>
    </row>
    <row r="229" spans="1:5">
      <c r="A229" s="134" t="s">
        <v>13</v>
      </c>
      <c r="B229" s="135">
        <v>947652</v>
      </c>
      <c r="C229" s="135">
        <v>1393095</v>
      </c>
      <c r="D229" s="136">
        <f t="shared" si="7"/>
        <v>1.4700491319598334</v>
      </c>
      <c r="E229" s="137">
        <f t="shared" si="6"/>
        <v>5000</v>
      </c>
    </row>
    <row r="230" spans="1:5">
      <c r="A230" s="134" t="s">
        <v>13</v>
      </c>
      <c r="B230" s="135">
        <v>1827379</v>
      </c>
      <c r="C230" s="135">
        <v>3504062</v>
      </c>
      <c r="D230" s="136">
        <f t="shared" si="7"/>
        <v>1.9175343483754601</v>
      </c>
      <c r="E230" s="137">
        <f t="shared" si="6"/>
        <v>5000</v>
      </c>
    </row>
    <row r="231" spans="1:5">
      <c r="A231" s="134" t="s">
        <v>13</v>
      </c>
      <c r="B231" s="135">
        <v>427485</v>
      </c>
      <c r="C231" s="135">
        <v>333464</v>
      </c>
      <c r="D231" s="136">
        <f t="shared" si="7"/>
        <v>0.78006011906850536</v>
      </c>
      <c r="E231" s="137" t="str">
        <f t="shared" si="6"/>
        <v>not Eligible</v>
      </c>
    </row>
    <row r="232" spans="1:5">
      <c r="A232" s="134" t="s">
        <v>13</v>
      </c>
      <c r="B232" s="135">
        <v>2351882</v>
      </c>
      <c r="C232" s="135">
        <v>2179716</v>
      </c>
      <c r="D232" s="136">
        <f t="shared" si="7"/>
        <v>0.92679649744332415</v>
      </c>
      <c r="E232" s="137">
        <f t="shared" si="6"/>
        <v>4000</v>
      </c>
    </row>
    <row r="233" spans="1:5">
      <c r="A233" s="134" t="s">
        <v>13</v>
      </c>
      <c r="B233" s="135">
        <v>2175997</v>
      </c>
      <c r="C233" s="135">
        <v>237839</v>
      </c>
      <c r="D233" s="136">
        <f t="shared" si="7"/>
        <v>0.10930116172035163</v>
      </c>
      <c r="E233" s="137" t="str">
        <f t="shared" si="6"/>
        <v>not Eligible</v>
      </c>
    </row>
    <row r="234" spans="1:5">
      <c r="A234" s="134" t="s">
        <v>13</v>
      </c>
      <c r="B234" s="135">
        <v>1529555</v>
      </c>
      <c r="C234" s="135">
        <v>1245185</v>
      </c>
      <c r="D234" s="136">
        <f t="shared" si="7"/>
        <v>0.81408318105592803</v>
      </c>
      <c r="E234" s="137" t="str">
        <f t="shared" si="6"/>
        <v>not Eligible</v>
      </c>
    </row>
    <row r="235" spans="1:5">
      <c r="A235" s="134" t="s">
        <v>13</v>
      </c>
      <c r="B235" s="135">
        <v>2157383</v>
      </c>
      <c r="C235" s="135">
        <v>942683</v>
      </c>
      <c r="D235" s="136">
        <f t="shared" si="7"/>
        <v>0.43695672024856042</v>
      </c>
      <c r="E235" s="137" t="str">
        <f t="shared" si="6"/>
        <v>not Eligible</v>
      </c>
    </row>
    <row r="236" spans="1:5">
      <c r="A236" s="134" t="s">
        <v>13</v>
      </c>
      <c r="B236" s="135">
        <v>1030200</v>
      </c>
      <c r="C236" s="135">
        <v>2427138</v>
      </c>
      <c r="D236" s="136">
        <f t="shared" si="7"/>
        <v>2.3559871869539895</v>
      </c>
      <c r="E236" s="137">
        <f t="shared" si="6"/>
        <v>5000</v>
      </c>
    </row>
    <row r="237" spans="1:5">
      <c r="A237" s="134" t="s">
        <v>13</v>
      </c>
      <c r="B237" s="135">
        <v>1125254</v>
      </c>
      <c r="C237" s="135">
        <v>1080780</v>
      </c>
      <c r="D237" s="136">
        <f t="shared" si="7"/>
        <v>0.96047647908827694</v>
      </c>
      <c r="E237" s="137">
        <f t="shared" si="6"/>
        <v>4000</v>
      </c>
    </row>
    <row r="238" spans="1:5">
      <c r="A238" s="134" t="s">
        <v>13</v>
      </c>
      <c r="B238" s="135">
        <v>1664973</v>
      </c>
      <c r="C238" s="135">
        <v>1656890</v>
      </c>
      <c r="D238" s="136">
        <f t="shared" si="7"/>
        <v>0.99514526661993918</v>
      </c>
      <c r="E238" s="137">
        <f t="shared" si="6"/>
        <v>4000</v>
      </c>
    </row>
    <row r="239" spans="1:5">
      <c r="A239" s="134" t="s">
        <v>13</v>
      </c>
      <c r="B239" s="135">
        <v>2319005</v>
      </c>
      <c r="C239" s="135">
        <v>3367650</v>
      </c>
      <c r="D239" s="136">
        <f t="shared" si="7"/>
        <v>1.4521960927208004</v>
      </c>
      <c r="E239" s="137">
        <f t="shared" si="6"/>
        <v>5000</v>
      </c>
    </row>
    <row r="240" spans="1:5">
      <c r="A240" s="134" t="s">
        <v>13</v>
      </c>
      <c r="B240" s="135">
        <v>1035787</v>
      </c>
      <c r="C240" s="135">
        <v>1573309</v>
      </c>
      <c r="D240" s="136">
        <f t="shared" si="7"/>
        <v>1.518950324728926</v>
      </c>
      <c r="E240" s="137">
        <f t="shared" si="6"/>
        <v>5000</v>
      </c>
    </row>
    <row r="241" spans="1:5">
      <c r="A241" s="134" t="s">
        <v>13</v>
      </c>
      <c r="B241" s="135">
        <v>1955466</v>
      </c>
      <c r="C241" s="135">
        <v>2334259</v>
      </c>
      <c r="D241" s="136">
        <f t="shared" si="7"/>
        <v>1.1937098369391235</v>
      </c>
      <c r="E241" s="137">
        <f t="shared" si="6"/>
        <v>5000</v>
      </c>
    </row>
    <row r="242" spans="1:5">
      <c r="A242" s="134" t="s">
        <v>13</v>
      </c>
      <c r="B242" s="135">
        <v>966521</v>
      </c>
      <c r="C242" s="135">
        <v>916612</v>
      </c>
      <c r="D242" s="136">
        <f t="shared" si="7"/>
        <v>0.94836221872054516</v>
      </c>
      <c r="E242" s="137">
        <f t="shared" si="6"/>
        <v>4000</v>
      </c>
    </row>
    <row r="243" spans="1:5">
      <c r="A243" s="134" t="s">
        <v>13</v>
      </c>
      <c r="B243" s="135">
        <v>931901</v>
      </c>
      <c r="C243" s="135">
        <v>878675</v>
      </c>
      <c r="D243" s="136">
        <f t="shared" si="7"/>
        <v>0.94288449094914584</v>
      </c>
      <c r="E243" s="137">
        <f t="shared" si="6"/>
        <v>4000</v>
      </c>
    </row>
    <row r="244" spans="1:5">
      <c r="A244" s="134" t="s">
        <v>13</v>
      </c>
      <c r="B244" s="135">
        <v>1322264</v>
      </c>
      <c r="C244" s="135">
        <v>1109555</v>
      </c>
      <c r="D244" s="136">
        <f t="shared" si="7"/>
        <v>0.83913272992382759</v>
      </c>
      <c r="E244" s="137" t="str">
        <f t="shared" si="6"/>
        <v>not Eligible</v>
      </c>
    </row>
    <row r="245" spans="1:5">
      <c r="A245" s="134" t="s">
        <v>13</v>
      </c>
      <c r="B245" s="135">
        <v>1878667</v>
      </c>
      <c r="C245" s="135">
        <v>1823446</v>
      </c>
      <c r="D245" s="136">
        <f t="shared" si="7"/>
        <v>0.97060628626574053</v>
      </c>
      <c r="E245" s="137">
        <f t="shared" si="6"/>
        <v>4000</v>
      </c>
    </row>
    <row r="246" spans="1:5">
      <c r="A246" s="134" t="s">
        <v>13</v>
      </c>
      <c r="B246" s="135">
        <v>433287</v>
      </c>
      <c r="C246" s="135">
        <v>649702</v>
      </c>
      <c r="D246" s="136">
        <f t="shared" si="7"/>
        <v>1.4994726359203023</v>
      </c>
      <c r="E246" s="137">
        <f t="shared" si="6"/>
        <v>5000</v>
      </c>
    </row>
    <row r="247" spans="1:5">
      <c r="A247" s="134" t="s">
        <v>13</v>
      </c>
      <c r="B247" s="135">
        <v>801973</v>
      </c>
      <c r="C247" s="135">
        <v>802762</v>
      </c>
      <c r="D247" s="136">
        <f t="shared" si="7"/>
        <v>1.0009838236449358</v>
      </c>
      <c r="E247" s="137">
        <f t="shared" si="6"/>
        <v>5000</v>
      </c>
    </row>
    <row r="248" spans="1:5">
      <c r="A248" s="134" t="s">
        <v>13</v>
      </c>
      <c r="B248" s="135">
        <v>632919</v>
      </c>
      <c r="C248" s="135">
        <v>896064</v>
      </c>
      <c r="D248" s="136">
        <f t="shared" si="7"/>
        <v>1.4157641025154877</v>
      </c>
      <c r="E248" s="137">
        <f t="shared" si="6"/>
        <v>5000</v>
      </c>
    </row>
    <row r="249" spans="1:5">
      <c r="A249" s="134" t="s">
        <v>13</v>
      </c>
      <c r="B249" s="135">
        <v>2701479</v>
      </c>
      <c r="C249" s="135">
        <v>945999</v>
      </c>
      <c r="D249" s="136">
        <f t="shared" si="7"/>
        <v>0.35017818017463764</v>
      </c>
      <c r="E249" s="137" t="str">
        <f t="shared" si="6"/>
        <v>not Eligible</v>
      </c>
    </row>
    <row r="250" spans="1:5">
      <c r="A250" s="134" t="s">
        <v>13</v>
      </c>
      <c r="B250" s="135">
        <v>611594</v>
      </c>
      <c r="C250" s="135">
        <v>476676</v>
      </c>
      <c r="D250" s="136">
        <f t="shared" si="7"/>
        <v>0.77939940548795439</v>
      </c>
      <c r="E250" s="137" t="str">
        <f t="shared" si="6"/>
        <v>not Eligible</v>
      </c>
    </row>
    <row r="251" spans="1:5">
      <c r="A251" s="134" t="s">
        <v>13</v>
      </c>
      <c r="B251" s="135">
        <v>473351</v>
      </c>
      <c r="C251" s="135">
        <v>835149</v>
      </c>
      <c r="D251" s="136">
        <f t="shared" si="7"/>
        <v>1.7643334438925871</v>
      </c>
      <c r="E251" s="137">
        <f t="shared" si="6"/>
        <v>5000</v>
      </c>
    </row>
    <row r="252" spans="1:5">
      <c r="A252" s="134" t="s">
        <v>13</v>
      </c>
      <c r="B252" s="135">
        <v>2074165</v>
      </c>
      <c r="C252" s="135">
        <v>2019623</v>
      </c>
      <c r="D252" s="136">
        <f t="shared" si="7"/>
        <v>0.97370411707843885</v>
      </c>
      <c r="E252" s="137">
        <f t="shared" si="6"/>
        <v>4000</v>
      </c>
    </row>
    <row r="253" spans="1:5">
      <c r="A253" s="134" t="s">
        <v>13</v>
      </c>
      <c r="B253" s="135">
        <v>1010767</v>
      </c>
      <c r="C253" s="135">
        <v>606449</v>
      </c>
      <c r="D253" s="136">
        <f t="shared" si="7"/>
        <v>0.59998891930583409</v>
      </c>
      <c r="E253" s="137" t="str">
        <f t="shared" si="6"/>
        <v>not Eligible</v>
      </c>
    </row>
    <row r="254" spans="1:5">
      <c r="A254" s="134" t="s">
        <v>13</v>
      </c>
      <c r="B254" s="135">
        <v>577050</v>
      </c>
      <c r="C254" s="135">
        <v>481390</v>
      </c>
      <c r="D254" s="136">
        <f t="shared" si="7"/>
        <v>0.83422580365652887</v>
      </c>
      <c r="E254" s="137" t="str">
        <f t="shared" si="6"/>
        <v>not Eligible</v>
      </c>
    </row>
    <row r="255" spans="1:5">
      <c r="A255" s="134" t="s">
        <v>13</v>
      </c>
      <c r="B255" s="135">
        <v>659197</v>
      </c>
      <c r="C255" s="135">
        <v>541656</v>
      </c>
      <c r="D255" s="136">
        <f t="shared" si="7"/>
        <v>0.8216906326940201</v>
      </c>
      <c r="E255" s="137" t="str">
        <f t="shared" si="6"/>
        <v>not Eligible</v>
      </c>
    </row>
    <row r="256" spans="1:5">
      <c r="A256" s="134" t="s">
        <v>13</v>
      </c>
      <c r="B256" s="135">
        <v>1338661</v>
      </c>
      <c r="C256" s="135">
        <v>2002633</v>
      </c>
      <c r="D256" s="136">
        <f t="shared" si="7"/>
        <v>1.495997119509719</v>
      </c>
      <c r="E256" s="137">
        <f t="shared" si="6"/>
        <v>5000</v>
      </c>
    </row>
    <row r="257" spans="1:5">
      <c r="A257" s="134" t="s">
        <v>13</v>
      </c>
      <c r="B257" s="135">
        <v>673013</v>
      </c>
      <c r="C257" s="135">
        <v>499341</v>
      </c>
      <c r="D257" s="136">
        <f t="shared" si="7"/>
        <v>0.74194852105382814</v>
      </c>
      <c r="E257" s="137" t="str">
        <f t="shared" si="6"/>
        <v>not Eligible</v>
      </c>
    </row>
    <row r="258" spans="1:5">
      <c r="A258" s="134" t="s">
        <v>13</v>
      </c>
      <c r="B258" s="135">
        <v>1185578</v>
      </c>
      <c r="C258" s="135">
        <v>1957953</v>
      </c>
      <c r="D258" s="136">
        <f t="shared" si="7"/>
        <v>1.6514754828446547</v>
      </c>
      <c r="E258" s="137">
        <f t="shared" si="6"/>
        <v>5000</v>
      </c>
    </row>
    <row r="259" spans="1:5">
      <c r="A259" s="134" t="s">
        <v>13</v>
      </c>
      <c r="B259" s="135">
        <v>894618</v>
      </c>
      <c r="C259" s="135">
        <v>466931</v>
      </c>
      <c r="D259" s="136">
        <f t="shared" si="7"/>
        <v>0.52193338385769117</v>
      </c>
      <c r="E259" s="137" t="str">
        <f t="shared" si="6"/>
        <v>not Eligible</v>
      </c>
    </row>
    <row r="260" spans="1:5">
      <c r="A260" s="134" t="s">
        <v>13</v>
      </c>
      <c r="B260" s="135">
        <v>568506</v>
      </c>
      <c r="C260" s="135">
        <v>451803</v>
      </c>
      <c r="D260" s="136">
        <f t="shared" si="7"/>
        <v>0.7947198446454391</v>
      </c>
      <c r="E260" s="137" t="str">
        <f t="shared" si="6"/>
        <v>not Eligible</v>
      </c>
    </row>
    <row r="261" spans="1:5">
      <c r="A261" s="134" t="s">
        <v>13</v>
      </c>
      <c r="B261" s="135">
        <v>704463</v>
      </c>
      <c r="C261" s="135">
        <v>838442</v>
      </c>
      <c r="D261" s="136">
        <f t="shared" si="7"/>
        <v>1.1901859998324966</v>
      </c>
      <c r="E261" s="137">
        <f t="shared" si="6"/>
        <v>5000</v>
      </c>
    </row>
    <row r="262" spans="1:5">
      <c r="A262" s="134" t="s">
        <v>13</v>
      </c>
      <c r="B262" s="135">
        <v>814622</v>
      </c>
      <c r="C262" s="135">
        <v>838540</v>
      </c>
      <c r="D262" s="136">
        <f t="shared" si="7"/>
        <v>1.029360856937328</v>
      </c>
      <c r="E262" s="137">
        <f t="shared" si="6"/>
        <v>5000</v>
      </c>
    </row>
    <row r="263" spans="1:5">
      <c r="A263" s="134" t="s">
        <v>13</v>
      </c>
      <c r="B263" s="135">
        <v>538802</v>
      </c>
      <c r="C263" s="135">
        <v>1036133</v>
      </c>
      <c r="D263" s="136">
        <f t="shared" si="7"/>
        <v>1.9230310949105609</v>
      </c>
      <c r="E263" s="137">
        <f t="shared" si="6"/>
        <v>5000</v>
      </c>
    </row>
    <row r="264" spans="1:5">
      <c r="A264" s="134" t="s">
        <v>13</v>
      </c>
      <c r="B264" s="135">
        <v>802885</v>
      </c>
      <c r="C264" s="135">
        <v>661605</v>
      </c>
      <c r="D264" s="136">
        <f t="shared" si="7"/>
        <v>0.82403457531277824</v>
      </c>
      <c r="E264" s="137" t="str">
        <f t="shared" si="6"/>
        <v>not Eligible</v>
      </c>
    </row>
    <row r="265" spans="1:5">
      <c r="A265" s="134" t="s">
        <v>13</v>
      </c>
      <c r="B265" s="135">
        <v>764868</v>
      </c>
      <c r="C265" s="135">
        <v>577090</v>
      </c>
      <c r="D265" s="136">
        <f t="shared" si="7"/>
        <v>0.75449620065161571</v>
      </c>
      <c r="E265" s="137" t="str">
        <f t="shared" ref="E265:E328" si="8">IF(AND(A265="Active",D265&gt;90%),IF(D265&gt;100%,5000,IF(D265&gt;91%,4000,IF(D265&gt;81%,3000,IF(D265&gt;70%,2000,"Not Eligible")))),"not Eligible")</f>
        <v>not Eligible</v>
      </c>
    </row>
    <row r="266" spans="1:5">
      <c r="A266" s="134" t="s">
        <v>13</v>
      </c>
      <c r="B266" s="135">
        <v>760024</v>
      </c>
      <c r="C266" s="135">
        <v>1125604</v>
      </c>
      <c r="D266" s="136">
        <f t="shared" ref="D266:D329" si="9">C266/B266</f>
        <v>1.4810111259644432</v>
      </c>
      <c r="E266" s="137">
        <f t="shared" si="8"/>
        <v>5000</v>
      </c>
    </row>
    <row r="267" spans="1:5">
      <c r="A267" s="134" t="s">
        <v>13</v>
      </c>
      <c r="B267" s="135">
        <v>1899026</v>
      </c>
      <c r="C267" s="135">
        <v>740768</v>
      </c>
      <c r="D267" s="136">
        <f t="shared" si="9"/>
        <v>0.39007786096662184</v>
      </c>
      <c r="E267" s="137" t="str">
        <f t="shared" si="8"/>
        <v>not Eligible</v>
      </c>
    </row>
    <row r="268" spans="1:5">
      <c r="A268" s="134" t="s">
        <v>13</v>
      </c>
      <c r="B268" s="135">
        <v>1783603</v>
      </c>
      <c r="C268" s="135">
        <v>3032784</v>
      </c>
      <c r="D268" s="136">
        <f t="shared" si="9"/>
        <v>1.7003694207735689</v>
      </c>
      <c r="E268" s="137">
        <f t="shared" si="8"/>
        <v>5000</v>
      </c>
    </row>
    <row r="269" spans="1:5">
      <c r="A269" s="134" t="s">
        <v>13</v>
      </c>
      <c r="B269" s="135">
        <v>893272</v>
      </c>
      <c r="C269" s="135">
        <v>785366</v>
      </c>
      <c r="D269" s="136">
        <f t="shared" si="9"/>
        <v>0.87920140785785295</v>
      </c>
      <c r="E269" s="137" t="str">
        <f t="shared" si="8"/>
        <v>not Eligible</v>
      </c>
    </row>
    <row r="270" spans="1:5">
      <c r="A270" s="134" t="s">
        <v>13</v>
      </c>
      <c r="B270" s="135">
        <v>1620935</v>
      </c>
      <c r="C270" s="135">
        <v>2031313</v>
      </c>
      <c r="D270" s="136">
        <f t="shared" si="9"/>
        <v>1.2531736312683728</v>
      </c>
      <c r="E270" s="137">
        <f t="shared" si="8"/>
        <v>5000</v>
      </c>
    </row>
    <row r="271" spans="1:5">
      <c r="A271" s="134" t="s">
        <v>13</v>
      </c>
      <c r="B271" s="135">
        <v>2649524</v>
      </c>
      <c r="C271" s="135">
        <v>1932968</v>
      </c>
      <c r="D271" s="136">
        <f t="shared" si="9"/>
        <v>0.7295529310170431</v>
      </c>
      <c r="E271" s="137" t="str">
        <f t="shared" si="8"/>
        <v>not Eligible</v>
      </c>
    </row>
    <row r="272" spans="1:5">
      <c r="A272" s="134" t="s">
        <v>13</v>
      </c>
      <c r="B272" s="135">
        <v>1726231</v>
      </c>
      <c r="C272" s="135">
        <v>932764</v>
      </c>
      <c r="D272" s="136">
        <f t="shared" si="9"/>
        <v>0.54034714936761075</v>
      </c>
      <c r="E272" s="137" t="str">
        <f t="shared" si="8"/>
        <v>not Eligible</v>
      </c>
    </row>
    <row r="273" spans="1:5">
      <c r="A273" s="134" t="s">
        <v>13</v>
      </c>
      <c r="B273" s="135">
        <v>2056020</v>
      </c>
      <c r="C273" s="135">
        <v>3276405</v>
      </c>
      <c r="D273" s="136">
        <f t="shared" si="9"/>
        <v>1.5935666968220155</v>
      </c>
      <c r="E273" s="137">
        <f t="shared" si="8"/>
        <v>5000</v>
      </c>
    </row>
    <row r="274" spans="1:5">
      <c r="A274" s="134" t="s">
        <v>13</v>
      </c>
      <c r="B274" s="135">
        <v>258553</v>
      </c>
      <c r="C274" s="135">
        <v>498843</v>
      </c>
      <c r="D274" s="136">
        <f t="shared" si="9"/>
        <v>1.9293645790224829</v>
      </c>
      <c r="E274" s="137">
        <f t="shared" si="8"/>
        <v>5000</v>
      </c>
    </row>
    <row r="275" spans="1:5">
      <c r="A275" s="134" t="s">
        <v>13</v>
      </c>
      <c r="B275" s="135">
        <v>743703</v>
      </c>
      <c r="C275" s="135">
        <v>664367</v>
      </c>
      <c r="D275" s="136">
        <f t="shared" si="9"/>
        <v>0.89332300663033493</v>
      </c>
      <c r="E275" s="137" t="str">
        <f t="shared" si="8"/>
        <v>not Eligible</v>
      </c>
    </row>
    <row r="276" spans="1:5">
      <c r="A276" s="134" t="s">
        <v>13</v>
      </c>
      <c r="B276" s="135">
        <v>674161</v>
      </c>
      <c r="C276" s="135">
        <v>669553</v>
      </c>
      <c r="D276" s="136">
        <f t="shared" si="9"/>
        <v>0.99316483747947448</v>
      </c>
      <c r="E276" s="137">
        <f t="shared" si="8"/>
        <v>4000</v>
      </c>
    </row>
    <row r="277" spans="1:5">
      <c r="A277" s="134" t="s">
        <v>13</v>
      </c>
      <c r="B277" s="135">
        <v>682479</v>
      </c>
      <c r="C277" s="135">
        <v>943397</v>
      </c>
      <c r="D277" s="136">
        <f t="shared" si="9"/>
        <v>1.382309199257413</v>
      </c>
      <c r="E277" s="137">
        <f t="shared" si="8"/>
        <v>5000</v>
      </c>
    </row>
    <row r="278" spans="1:5">
      <c r="A278" s="134" t="s">
        <v>13</v>
      </c>
      <c r="B278" s="135">
        <v>1614480</v>
      </c>
      <c r="C278" s="135">
        <v>2072906</v>
      </c>
      <c r="D278" s="136">
        <f t="shared" si="9"/>
        <v>1.2839465338684901</v>
      </c>
      <c r="E278" s="137">
        <f t="shared" si="8"/>
        <v>5000</v>
      </c>
    </row>
    <row r="279" spans="1:5">
      <c r="A279" s="134" t="s">
        <v>13</v>
      </c>
      <c r="B279" s="135">
        <v>943861</v>
      </c>
      <c r="C279" s="135">
        <v>704187</v>
      </c>
      <c r="D279" s="136">
        <f t="shared" si="9"/>
        <v>0.74607066082823636</v>
      </c>
      <c r="E279" s="137" t="str">
        <f t="shared" si="8"/>
        <v>not Eligible</v>
      </c>
    </row>
    <row r="280" spans="1:5">
      <c r="A280" s="134" t="s">
        <v>13</v>
      </c>
      <c r="B280" s="135">
        <v>1647947</v>
      </c>
      <c r="C280" s="135">
        <v>1281993</v>
      </c>
      <c r="D280" s="136">
        <f t="shared" si="9"/>
        <v>0.7779333922753584</v>
      </c>
      <c r="E280" s="137" t="str">
        <f t="shared" si="8"/>
        <v>not Eligible</v>
      </c>
    </row>
    <row r="281" spans="1:5">
      <c r="A281" s="134" t="s">
        <v>13</v>
      </c>
      <c r="B281" s="135">
        <v>668709</v>
      </c>
      <c r="C281" s="135">
        <v>2269116</v>
      </c>
      <c r="D281" s="136">
        <f t="shared" si="9"/>
        <v>3.3932786907309458</v>
      </c>
      <c r="E281" s="137">
        <f t="shared" si="8"/>
        <v>5000</v>
      </c>
    </row>
    <row r="282" spans="1:5">
      <c r="A282" s="134" t="s">
        <v>13</v>
      </c>
      <c r="B282" s="135">
        <v>544300</v>
      </c>
      <c r="C282" s="135">
        <v>1148884</v>
      </c>
      <c r="D282" s="136">
        <f t="shared" si="9"/>
        <v>2.1107550982913836</v>
      </c>
      <c r="E282" s="137">
        <f t="shared" si="8"/>
        <v>5000</v>
      </c>
    </row>
    <row r="283" spans="1:5">
      <c r="A283" s="134" t="s">
        <v>13</v>
      </c>
      <c r="B283" s="135">
        <v>1785131</v>
      </c>
      <c r="C283" s="135">
        <v>1516796</v>
      </c>
      <c r="D283" s="136">
        <f t="shared" si="9"/>
        <v>0.84968330055329278</v>
      </c>
      <c r="E283" s="137" t="str">
        <f t="shared" si="8"/>
        <v>not Eligible</v>
      </c>
    </row>
    <row r="284" spans="1:5">
      <c r="A284" s="134" t="s">
        <v>13</v>
      </c>
      <c r="B284" s="135">
        <v>1557540</v>
      </c>
      <c r="C284" s="135">
        <v>1494817</v>
      </c>
      <c r="D284" s="136">
        <f t="shared" si="9"/>
        <v>0.95972944515068637</v>
      </c>
      <c r="E284" s="137">
        <f t="shared" si="8"/>
        <v>4000</v>
      </c>
    </row>
    <row r="285" spans="1:5">
      <c r="A285" s="134" t="s">
        <v>13</v>
      </c>
      <c r="B285" s="135">
        <v>1956239</v>
      </c>
      <c r="C285" s="135">
        <v>1970702</v>
      </c>
      <c r="D285" s="136">
        <f t="shared" si="9"/>
        <v>1.0073932684094327</v>
      </c>
      <c r="E285" s="137">
        <f t="shared" si="8"/>
        <v>5000</v>
      </c>
    </row>
    <row r="286" spans="1:5">
      <c r="A286" s="134" t="s">
        <v>13</v>
      </c>
      <c r="B286" s="135">
        <v>723165</v>
      </c>
      <c r="C286" s="135">
        <v>1609484</v>
      </c>
      <c r="D286" s="136">
        <f t="shared" si="9"/>
        <v>2.2256110292948357</v>
      </c>
      <c r="E286" s="137">
        <f t="shared" si="8"/>
        <v>5000</v>
      </c>
    </row>
    <row r="287" spans="1:5">
      <c r="A287" s="134" t="s">
        <v>13</v>
      </c>
      <c r="B287" s="135">
        <v>1025929</v>
      </c>
      <c r="C287" s="135">
        <v>1060637</v>
      </c>
      <c r="D287" s="136">
        <f t="shared" si="9"/>
        <v>1.0338308011568051</v>
      </c>
      <c r="E287" s="137">
        <f t="shared" si="8"/>
        <v>5000</v>
      </c>
    </row>
    <row r="288" spans="1:5">
      <c r="A288" s="134" t="s">
        <v>13</v>
      </c>
      <c r="B288" s="135">
        <v>1233865</v>
      </c>
      <c r="C288" s="135">
        <v>1347780</v>
      </c>
      <c r="D288" s="136">
        <f t="shared" si="9"/>
        <v>1.0923237145068545</v>
      </c>
      <c r="E288" s="137">
        <f t="shared" si="8"/>
        <v>5000</v>
      </c>
    </row>
    <row r="289" spans="1:5">
      <c r="A289" s="134" t="s">
        <v>13</v>
      </c>
      <c r="B289" s="135">
        <v>559080</v>
      </c>
      <c r="C289" s="135">
        <v>1317816</v>
      </c>
      <c r="D289" s="136">
        <f t="shared" si="9"/>
        <v>2.3571152607855761</v>
      </c>
      <c r="E289" s="137">
        <f t="shared" si="8"/>
        <v>5000</v>
      </c>
    </row>
    <row r="290" spans="1:5">
      <c r="A290" s="134" t="s">
        <v>13</v>
      </c>
      <c r="B290" s="135">
        <v>816657</v>
      </c>
      <c r="C290" s="135">
        <v>1233887</v>
      </c>
      <c r="D290" s="136">
        <f t="shared" si="9"/>
        <v>1.5108999249378869</v>
      </c>
      <c r="E290" s="137">
        <f t="shared" si="8"/>
        <v>5000</v>
      </c>
    </row>
    <row r="291" spans="1:5">
      <c r="A291" s="134" t="s">
        <v>13</v>
      </c>
      <c r="B291" s="135">
        <v>807030</v>
      </c>
      <c r="C291" s="135">
        <v>1181128</v>
      </c>
      <c r="D291" s="136">
        <f t="shared" si="9"/>
        <v>1.4635490626122944</v>
      </c>
      <c r="E291" s="137">
        <f t="shared" si="8"/>
        <v>5000</v>
      </c>
    </row>
    <row r="292" spans="1:5">
      <c r="A292" s="134" t="s">
        <v>13</v>
      </c>
      <c r="B292" s="135">
        <v>822812</v>
      </c>
      <c r="C292" s="135">
        <v>1046934</v>
      </c>
      <c r="D292" s="136">
        <f t="shared" si="9"/>
        <v>1.2723854294784227</v>
      </c>
      <c r="E292" s="137">
        <f t="shared" si="8"/>
        <v>5000</v>
      </c>
    </row>
    <row r="293" spans="1:5">
      <c r="A293" s="134" t="s">
        <v>13</v>
      </c>
      <c r="B293" s="135">
        <v>995452</v>
      </c>
      <c r="C293" s="135">
        <v>547786</v>
      </c>
      <c r="D293" s="136">
        <f t="shared" si="9"/>
        <v>0.55028871306702887</v>
      </c>
      <c r="E293" s="137" t="str">
        <f t="shared" si="8"/>
        <v>not Eligible</v>
      </c>
    </row>
    <row r="294" spans="1:5">
      <c r="A294" s="134" t="s">
        <v>13</v>
      </c>
      <c r="B294" s="135">
        <v>1166956</v>
      </c>
      <c r="C294" s="135">
        <v>2833234</v>
      </c>
      <c r="D294" s="136">
        <f t="shared" si="9"/>
        <v>2.4278841704400165</v>
      </c>
      <c r="E294" s="137">
        <f t="shared" si="8"/>
        <v>5000</v>
      </c>
    </row>
    <row r="295" spans="1:5">
      <c r="A295" s="134" t="s">
        <v>13</v>
      </c>
      <c r="B295" s="135">
        <v>668436</v>
      </c>
      <c r="C295" s="135">
        <v>376409</v>
      </c>
      <c r="D295" s="136">
        <f t="shared" si="9"/>
        <v>0.56311898222118495</v>
      </c>
      <c r="E295" s="137" t="str">
        <f t="shared" si="8"/>
        <v>not Eligible</v>
      </c>
    </row>
    <row r="296" spans="1:5">
      <c r="A296" s="134" t="s">
        <v>13</v>
      </c>
      <c r="B296" s="135">
        <v>521152</v>
      </c>
      <c r="C296" s="135">
        <v>546252</v>
      </c>
      <c r="D296" s="136">
        <f t="shared" si="9"/>
        <v>1.0481625322362766</v>
      </c>
      <c r="E296" s="137">
        <f t="shared" si="8"/>
        <v>5000</v>
      </c>
    </row>
    <row r="297" spans="1:5">
      <c r="A297" s="134" t="s">
        <v>13</v>
      </c>
      <c r="B297" s="135">
        <v>729581</v>
      </c>
      <c r="C297" s="135">
        <v>1137175</v>
      </c>
      <c r="D297" s="136">
        <f t="shared" si="9"/>
        <v>1.5586686056791501</v>
      </c>
      <c r="E297" s="137">
        <f t="shared" si="8"/>
        <v>5000</v>
      </c>
    </row>
    <row r="298" spans="1:5">
      <c r="A298" s="134" t="s">
        <v>13</v>
      </c>
      <c r="B298" s="135">
        <v>718469</v>
      </c>
      <c r="C298" s="135">
        <v>2006855</v>
      </c>
      <c r="D298" s="136">
        <f t="shared" si="9"/>
        <v>2.7932381216169384</v>
      </c>
      <c r="E298" s="137">
        <f t="shared" si="8"/>
        <v>5000</v>
      </c>
    </row>
    <row r="299" spans="1:5">
      <c r="A299" s="134" t="s">
        <v>13</v>
      </c>
      <c r="B299" s="135">
        <v>64340</v>
      </c>
      <c r="C299" s="135">
        <v>215321</v>
      </c>
      <c r="D299" s="136">
        <f t="shared" si="9"/>
        <v>3.3466117500777122</v>
      </c>
      <c r="E299" s="137">
        <f t="shared" si="8"/>
        <v>5000</v>
      </c>
    </row>
    <row r="300" spans="1:5">
      <c r="A300" s="134" t="s">
        <v>13</v>
      </c>
      <c r="B300" s="135">
        <v>1092369</v>
      </c>
      <c r="C300" s="135">
        <v>874933</v>
      </c>
      <c r="D300" s="136">
        <f t="shared" si="9"/>
        <v>0.80095004526858593</v>
      </c>
      <c r="E300" s="137" t="str">
        <f t="shared" si="8"/>
        <v>not Eligible</v>
      </c>
    </row>
    <row r="301" spans="1:5">
      <c r="A301" s="134" t="s">
        <v>13</v>
      </c>
      <c r="B301" s="135">
        <v>228808</v>
      </c>
      <c r="C301" s="135">
        <v>512705</v>
      </c>
      <c r="D301" s="136">
        <f t="shared" si="9"/>
        <v>2.2407651830355584</v>
      </c>
      <c r="E301" s="137">
        <f t="shared" si="8"/>
        <v>5000</v>
      </c>
    </row>
    <row r="302" spans="1:5">
      <c r="A302" s="134" t="s">
        <v>13</v>
      </c>
      <c r="B302" s="135">
        <v>578614</v>
      </c>
      <c r="C302" s="135">
        <v>537081</v>
      </c>
      <c r="D302" s="136">
        <f t="shared" si="9"/>
        <v>0.92821984950243164</v>
      </c>
      <c r="E302" s="137">
        <f t="shared" si="8"/>
        <v>4000</v>
      </c>
    </row>
    <row r="303" spans="1:5">
      <c r="A303" s="134" t="s">
        <v>13</v>
      </c>
      <c r="B303" s="135">
        <v>1235245</v>
      </c>
      <c r="C303" s="135">
        <v>1066581</v>
      </c>
      <c r="D303" s="136">
        <f t="shared" si="9"/>
        <v>0.86345704698258241</v>
      </c>
      <c r="E303" s="137" t="str">
        <f t="shared" si="8"/>
        <v>not Eligible</v>
      </c>
    </row>
    <row r="304" spans="1:5">
      <c r="A304" s="134" t="s">
        <v>13</v>
      </c>
      <c r="B304" s="135">
        <v>899191</v>
      </c>
      <c r="C304" s="135">
        <v>680906</v>
      </c>
      <c r="D304" s="136">
        <f t="shared" si="9"/>
        <v>0.75724289945072853</v>
      </c>
      <c r="E304" s="137" t="str">
        <f t="shared" si="8"/>
        <v>not Eligible</v>
      </c>
    </row>
    <row r="305" spans="1:5">
      <c r="A305" s="134" t="s">
        <v>13</v>
      </c>
      <c r="B305" s="135">
        <v>367059</v>
      </c>
      <c r="C305" s="135">
        <v>311278</v>
      </c>
      <c r="D305" s="136">
        <f t="shared" si="9"/>
        <v>0.84803260511252965</v>
      </c>
      <c r="E305" s="137" t="str">
        <f t="shared" si="8"/>
        <v>not Eligible</v>
      </c>
    </row>
    <row r="306" spans="1:5">
      <c r="A306" s="134" t="s">
        <v>13</v>
      </c>
      <c r="B306" s="135">
        <v>547372</v>
      </c>
      <c r="C306" s="135">
        <v>714900</v>
      </c>
      <c r="D306" s="136">
        <f t="shared" si="9"/>
        <v>1.3060587680772857</v>
      </c>
      <c r="E306" s="137">
        <f t="shared" si="8"/>
        <v>5000</v>
      </c>
    </row>
    <row r="307" spans="1:5">
      <c r="A307" s="134" t="s">
        <v>13</v>
      </c>
      <c r="B307" s="135">
        <v>509618</v>
      </c>
      <c r="C307" s="135">
        <v>462815</v>
      </c>
      <c r="D307" s="136">
        <f t="shared" si="9"/>
        <v>0.90816062227001404</v>
      </c>
      <c r="E307" s="137">
        <f t="shared" si="8"/>
        <v>3000</v>
      </c>
    </row>
    <row r="308" spans="1:5">
      <c r="A308" s="134" t="s">
        <v>13</v>
      </c>
      <c r="B308" s="135">
        <v>895417</v>
      </c>
      <c r="C308" s="135">
        <v>702319</v>
      </c>
      <c r="D308" s="136">
        <f t="shared" si="9"/>
        <v>0.78434852141516187</v>
      </c>
      <c r="E308" s="137" t="str">
        <f t="shared" si="8"/>
        <v>not Eligible</v>
      </c>
    </row>
    <row r="309" spans="1:5">
      <c r="A309" s="134" t="s">
        <v>13</v>
      </c>
      <c r="B309" s="135">
        <v>2057816</v>
      </c>
      <c r="C309" s="135">
        <v>2135708</v>
      </c>
      <c r="D309" s="136">
        <f t="shared" si="9"/>
        <v>1.0378517807228635</v>
      </c>
      <c r="E309" s="137">
        <f t="shared" si="8"/>
        <v>5000</v>
      </c>
    </row>
    <row r="310" spans="1:5">
      <c r="A310" s="134" t="s">
        <v>13</v>
      </c>
      <c r="B310" s="135">
        <v>1564390</v>
      </c>
      <c r="C310" s="135">
        <v>1586780</v>
      </c>
      <c r="D310" s="136">
        <f t="shared" si="9"/>
        <v>1.0143122878566087</v>
      </c>
      <c r="E310" s="137">
        <f t="shared" si="8"/>
        <v>5000</v>
      </c>
    </row>
    <row r="311" spans="1:5">
      <c r="A311" s="134" t="s">
        <v>13</v>
      </c>
      <c r="B311" s="135">
        <v>389444</v>
      </c>
      <c r="C311" s="135">
        <v>1431743</v>
      </c>
      <c r="D311" s="136">
        <f t="shared" si="9"/>
        <v>3.6763770914431855</v>
      </c>
      <c r="E311" s="137">
        <f t="shared" si="8"/>
        <v>5000</v>
      </c>
    </row>
    <row r="312" spans="1:5">
      <c r="A312" s="134" t="s">
        <v>13</v>
      </c>
      <c r="B312" s="135">
        <v>942685</v>
      </c>
      <c r="C312" s="135">
        <v>868718</v>
      </c>
      <c r="D312" s="136">
        <f t="shared" si="9"/>
        <v>0.9215358258591152</v>
      </c>
      <c r="E312" s="137">
        <f t="shared" si="8"/>
        <v>4000</v>
      </c>
    </row>
    <row r="313" spans="1:5">
      <c r="A313" s="134" t="s">
        <v>13</v>
      </c>
      <c r="B313" s="135">
        <v>993657</v>
      </c>
      <c r="C313" s="135">
        <v>1301172</v>
      </c>
      <c r="D313" s="136">
        <f t="shared" si="9"/>
        <v>1.3094780190749926</v>
      </c>
      <c r="E313" s="137">
        <f t="shared" si="8"/>
        <v>5000</v>
      </c>
    </row>
    <row r="314" spans="1:5">
      <c r="A314" s="134" t="s">
        <v>13</v>
      </c>
      <c r="B314" s="135">
        <v>568537</v>
      </c>
      <c r="C314" s="135">
        <v>470601</v>
      </c>
      <c r="D314" s="136">
        <f t="shared" si="9"/>
        <v>0.82774032296930544</v>
      </c>
      <c r="E314" s="137" t="str">
        <f t="shared" si="8"/>
        <v>not Eligible</v>
      </c>
    </row>
    <row r="315" spans="1:5">
      <c r="A315" s="134" t="s">
        <v>13</v>
      </c>
      <c r="B315" s="135">
        <v>129277</v>
      </c>
      <c r="C315" s="135">
        <v>925878</v>
      </c>
      <c r="D315" s="136">
        <f t="shared" si="9"/>
        <v>7.161970033339264</v>
      </c>
      <c r="E315" s="137">
        <f t="shared" si="8"/>
        <v>5000</v>
      </c>
    </row>
    <row r="316" spans="1:5">
      <c r="A316" s="134" t="s">
        <v>13</v>
      </c>
      <c r="B316" s="135">
        <v>532842</v>
      </c>
      <c r="C316" s="135">
        <v>743984</v>
      </c>
      <c r="D316" s="136">
        <f t="shared" si="9"/>
        <v>1.3962563011174045</v>
      </c>
      <c r="E316" s="137">
        <f t="shared" si="8"/>
        <v>5000</v>
      </c>
    </row>
    <row r="317" spans="1:5">
      <c r="A317" s="134" t="s">
        <v>13</v>
      </c>
      <c r="B317" s="135">
        <v>738233</v>
      </c>
      <c r="C317" s="135">
        <v>235715</v>
      </c>
      <c r="D317" s="136">
        <f t="shared" si="9"/>
        <v>0.31929621135874448</v>
      </c>
      <c r="E317" s="137" t="str">
        <f t="shared" si="8"/>
        <v>not Eligible</v>
      </c>
    </row>
    <row r="318" spans="1:5">
      <c r="A318" s="134" t="s">
        <v>13</v>
      </c>
      <c r="B318" s="135">
        <v>848435</v>
      </c>
      <c r="C318" s="135">
        <v>655439</v>
      </c>
      <c r="D318" s="136">
        <f t="shared" si="9"/>
        <v>0.77252706453647013</v>
      </c>
      <c r="E318" s="137" t="str">
        <f t="shared" si="8"/>
        <v>not Eligible</v>
      </c>
    </row>
    <row r="319" spans="1:5">
      <c r="A319" s="134" t="s">
        <v>13</v>
      </c>
      <c r="B319" s="135">
        <v>641894</v>
      </c>
      <c r="C319" s="135">
        <v>724784</v>
      </c>
      <c r="D319" s="136">
        <f t="shared" si="9"/>
        <v>1.1291334706353386</v>
      </c>
      <c r="E319" s="137">
        <f t="shared" si="8"/>
        <v>5000</v>
      </c>
    </row>
    <row r="320" spans="1:5">
      <c r="A320" s="134" t="s">
        <v>13</v>
      </c>
      <c r="B320" s="135">
        <v>955879</v>
      </c>
      <c r="C320" s="135">
        <v>1325305</v>
      </c>
      <c r="D320" s="136">
        <f t="shared" si="9"/>
        <v>1.3864777864143893</v>
      </c>
      <c r="E320" s="137">
        <f t="shared" si="8"/>
        <v>5000</v>
      </c>
    </row>
    <row r="321" spans="1:5">
      <c r="A321" s="134" t="s">
        <v>13</v>
      </c>
      <c r="B321" s="135">
        <v>226970</v>
      </c>
      <c r="C321" s="135">
        <v>1125698</v>
      </c>
      <c r="D321" s="136">
        <f t="shared" si="9"/>
        <v>4.9596774904172358</v>
      </c>
      <c r="E321" s="137">
        <f t="shared" si="8"/>
        <v>5000</v>
      </c>
    </row>
    <row r="322" spans="1:5">
      <c r="A322" s="134" t="s">
        <v>13</v>
      </c>
      <c r="B322" s="135">
        <v>100354</v>
      </c>
      <c r="C322" s="135">
        <v>267756</v>
      </c>
      <c r="D322" s="136">
        <f t="shared" si="9"/>
        <v>2.6681148733483471</v>
      </c>
      <c r="E322" s="137">
        <f t="shared" si="8"/>
        <v>5000</v>
      </c>
    </row>
    <row r="323" spans="1:5">
      <c r="A323" s="134" t="s">
        <v>13</v>
      </c>
      <c r="B323" s="135">
        <v>527680</v>
      </c>
      <c r="C323" s="135">
        <v>215755</v>
      </c>
      <c r="D323" s="136">
        <f t="shared" si="9"/>
        <v>0.40887469678593086</v>
      </c>
      <c r="E323" s="137" t="str">
        <f t="shared" si="8"/>
        <v>not Eligible</v>
      </c>
    </row>
    <row r="324" spans="1:5">
      <c r="A324" s="134" t="s">
        <v>13</v>
      </c>
      <c r="B324" s="135">
        <v>457021</v>
      </c>
      <c r="C324" s="135">
        <v>1683875</v>
      </c>
      <c r="D324" s="136">
        <f t="shared" si="9"/>
        <v>3.6844587010224914</v>
      </c>
      <c r="E324" s="137">
        <f t="shared" si="8"/>
        <v>5000</v>
      </c>
    </row>
    <row r="325" spans="1:5">
      <c r="A325" s="134" t="s">
        <v>13</v>
      </c>
      <c r="B325" s="135">
        <v>720920</v>
      </c>
      <c r="C325" s="135">
        <v>320993</v>
      </c>
      <c r="D325" s="136">
        <f t="shared" si="9"/>
        <v>0.44525467458247797</v>
      </c>
      <c r="E325" s="137" t="str">
        <f t="shared" si="8"/>
        <v>not Eligible</v>
      </c>
    </row>
    <row r="326" spans="1:5">
      <c r="A326" s="134" t="s">
        <v>13</v>
      </c>
      <c r="B326" s="135">
        <v>1160804</v>
      </c>
      <c r="C326" s="135">
        <v>637357</v>
      </c>
      <c r="D326" s="136">
        <f t="shared" si="9"/>
        <v>0.5490651307197425</v>
      </c>
      <c r="E326" s="137" t="str">
        <f t="shared" si="8"/>
        <v>not Eligible</v>
      </c>
    </row>
    <row r="327" spans="1:5">
      <c r="A327" s="134" t="s">
        <v>13</v>
      </c>
      <c r="B327" s="135">
        <v>1282772</v>
      </c>
      <c r="C327" s="135">
        <v>952777</v>
      </c>
      <c r="D327" s="136">
        <f t="shared" si="9"/>
        <v>0.74274851649396778</v>
      </c>
      <c r="E327" s="137" t="str">
        <f t="shared" si="8"/>
        <v>not Eligible</v>
      </c>
    </row>
    <row r="328" spans="1:5">
      <c r="A328" s="134" t="s">
        <v>13</v>
      </c>
      <c r="B328" s="135">
        <v>2288390</v>
      </c>
      <c r="C328" s="135">
        <v>2239781</v>
      </c>
      <c r="D328" s="136">
        <f t="shared" si="9"/>
        <v>0.97875842841473704</v>
      </c>
      <c r="E328" s="137">
        <f t="shared" si="8"/>
        <v>4000</v>
      </c>
    </row>
    <row r="329" spans="1:5">
      <c r="A329" s="134" t="s">
        <v>13</v>
      </c>
      <c r="B329" s="135">
        <v>1580172</v>
      </c>
      <c r="C329" s="135">
        <v>1575056</v>
      </c>
      <c r="D329" s="136">
        <f t="shared" si="9"/>
        <v>0.99676237776647103</v>
      </c>
      <c r="E329" s="137">
        <f t="shared" ref="E329:E392" si="10">IF(AND(A329="Active",D329&gt;90%),IF(D329&gt;100%,5000,IF(D329&gt;91%,4000,IF(D329&gt;81%,3000,IF(D329&gt;70%,2000,"Not Eligible")))),"not Eligible")</f>
        <v>4000</v>
      </c>
    </row>
    <row r="330" spans="1:5">
      <c r="A330" s="134" t="s">
        <v>13</v>
      </c>
      <c r="B330" s="135">
        <v>882814</v>
      </c>
      <c r="C330" s="135">
        <v>713567</v>
      </c>
      <c r="D330" s="136">
        <f t="shared" ref="D330:D393" si="11">C330/B330</f>
        <v>0.80828690981339213</v>
      </c>
      <c r="E330" s="137" t="str">
        <f t="shared" si="10"/>
        <v>not Eligible</v>
      </c>
    </row>
    <row r="331" spans="1:5">
      <c r="A331" s="134" t="s">
        <v>13</v>
      </c>
      <c r="B331" s="135">
        <v>664667</v>
      </c>
      <c r="C331" s="135">
        <v>1012731</v>
      </c>
      <c r="D331" s="136">
        <f t="shared" si="11"/>
        <v>1.5236667383817761</v>
      </c>
      <c r="E331" s="137">
        <f t="shared" si="10"/>
        <v>5000</v>
      </c>
    </row>
    <row r="332" spans="1:5">
      <c r="A332" s="134" t="s">
        <v>13</v>
      </c>
      <c r="B332" s="135">
        <v>1393230</v>
      </c>
      <c r="C332" s="135">
        <v>897258</v>
      </c>
      <c r="D332" s="136">
        <f t="shared" si="11"/>
        <v>0.64401283348765104</v>
      </c>
      <c r="E332" s="137" t="str">
        <f t="shared" si="10"/>
        <v>not Eligible</v>
      </c>
    </row>
    <row r="333" spans="1:5">
      <c r="A333" s="134" t="s">
        <v>13</v>
      </c>
      <c r="B333" s="135">
        <v>597188</v>
      </c>
      <c r="C333" s="135">
        <v>419213</v>
      </c>
      <c r="D333" s="136">
        <f t="shared" si="11"/>
        <v>0.70197827149909242</v>
      </c>
      <c r="E333" s="137" t="str">
        <f t="shared" si="10"/>
        <v>not Eligible</v>
      </c>
    </row>
    <row r="334" spans="1:5">
      <c r="A334" s="134" t="s">
        <v>13</v>
      </c>
      <c r="B334" s="135">
        <v>434247</v>
      </c>
      <c r="C334" s="135">
        <v>333804</v>
      </c>
      <c r="D334" s="136">
        <f t="shared" si="11"/>
        <v>0.76869615679555647</v>
      </c>
      <c r="E334" s="137" t="str">
        <f t="shared" si="10"/>
        <v>not Eligible</v>
      </c>
    </row>
    <row r="335" spans="1:5">
      <c r="A335" s="134" t="s">
        <v>13</v>
      </c>
      <c r="B335" s="135">
        <v>3320969</v>
      </c>
      <c r="C335" s="135">
        <v>4435280</v>
      </c>
      <c r="D335" s="136">
        <f t="shared" si="11"/>
        <v>1.3355379107724281</v>
      </c>
      <c r="E335" s="137">
        <f t="shared" si="10"/>
        <v>5000</v>
      </c>
    </row>
    <row r="336" spans="1:5">
      <c r="A336" s="134" t="s">
        <v>13</v>
      </c>
      <c r="B336" s="135">
        <v>457449</v>
      </c>
      <c r="C336" s="135">
        <v>424074</v>
      </c>
      <c r="D336" s="136">
        <f t="shared" si="11"/>
        <v>0.92704104719870417</v>
      </c>
      <c r="E336" s="137">
        <f t="shared" si="10"/>
        <v>4000</v>
      </c>
    </row>
    <row r="337" spans="1:5">
      <c r="A337" s="134" t="s">
        <v>13</v>
      </c>
      <c r="B337" s="135">
        <v>569944</v>
      </c>
      <c r="C337" s="135">
        <v>700539</v>
      </c>
      <c r="D337" s="136">
        <f t="shared" si="11"/>
        <v>1.2291365467484525</v>
      </c>
      <c r="E337" s="137">
        <f t="shared" si="10"/>
        <v>5000</v>
      </c>
    </row>
    <row r="338" spans="1:5">
      <c r="A338" s="134" t="s">
        <v>13</v>
      </c>
      <c r="B338" s="135">
        <v>787624</v>
      </c>
      <c r="C338" s="135">
        <v>537364</v>
      </c>
      <c r="D338" s="136">
        <f t="shared" si="11"/>
        <v>0.68225955532081295</v>
      </c>
      <c r="E338" s="137" t="str">
        <f t="shared" si="10"/>
        <v>not Eligible</v>
      </c>
    </row>
    <row r="339" spans="1:5">
      <c r="A339" s="134" t="s">
        <v>13</v>
      </c>
      <c r="B339" s="135">
        <v>667360</v>
      </c>
      <c r="C339" s="135">
        <v>877084</v>
      </c>
      <c r="D339" s="136">
        <f t="shared" si="11"/>
        <v>1.3142591704627187</v>
      </c>
      <c r="E339" s="137">
        <f t="shared" si="10"/>
        <v>5000</v>
      </c>
    </row>
    <row r="340" spans="1:5">
      <c r="A340" s="134" t="s">
        <v>13</v>
      </c>
      <c r="B340" s="135">
        <v>1222206</v>
      </c>
      <c r="C340" s="135">
        <v>1896110</v>
      </c>
      <c r="D340" s="136">
        <f t="shared" si="11"/>
        <v>1.5513833183604073</v>
      </c>
      <c r="E340" s="137">
        <f t="shared" si="10"/>
        <v>5000</v>
      </c>
    </row>
    <row r="341" spans="1:5">
      <c r="A341" s="134" t="s">
        <v>13</v>
      </c>
      <c r="B341" s="135">
        <v>1568877</v>
      </c>
      <c r="C341" s="135">
        <v>606643</v>
      </c>
      <c r="D341" s="136">
        <f t="shared" si="11"/>
        <v>0.38667339759585995</v>
      </c>
      <c r="E341" s="137" t="str">
        <f t="shared" si="10"/>
        <v>not Eligible</v>
      </c>
    </row>
    <row r="342" spans="1:5">
      <c r="A342" s="134" t="s">
        <v>13</v>
      </c>
      <c r="B342" s="135">
        <v>1221605</v>
      </c>
      <c r="C342" s="135">
        <v>1241114</v>
      </c>
      <c r="D342" s="136">
        <f t="shared" si="11"/>
        <v>1.0159699739277426</v>
      </c>
      <c r="E342" s="137">
        <f t="shared" si="10"/>
        <v>5000</v>
      </c>
    </row>
    <row r="343" spans="1:5">
      <c r="A343" s="134" t="s">
        <v>13</v>
      </c>
      <c r="B343" s="135">
        <v>415275</v>
      </c>
      <c r="C343" s="135">
        <v>544182</v>
      </c>
      <c r="D343" s="136">
        <f t="shared" si="11"/>
        <v>1.3104135813617483</v>
      </c>
      <c r="E343" s="137">
        <f t="shared" si="10"/>
        <v>5000</v>
      </c>
    </row>
    <row r="344" spans="1:5">
      <c r="A344" s="134" t="s">
        <v>13</v>
      </c>
      <c r="B344" s="135">
        <v>662568</v>
      </c>
      <c r="C344" s="135">
        <v>110049</v>
      </c>
      <c r="D344" s="136">
        <f t="shared" si="11"/>
        <v>0.16609464990763212</v>
      </c>
      <c r="E344" s="137" t="str">
        <f t="shared" si="10"/>
        <v>not Eligible</v>
      </c>
    </row>
    <row r="345" spans="1:5">
      <c r="A345" s="134" t="s">
        <v>13</v>
      </c>
      <c r="B345" s="135">
        <v>586434</v>
      </c>
      <c r="C345" s="135">
        <v>548780</v>
      </c>
      <c r="D345" s="136">
        <f t="shared" si="11"/>
        <v>0.93579158097927473</v>
      </c>
      <c r="E345" s="137">
        <f t="shared" si="10"/>
        <v>4000</v>
      </c>
    </row>
    <row r="346" spans="1:5">
      <c r="A346" s="134" t="s">
        <v>13</v>
      </c>
      <c r="B346" s="135">
        <v>734013</v>
      </c>
      <c r="C346" s="135">
        <v>407671</v>
      </c>
      <c r="D346" s="136">
        <f t="shared" si="11"/>
        <v>0.55540024495478968</v>
      </c>
      <c r="E346" s="137" t="str">
        <f t="shared" si="10"/>
        <v>not Eligible</v>
      </c>
    </row>
    <row r="347" spans="1:5">
      <c r="A347" s="134" t="s">
        <v>13</v>
      </c>
      <c r="B347" s="135">
        <v>623154</v>
      </c>
      <c r="C347" s="135">
        <v>1090274</v>
      </c>
      <c r="D347" s="136">
        <f t="shared" si="11"/>
        <v>1.7496060363890789</v>
      </c>
      <c r="E347" s="137">
        <f t="shared" si="10"/>
        <v>5000</v>
      </c>
    </row>
    <row r="348" spans="1:5">
      <c r="A348" s="134" t="s">
        <v>13</v>
      </c>
      <c r="B348" s="135">
        <v>1184378</v>
      </c>
      <c r="C348" s="135">
        <v>926912</v>
      </c>
      <c r="D348" s="136">
        <f t="shared" si="11"/>
        <v>0.7826150097350677</v>
      </c>
      <c r="E348" s="137" t="str">
        <f t="shared" si="10"/>
        <v>not Eligible</v>
      </c>
    </row>
    <row r="349" spans="1:5">
      <c r="A349" s="134" t="s">
        <v>13</v>
      </c>
      <c r="B349" s="135">
        <v>925647</v>
      </c>
      <c r="C349" s="135">
        <v>716925</v>
      </c>
      <c r="D349" s="136">
        <f t="shared" si="11"/>
        <v>0.77451231408949628</v>
      </c>
      <c r="E349" s="137" t="str">
        <f t="shared" si="10"/>
        <v>not Eligible</v>
      </c>
    </row>
    <row r="350" spans="1:5">
      <c r="A350" s="134" t="s">
        <v>13</v>
      </c>
      <c r="B350" s="135">
        <v>556187</v>
      </c>
      <c r="C350" s="135">
        <v>1010911</v>
      </c>
      <c r="D350" s="136">
        <f t="shared" si="11"/>
        <v>1.8175739454535975</v>
      </c>
      <c r="E350" s="137">
        <f t="shared" si="10"/>
        <v>5000</v>
      </c>
    </row>
    <row r="351" spans="1:5">
      <c r="A351" s="134" t="s">
        <v>13</v>
      </c>
      <c r="B351" s="135">
        <v>1596252</v>
      </c>
      <c r="C351" s="135">
        <v>1900913</v>
      </c>
      <c r="D351" s="136">
        <f t="shared" si="11"/>
        <v>1.1908602150537635</v>
      </c>
      <c r="E351" s="137">
        <f t="shared" si="10"/>
        <v>5000</v>
      </c>
    </row>
    <row r="352" spans="1:5">
      <c r="A352" s="134" t="s">
        <v>13</v>
      </c>
      <c r="B352" s="135">
        <v>765120</v>
      </c>
      <c r="C352" s="135">
        <v>747860</v>
      </c>
      <c r="D352" s="136">
        <f t="shared" si="11"/>
        <v>0.97744144709326641</v>
      </c>
      <c r="E352" s="137">
        <f t="shared" si="10"/>
        <v>4000</v>
      </c>
    </row>
    <row r="353" spans="1:5">
      <c r="A353" s="134" t="s">
        <v>13</v>
      </c>
      <c r="B353" s="135">
        <v>1199846</v>
      </c>
      <c r="C353" s="135">
        <v>2047047</v>
      </c>
      <c r="D353" s="136">
        <f t="shared" si="11"/>
        <v>1.7060914484025449</v>
      </c>
      <c r="E353" s="137">
        <f t="shared" si="10"/>
        <v>5000</v>
      </c>
    </row>
    <row r="354" spans="1:5">
      <c r="A354" s="134" t="s">
        <v>13</v>
      </c>
      <c r="B354" s="135">
        <v>1447766</v>
      </c>
      <c r="C354" s="135">
        <v>1404288</v>
      </c>
      <c r="D354" s="136">
        <f t="shared" si="11"/>
        <v>0.96996890381456669</v>
      </c>
      <c r="E354" s="137">
        <f t="shared" si="10"/>
        <v>4000</v>
      </c>
    </row>
    <row r="355" spans="1:5">
      <c r="A355" s="134" t="s">
        <v>13</v>
      </c>
      <c r="B355" s="135">
        <v>847877</v>
      </c>
      <c r="C355" s="135">
        <v>1013930</v>
      </c>
      <c r="D355" s="136">
        <f t="shared" si="11"/>
        <v>1.1958456238345891</v>
      </c>
      <c r="E355" s="137">
        <f t="shared" si="10"/>
        <v>5000</v>
      </c>
    </row>
    <row r="356" spans="1:5">
      <c r="A356" s="134" t="s">
        <v>13</v>
      </c>
      <c r="B356" s="135">
        <v>930023</v>
      </c>
      <c r="C356" s="135">
        <v>699936</v>
      </c>
      <c r="D356" s="136">
        <f t="shared" si="11"/>
        <v>0.75260074213218386</v>
      </c>
      <c r="E356" s="137" t="str">
        <f t="shared" si="10"/>
        <v>not Eligible</v>
      </c>
    </row>
    <row r="357" spans="1:5">
      <c r="A357" s="134" t="s">
        <v>13</v>
      </c>
      <c r="B357" s="135">
        <v>899013</v>
      </c>
      <c r="C357" s="135">
        <v>1015196</v>
      </c>
      <c r="D357" s="136">
        <f t="shared" si="11"/>
        <v>1.1292339487860577</v>
      </c>
      <c r="E357" s="137">
        <f t="shared" si="10"/>
        <v>5000</v>
      </c>
    </row>
    <row r="358" spans="1:5">
      <c r="A358" s="134" t="s">
        <v>13</v>
      </c>
      <c r="B358" s="135">
        <v>852441</v>
      </c>
      <c r="C358" s="135">
        <v>805624</v>
      </c>
      <c r="D358" s="136">
        <f t="shared" si="11"/>
        <v>0.9450788969559184</v>
      </c>
      <c r="E358" s="137">
        <f t="shared" si="10"/>
        <v>4000</v>
      </c>
    </row>
    <row r="359" spans="1:5">
      <c r="A359" s="134" t="s">
        <v>13</v>
      </c>
      <c r="B359" s="135">
        <v>459639</v>
      </c>
      <c r="C359" s="135">
        <v>559686</v>
      </c>
      <c r="D359" s="136">
        <f t="shared" si="11"/>
        <v>1.2176642974160157</v>
      </c>
      <c r="E359" s="137">
        <f t="shared" si="10"/>
        <v>5000</v>
      </c>
    </row>
    <row r="360" spans="1:5">
      <c r="A360" s="134" t="s">
        <v>13</v>
      </c>
      <c r="B360" s="135">
        <v>1441571</v>
      </c>
      <c r="C360" s="135">
        <v>1958167</v>
      </c>
      <c r="D360" s="136">
        <f t="shared" si="11"/>
        <v>1.3583562654909123</v>
      </c>
      <c r="E360" s="137">
        <f t="shared" si="10"/>
        <v>5000</v>
      </c>
    </row>
    <row r="361" spans="1:5">
      <c r="A361" s="134" t="s">
        <v>13</v>
      </c>
      <c r="B361" s="135">
        <v>662238</v>
      </c>
      <c r="C361" s="135">
        <v>339253</v>
      </c>
      <c r="D361" s="136">
        <f t="shared" si="11"/>
        <v>0.51228259326707315</v>
      </c>
      <c r="E361" s="137" t="str">
        <f t="shared" si="10"/>
        <v>not Eligible</v>
      </c>
    </row>
    <row r="362" spans="1:5">
      <c r="A362" s="134" t="s">
        <v>13</v>
      </c>
      <c r="B362" s="135">
        <v>1009868</v>
      </c>
      <c r="C362" s="135">
        <v>630870</v>
      </c>
      <c r="D362" s="136">
        <f t="shared" si="11"/>
        <v>0.6247054070432968</v>
      </c>
      <c r="E362" s="137" t="str">
        <f t="shared" si="10"/>
        <v>not Eligible</v>
      </c>
    </row>
    <row r="363" spans="1:5">
      <c r="A363" s="134" t="s">
        <v>13</v>
      </c>
      <c r="B363" s="135">
        <v>886088</v>
      </c>
      <c r="C363" s="135">
        <v>531020</v>
      </c>
      <c r="D363" s="136">
        <f t="shared" si="11"/>
        <v>0.59928584971244392</v>
      </c>
      <c r="E363" s="137" t="str">
        <f t="shared" si="10"/>
        <v>not Eligible</v>
      </c>
    </row>
    <row r="364" spans="1:5">
      <c r="A364" s="134" t="s">
        <v>13</v>
      </c>
      <c r="B364" s="135">
        <v>1237143</v>
      </c>
      <c r="C364" s="135">
        <v>1596579</v>
      </c>
      <c r="D364" s="136">
        <f t="shared" si="11"/>
        <v>1.2905371488987125</v>
      </c>
      <c r="E364" s="137">
        <f t="shared" si="10"/>
        <v>5000</v>
      </c>
    </row>
    <row r="365" spans="1:5">
      <c r="A365" s="134" t="s">
        <v>13</v>
      </c>
      <c r="B365" s="135">
        <v>953276</v>
      </c>
      <c r="C365" s="135">
        <v>1270423</v>
      </c>
      <c r="D365" s="136">
        <f t="shared" si="11"/>
        <v>1.3326916863531653</v>
      </c>
      <c r="E365" s="137">
        <f t="shared" si="10"/>
        <v>5000</v>
      </c>
    </row>
    <row r="366" spans="1:5">
      <c r="A366" s="134" t="s">
        <v>13</v>
      </c>
      <c r="B366" s="135">
        <v>1539799</v>
      </c>
      <c r="C366" s="135">
        <v>1976311</v>
      </c>
      <c r="D366" s="136">
        <f t="shared" si="11"/>
        <v>1.2834863511406358</v>
      </c>
      <c r="E366" s="137">
        <f t="shared" si="10"/>
        <v>5000</v>
      </c>
    </row>
    <row r="367" spans="1:5">
      <c r="A367" s="134" t="s">
        <v>13</v>
      </c>
      <c r="B367" s="135">
        <v>902218</v>
      </c>
      <c r="C367" s="135">
        <v>626976</v>
      </c>
      <c r="D367" s="136">
        <f t="shared" si="11"/>
        <v>0.69492739005428839</v>
      </c>
      <c r="E367" s="137" t="str">
        <f t="shared" si="10"/>
        <v>not Eligible</v>
      </c>
    </row>
    <row r="368" spans="1:5">
      <c r="A368" s="134" t="s">
        <v>13</v>
      </c>
      <c r="B368" s="135">
        <v>823901</v>
      </c>
      <c r="C368" s="135">
        <v>523597</v>
      </c>
      <c r="D368" s="136">
        <f t="shared" si="11"/>
        <v>0.63550960612986274</v>
      </c>
      <c r="E368" s="137" t="str">
        <f t="shared" si="10"/>
        <v>not Eligible</v>
      </c>
    </row>
    <row r="369" spans="1:5">
      <c r="A369" s="134" t="s">
        <v>13</v>
      </c>
      <c r="B369" s="135">
        <v>961766</v>
      </c>
      <c r="C369" s="135">
        <v>505865</v>
      </c>
      <c r="D369" s="136">
        <f t="shared" si="11"/>
        <v>0.52597513324446898</v>
      </c>
      <c r="E369" s="137" t="str">
        <f t="shared" si="10"/>
        <v>not Eligible</v>
      </c>
    </row>
    <row r="370" spans="1:5">
      <c r="A370" s="134" t="s">
        <v>13</v>
      </c>
      <c r="B370" s="135">
        <v>1477869</v>
      </c>
      <c r="C370" s="135">
        <v>2203160</v>
      </c>
      <c r="D370" s="136">
        <f t="shared" si="11"/>
        <v>1.4907681262682957</v>
      </c>
      <c r="E370" s="137">
        <f t="shared" si="10"/>
        <v>5000</v>
      </c>
    </row>
    <row r="371" spans="1:5">
      <c r="A371" s="134" t="s">
        <v>13</v>
      </c>
      <c r="B371" s="135">
        <v>1060723</v>
      </c>
      <c r="C371" s="135">
        <v>1433755</v>
      </c>
      <c r="D371" s="136">
        <f t="shared" si="11"/>
        <v>1.3516771108008405</v>
      </c>
      <c r="E371" s="137">
        <f t="shared" si="10"/>
        <v>5000</v>
      </c>
    </row>
    <row r="372" spans="1:5">
      <c r="A372" s="134" t="s">
        <v>13</v>
      </c>
      <c r="B372" s="135">
        <v>1301578</v>
      </c>
      <c r="C372" s="135">
        <v>2529413</v>
      </c>
      <c r="D372" s="136">
        <f t="shared" si="11"/>
        <v>1.9433433877954298</v>
      </c>
      <c r="E372" s="137">
        <f t="shared" si="10"/>
        <v>5000</v>
      </c>
    </row>
    <row r="373" spans="1:5">
      <c r="A373" s="134" t="s">
        <v>13</v>
      </c>
      <c r="B373" s="135">
        <v>920156</v>
      </c>
      <c r="C373" s="135">
        <v>2360756</v>
      </c>
      <c r="D373" s="136">
        <f t="shared" si="11"/>
        <v>2.5656040932189761</v>
      </c>
      <c r="E373" s="137">
        <f t="shared" si="10"/>
        <v>5000</v>
      </c>
    </row>
    <row r="374" spans="1:5">
      <c r="A374" s="134" t="s">
        <v>13</v>
      </c>
      <c r="B374" s="135">
        <v>940466</v>
      </c>
      <c r="C374" s="135">
        <v>1486097</v>
      </c>
      <c r="D374" s="136">
        <f t="shared" si="11"/>
        <v>1.580170894003611</v>
      </c>
      <c r="E374" s="137">
        <f t="shared" si="10"/>
        <v>5000</v>
      </c>
    </row>
    <row r="375" spans="1:5">
      <c r="A375" s="134" t="s">
        <v>13</v>
      </c>
      <c r="B375" s="135">
        <v>853378</v>
      </c>
      <c r="C375" s="135">
        <v>422681</v>
      </c>
      <c r="D375" s="136">
        <f t="shared" si="11"/>
        <v>0.49530337083918263</v>
      </c>
      <c r="E375" s="137" t="str">
        <f t="shared" si="10"/>
        <v>not Eligible</v>
      </c>
    </row>
    <row r="376" spans="1:5">
      <c r="A376" s="134" t="s">
        <v>13</v>
      </c>
      <c r="B376" s="135">
        <v>1508280</v>
      </c>
      <c r="C376" s="135">
        <v>1604460</v>
      </c>
      <c r="D376" s="136">
        <f t="shared" si="11"/>
        <v>1.0637680006364867</v>
      </c>
      <c r="E376" s="137">
        <f t="shared" si="10"/>
        <v>5000</v>
      </c>
    </row>
    <row r="377" spans="1:5">
      <c r="A377" s="134" t="s">
        <v>13</v>
      </c>
      <c r="B377" s="135">
        <v>986874</v>
      </c>
      <c r="C377" s="135">
        <v>1184989</v>
      </c>
      <c r="D377" s="136">
        <f t="shared" si="11"/>
        <v>1.200750045091876</v>
      </c>
      <c r="E377" s="137">
        <f t="shared" si="10"/>
        <v>5000</v>
      </c>
    </row>
    <row r="378" spans="1:5">
      <c r="A378" s="134" t="s">
        <v>13</v>
      </c>
      <c r="B378" s="135">
        <v>816164</v>
      </c>
      <c r="C378" s="135">
        <v>1185146</v>
      </c>
      <c r="D378" s="136">
        <f t="shared" si="11"/>
        <v>1.4520929617086762</v>
      </c>
      <c r="E378" s="137">
        <f t="shared" si="10"/>
        <v>5000</v>
      </c>
    </row>
    <row r="379" spans="1:5">
      <c r="A379" s="134" t="s">
        <v>13</v>
      </c>
      <c r="B379" s="135">
        <v>1554709</v>
      </c>
      <c r="C379" s="135">
        <v>950077</v>
      </c>
      <c r="D379" s="136">
        <f t="shared" si="11"/>
        <v>0.61109635307957955</v>
      </c>
      <c r="E379" s="137" t="str">
        <f t="shared" si="10"/>
        <v>not Eligible</v>
      </c>
    </row>
    <row r="380" spans="1:5">
      <c r="A380" s="134" t="s">
        <v>13</v>
      </c>
      <c r="B380" s="135">
        <v>1775819</v>
      </c>
      <c r="C380" s="135">
        <v>1623100</v>
      </c>
      <c r="D380" s="136">
        <f t="shared" si="11"/>
        <v>0.91400080751472979</v>
      </c>
      <c r="E380" s="137">
        <f t="shared" si="10"/>
        <v>4000</v>
      </c>
    </row>
    <row r="381" spans="1:5">
      <c r="A381" s="134" t="s">
        <v>13</v>
      </c>
      <c r="B381" s="135">
        <v>702564</v>
      </c>
      <c r="C381" s="135">
        <v>507751</v>
      </c>
      <c r="D381" s="136">
        <f t="shared" si="11"/>
        <v>0.72271138287757419</v>
      </c>
      <c r="E381" s="137" t="str">
        <f t="shared" si="10"/>
        <v>not Eligible</v>
      </c>
    </row>
    <row r="382" spans="1:5">
      <c r="A382" s="134" t="s">
        <v>13</v>
      </c>
      <c r="B382" s="135">
        <v>1413606</v>
      </c>
      <c r="C382" s="135">
        <v>2033479</v>
      </c>
      <c r="D382" s="136">
        <f t="shared" si="11"/>
        <v>1.4385047884629805</v>
      </c>
      <c r="E382" s="137">
        <f t="shared" si="10"/>
        <v>5000</v>
      </c>
    </row>
    <row r="383" spans="1:5">
      <c r="A383" s="134" t="s">
        <v>13</v>
      </c>
      <c r="B383" s="135">
        <v>1781724</v>
      </c>
      <c r="C383" s="135">
        <v>784806</v>
      </c>
      <c r="D383" s="136">
        <f t="shared" si="11"/>
        <v>0.44047562922203437</v>
      </c>
      <c r="E383" s="137" t="str">
        <f t="shared" si="10"/>
        <v>not Eligible</v>
      </c>
    </row>
    <row r="384" spans="1:5">
      <c r="A384" s="134" t="s">
        <v>13</v>
      </c>
      <c r="B384" s="135">
        <v>411854</v>
      </c>
      <c r="C384" s="135">
        <v>885981</v>
      </c>
      <c r="D384" s="136">
        <f t="shared" si="11"/>
        <v>2.1512016394159095</v>
      </c>
      <c r="E384" s="137">
        <f t="shared" si="10"/>
        <v>5000</v>
      </c>
    </row>
    <row r="385" spans="1:5">
      <c r="A385" s="134" t="s">
        <v>13</v>
      </c>
      <c r="B385" s="135">
        <v>901004</v>
      </c>
      <c r="C385" s="135">
        <v>1028036</v>
      </c>
      <c r="D385" s="136">
        <f t="shared" si="11"/>
        <v>1.1409893851747606</v>
      </c>
      <c r="E385" s="137">
        <f t="shared" si="10"/>
        <v>5000</v>
      </c>
    </row>
    <row r="386" spans="1:5">
      <c r="A386" s="134" t="s">
        <v>13</v>
      </c>
      <c r="B386" s="135">
        <v>689784</v>
      </c>
      <c r="C386" s="135">
        <v>976203</v>
      </c>
      <c r="D386" s="136">
        <f t="shared" si="11"/>
        <v>1.4152299850387948</v>
      </c>
      <c r="E386" s="137">
        <f t="shared" si="10"/>
        <v>5000</v>
      </c>
    </row>
    <row r="387" spans="1:5">
      <c r="A387" s="134" t="s">
        <v>13</v>
      </c>
      <c r="B387" s="135">
        <v>1185305</v>
      </c>
      <c r="C387" s="135">
        <v>1442358</v>
      </c>
      <c r="D387" s="136">
        <f t="shared" si="11"/>
        <v>1.2168665448977267</v>
      </c>
      <c r="E387" s="137">
        <f t="shared" si="10"/>
        <v>5000</v>
      </c>
    </row>
    <row r="388" spans="1:5">
      <c r="A388" s="134" t="s">
        <v>13</v>
      </c>
      <c r="B388" s="135">
        <v>849408</v>
      </c>
      <c r="C388" s="135">
        <v>952995</v>
      </c>
      <c r="D388" s="136">
        <f t="shared" si="11"/>
        <v>1.121951994801085</v>
      </c>
      <c r="E388" s="137">
        <f t="shared" si="10"/>
        <v>5000</v>
      </c>
    </row>
    <row r="389" spans="1:5">
      <c r="A389" s="134" t="s">
        <v>13</v>
      </c>
      <c r="B389" s="135">
        <v>784932</v>
      </c>
      <c r="C389" s="135">
        <v>345440</v>
      </c>
      <c r="D389" s="136">
        <f t="shared" si="11"/>
        <v>0.44008907777998602</v>
      </c>
      <c r="E389" s="137" t="str">
        <f t="shared" si="10"/>
        <v>not Eligible</v>
      </c>
    </row>
    <row r="390" spans="1:5">
      <c r="A390" s="134" t="s">
        <v>13</v>
      </c>
      <c r="B390" s="135">
        <v>923284</v>
      </c>
      <c r="C390" s="135">
        <v>898821</v>
      </c>
      <c r="D390" s="136">
        <f t="shared" si="11"/>
        <v>0.97350436052178957</v>
      </c>
      <c r="E390" s="137">
        <f t="shared" si="10"/>
        <v>4000</v>
      </c>
    </row>
    <row r="391" spans="1:5">
      <c r="A391" s="134" t="s">
        <v>13</v>
      </c>
      <c r="B391" s="135">
        <v>928607</v>
      </c>
      <c r="C391" s="135">
        <v>1577528</v>
      </c>
      <c r="D391" s="136">
        <f t="shared" si="11"/>
        <v>1.698811230154414</v>
      </c>
      <c r="E391" s="137">
        <f t="shared" si="10"/>
        <v>5000</v>
      </c>
    </row>
    <row r="392" spans="1:5">
      <c r="A392" s="134" t="s">
        <v>13</v>
      </c>
      <c r="B392" s="135">
        <v>573994</v>
      </c>
      <c r="C392" s="135">
        <v>359948</v>
      </c>
      <c r="D392" s="136">
        <f t="shared" si="11"/>
        <v>0.62709366299996172</v>
      </c>
      <c r="E392" s="137" t="str">
        <f t="shared" si="10"/>
        <v>not Eligible</v>
      </c>
    </row>
    <row r="393" spans="1:5">
      <c r="A393" s="134" t="s">
        <v>13</v>
      </c>
      <c r="B393" s="135">
        <v>1406133</v>
      </c>
      <c r="C393" s="135">
        <v>1113909</v>
      </c>
      <c r="D393" s="136">
        <f t="shared" si="11"/>
        <v>0.79217897595746634</v>
      </c>
      <c r="E393" s="137" t="str">
        <f t="shared" ref="E393:E456" si="12">IF(AND(A393="Active",D393&gt;90%),IF(D393&gt;100%,5000,IF(D393&gt;91%,4000,IF(D393&gt;81%,3000,IF(D393&gt;70%,2000,"Not Eligible")))),"not Eligible")</f>
        <v>not Eligible</v>
      </c>
    </row>
    <row r="394" spans="1:5">
      <c r="A394" s="134" t="s">
        <v>13</v>
      </c>
      <c r="B394" s="135">
        <v>1243278</v>
      </c>
      <c r="C394" s="135">
        <v>1477214</v>
      </c>
      <c r="D394" s="136">
        <f t="shared" ref="D394:D457" si="13">C394/B394</f>
        <v>1.1881606527260999</v>
      </c>
      <c r="E394" s="137">
        <f t="shared" si="12"/>
        <v>5000</v>
      </c>
    </row>
    <row r="395" spans="1:5">
      <c r="A395" s="134" t="s">
        <v>13</v>
      </c>
      <c r="B395" s="135">
        <v>388734</v>
      </c>
      <c r="C395" s="135">
        <v>641170</v>
      </c>
      <c r="D395" s="136">
        <f t="shared" si="13"/>
        <v>1.649379781547279</v>
      </c>
      <c r="E395" s="137">
        <f t="shared" si="12"/>
        <v>5000</v>
      </c>
    </row>
    <row r="396" spans="1:5">
      <c r="A396" s="134" t="s">
        <v>13</v>
      </c>
      <c r="B396" s="135">
        <v>678005</v>
      </c>
      <c r="C396" s="135">
        <v>489841</v>
      </c>
      <c r="D396" s="136">
        <f t="shared" si="13"/>
        <v>0.72247402305292729</v>
      </c>
      <c r="E396" s="137" t="str">
        <f t="shared" si="12"/>
        <v>not Eligible</v>
      </c>
    </row>
    <row r="397" spans="1:5">
      <c r="A397" s="134" t="s">
        <v>13</v>
      </c>
      <c r="B397" s="135">
        <v>940357</v>
      </c>
      <c r="C397" s="135">
        <v>1870482</v>
      </c>
      <c r="D397" s="136">
        <f t="shared" si="13"/>
        <v>1.9891190260720131</v>
      </c>
      <c r="E397" s="137">
        <f t="shared" si="12"/>
        <v>5000</v>
      </c>
    </row>
    <row r="398" spans="1:5">
      <c r="A398" s="134" t="s">
        <v>13</v>
      </c>
      <c r="B398" s="135">
        <v>1252663</v>
      </c>
      <c r="C398" s="135">
        <v>1989311</v>
      </c>
      <c r="D398" s="136">
        <f t="shared" si="13"/>
        <v>1.5880655850775507</v>
      </c>
      <c r="E398" s="137">
        <f t="shared" si="12"/>
        <v>5000</v>
      </c>
    </row>
    <row r="399" spans="1:5">
      <c r="A399" s="134" t="s">
        <v>13</v>
      </c>
      <c r="B399" s="135">
        <v>1335605</v>
      </c>
      <c r="C399" s="135">
        <v>1016487</v>
      </c>
      <c r="D399" s="136">
        <f t="shared" si="13"/>
        <v>0.7610685794078339</v>
      </c>
      <c r="E399" s="137" t="str">
        <f t="shared" si="12"/>
        <v>not Eligible</v>
      </c>
    </row>
    <row r="400" spans="1:5">
      <c r="A400" s="134" t="s">
        <v>13</v>
      </c>
      <c r="B400" s="135">
        <v>1128978</v>
      </c>
      <c r="C400" s="135">
        <v>967840</v>
      </c>
      <c r="D400" s="136">
        <f t="shared" si="13"/>
        <v>0.85727091227641283</v>
      </c>
      <c r="E400" s="137" t="str">
        <f t="shared" si="12"/>
        <v>not Eligible</v>
      </c>
    </row>
    <row r="401" spans="1:5">
      <c r="A401" s="134" t="s">
        <v>13</v>
      </c>
      <c r="B401" s="135">
        <v>830600</v>
      </c>
      <c r="C401" s="135">
        <v>1152138</v>
      </c>
      <c r="D401" s="136">
        <f t="shared" si="13"/>
        <v>1.3871153383096557</v>
      </c>
      <c r="E401" s="137">
        <f t="shared" si="12"/>
        <v>5000</v>
      </c>
    </row>
    <row r="402" spans="1:5">
      <c r="A402" s="134" t="s">
        <v>13</v>
      </c>
      <c r="B402" s="135">
        <v>730922</v>
      </c>
      <c r="C402" s="135">
        <v>878334</v>
      </c>
      <c r="D402" s="136">
        <f t="shared" si="13"/>
        <v>1.2016795225755963</v>
      </c>
      <c r="E402" s="137">
        <f t="shared" si="12"/>
        <v>5000</v>
      </c>
    </row>
    <row r="403" spans="1:5">
      <c r="A403" s="134" t="s">
        <v>13</v>
      </c>
      <c r="B403" s="135">
        <v>584523</v>
      </c>
      <c r="C403" s="135">
        <v>1888664</v>
      </c>
      <c r="D403" s="136">
        <f t="shared" si="13"/>
        <v>3.2311200756856446</v>
      </c>
      <c r="E403" s="137">
        <f t="shared" si="12"/>
        <v>5000</v>
      </c>
    </row>
    <row r="404" spans="1:5">
      <c r="A404" s="134" t="s">
        <v>13</v>
      </c>
      <c r="B404" s="135">
        <v>867440</v>
      </c>
      <c r="C404" s="135">
        <v>1493161</v>
      </c>
      <c r="D404" s="136">
        <f t="shared" si="13"/>
        <v>1.7213421101171262</v>
      </c>
      <c r="E404" s="137">
        <f t="shared" si="12"/>
        <v>5000</v>
      </c>
    </row>
    <row r="405" spans="1:5">
      <c r="A405" s="134" t="s">
        <v>13</v>
      </c>
      <c r="B405" s="135">
        <v>1688706</v>
      </c>
      <c r="C405" s="135">
        <v>2694294</v>
      </c>
      <c r="D405" s="136">
        <f t="shared" si="13"/>
        <v>1.5954784314143493</v>
      </c>
      <c r="E405" s="137">
        <f t="shared" si="12"/>
        <v>5000</v>
      </c>
    </row>
    <row r="406" spans="1:5">
      <c r="A406" s="134" t="s">
        <v>13</v>
      </c>
      <c r="B406" s="135">
        <v>170145</v>
      </c>
      <c r="C406" s="135">
        <v>569860</v>
      </c>
      <c r="D406" s="136">
        <f t="shared" si="13"/>
        <v>3.3492609245055687</v>
      </c>
      <c r="E406" s="137">
        <f t="shared" si="12"/>
        <v>5000</v>
      </c>
    </row>
    <row r="407" spans="1:5">
      <c r="A407" s="134" t="s">
        <v>13</v>
      </c>
      <c r="B407" s="135">
        <v>994723</v>
      </c>
      <c r="C407" s="135">
        <v>1042862</v>
      </c>
      <c r="D407" s="136">
        <f t="shared" si="13"/>
        <v>1.048394377128105</v>
      </c>
      <c r="E407" s="137">
        <f t="shared" si="12"/>
        <v>5000</v>
      </c>
    </row>
    <row r="408" spans="1:5">
      <c r="A408" s="134" t="s">
        <v>13</v>
      </c>
      <c r="B408" s="135">
        <v>1650609</v>
      </c>
      <c r="C408" s="135">
        <v>2093189</v>
      </c>
      <c r="D408" s="136">
        <f t="shared" si="13"/>
        <v>1.2681313381909345</v>
      </c>
      <c r="E408" s="137">
        <f t="shared" si="12"/>
        <v>5000</v>
      </c>
    </row>
    <row r="409" spans="1:5">
      <c r="A409" s="134" t="s">
        <v>13</v>
      </c>
      <c r="B409" s="135">
        <v>743079</v>
      </c>
      <c r="C409" s="135">
        <v>720562</v>
      </c>
      <c r="D409" s="136">
        <f t="shared" si="13"/>
        <v>0.96969770374347819</v>
      </c>
      <c r="E409" s="137">
        <f t="shared" si="12"/>
        <v>4000</v>
      </c>
    </row>
    <row r="410" spans="1:5">
      <c r="A410" s="134" t="s">
        <v>13</v>
      </c>
      <c r="B410" s="135">
        <v>827718</v>
      </c>
      <c r="C410" s="135">
        <v>1811702</v>
      </c>
      <c r="D410" s="136">
        <f t="shared" si="13"/>
        <v>2.1887913516439172</v>
      </c>
      <c r="E410" s="137">
        <f t="shared" si="12"/>
        <v>5000</v>
      </c>
    </row>
    <row r="411" spans="1:5">
      <c r="A411" s="134" t="s">
        <v>13</v>
      </c>
      <c r="B411" s="135">
        <v>694298</v>
      </c>
      <c r="C411" s="135">
        <v>1264203</v>
      </c>
      <c r="D411" s="136">
        <f t="shared" si="13"/>
        <v>1.8208362979585135</v>
      </c>
      <c r="E411" s="137">
        <f t="shared" si="12"/>
        <v>5000</v>
      </c>
    </row>
    <row r="412" spans="1:5">
      <c r="A412" s="134" t="s">
        <v>13</v>
      </c>
      <c r="B412" s="135">
        <v>599989</v>
      </c>
      <c r="C412" s="135">
        <v>1244319</v>
      </c>
      <c r="D412" s="136">
        <f t="shared" si="13"/>
        <v>2.0739030215553953</v>
      </c>
      <c r="E412" s="137">
        <f t="shared" si="12"/>
        <v>5000</v>
      </c>
    </row>
    <row r="413" spans="1:5">
      <c r="A413" s="134" t="s">
        <v>13</v>
      </c>
      <c r="B413" s="135">
        <v>840749</v>
      </c>
      <c r="C413" s="135">
        <v>1527333</v>
      </c>
      <c r="D413" s="136">
        <f t="shared" si="13"/>
        <v>1.8166337396773591</v>
      </c>
      <c r="E413" s="137">
        <f t="shared" si="12"/>
        <v>5000</v>
      </c>
    </row>
    <row r="414" spans="1:5">
      <c r="A414" s="134" t="s">
        <v>13</v>
      </c>
      <c r="B414" s="135">
        <v>979744</v>
      </c>
      <c r="C414" s="135">
        <v>1528714</v>
      </c>
      <c r="D414" s="136">
        <f t="shared" si="13"/>
        <v>1.5603198386517294</v>
      </c>
      <c r="E414" s="137">
        <f t="shared" si="12"/>
        <v>5000</v>
      </c>
    </row>
    <row r="415" spans="1:5">
      <c r="A415" s="134" t="s">
        <v>13</v>
      </c>
      <c r="B415" s="135">
        <v>894585</v>
      </c>
      <c r="C415" s="135">
        <v>1407729</v>
      </c>
      <c r="D415" s="136">
        <f t="shared" si="13"/>
        <v>1.5736112275524405</v>
      </c>
      <c r="E415" s="137">
        <f t="shared" si="12"/>
        <v>5000</v>
      </c>
    </row>
    <row r="416" spans="1:5">
      <c r="A416" s="134" t="s">
        <v>13</v>
      </c>
      <c r="B416" s="135">
        <v>1294331</v>
      </c>
      <c r="C416" s="135">
        <v>619465</v>
      </c>
      <c r="D416" s="136">
        <f t="shared" si="13"/>
        <v>0.47859859649502329</v>
      </c>
      <c r="E416" s="137" t="str">
        <f t="shared" si="12"/>
        <v>not Eligible</v>
      </c>
    </row>
    <row r="417" spans="1:5">
      <c r="A417" s="134" t="s">
        <v>13</v>
      </c>
      <c r="B417" s="135">
        <v>680530</v>
      </c>
      <c r="C417" s="135">
        <v>731178</v>
      </c>
      <c r="D417" s="136">
        <f t="shared" si="13"/>
        <v>1.0744243457305336</v>
      </c>
      <c r="E417" s="137">
        <f t="shared" si="12"/>
        <v>5000</v>
      </c>
    </row>
    <row r="418" spans="1:5">
      <c r="A418" s="134" t="s">
        <v>13</v>
      </c>
      <c r="B418" s="135">
        <v>694915</v>
      </c>
      <c r="C418" s="135">
        <v>434649</v>
      </c>
      <c r="D418" s="136">
        <f t="shared" si="13"/>
        <v>0.62547074102588085</v>
      </c>
      <c r="E418" s="137" t="str">
        <f t="shared" si="12"/>
        <v>not Eligible</v>
      </c>
    </row>
    <row r="419" spans="1:5">
      <c r="A419" s="134" t="s">
        <v>13</v>
      </c>
      <c r="B419" s="135">
        <v>1030588</v>
      </c>
      <c r="C419" s="135">
        <v>505761</v>
      </c>
      <c r="D419" s="136">
        <f t="shared" si="13"/>
        <v>0.49074994081048878</v>
      </c>
      <c r="E419" s="137" t="str">
        <f t="shared" si="12"/>
        <v>not Eligible</v>
      </c>
    </row>
    <row r="420" spans="1:5">
      <c r="A420" s="134" t="s">
        <v>13</v>
      </c>
      <c r="B420" s="135">
        <v>1370535</v>
      </c>
      <c r="C420" s="135">
        <v>1060550</v>
      </c>
      <c r="D420" s="136">
        <f t="shared" si="13"/>
        <v>0.77382190166613762</v>
      </c>
      <c r="E420" s="137" t="str">
        <f t="shared" si="12"/>
        <v>not Eligible</v>
      </c>
    </row>
    <row r="421" spans="1:5">
      <c r="A421" s="134" t="s">
        <v>13</v>
      </c>
      <c r="B421" s="135">
        <v>592555</v>
      </c>
      <c r="C421" s="135">
        <v>796761</v>
      </c>
      <c r="D421" s="136">
        <f t="shared" si="13"/>
        <v>1.3446194867986938</v>
      </c>
      <c r="E421" s="137">
        <f t="shared" si="12"/>
        <v>5000</v>
      </c>
    </row>
    <row r="422" spans="1:5">
      <c r="A422" s="134" t="s">
        <v>13</v>
      </c>
      <c r="B422" s="135">
        <v>526134</v>
      </c>
      <c r="C422" s="135">
        <v>858394</v>
      </c>
      <c r="D422" s="136">
        <f t="shared" si="13"/>
        <v>1.6315121242877291</v>
      </c>
      <c r="E422" s="137">
        <f t="shared" si="12"/>
        <v>5000</v>
      </c>
    </row>
    <row r="423" spans="1:5">
      <c r="A423" s="134" t="s">
        <v>13</v>
      </c>
      <c r="B423" s="135">
        <v>478320</v>
      </c>
      <c r="C423" s="135">
        <v>910569</v>
      </c>
      <c r="D423" s="136">
        <f t="shared" si="13"/>
        <v>1.9036816357250377</v>
      </c>
      <c r="E423" s="137">
        <f t="shared" si="12"/>
        <v>5000</v>
      </c>
    </row>
    <row r="424" spans="1:5">
      <c r="A424" s="134" t="s">
        <v>13</v>
      </c>
      <c r="B424" s="135">
        <v>555961</v>
      </c>
      <c r="C424" s="135">
        <v>183677</v>
      </c>
      <c r="D424" s="136">
        <f t="shared" si="13"/>
        <v>0.33037749050742771</v>
      </c>
      <c r="E424" s="137" t="str">
        <f t="shared" si="12"/>
        <v>not Eligible</v>
      </c>
    </row>
    <row r="425" spans="1:5">
      <c r="A425" s="134" t="s">
        <v>13</v>
      </c>
      <c r="B425" s="135">
        <v>768199</v>
      </c>
      <c r="C425" s="135">
        <v>1474099</v>
      </c>
      <c r="D425" s="136">
        <f t="shared" si="13"/>
        <v>1.9189025239553814</v>
      </c>
      <c r="E425" s="137">
        <f t="shared" si="12"/>
        <v>5000</v>
      </c>
    </row>
    <row r="426" spans="1:5">
      <c r="A426" s="134" t="s">
        <v>13</v>
      </c>
      <c r="B426" s="135">
        <v>509756</v>
      </c>
      <c r="C426" s="135">
        <v>619613</v>
      </c>
      <c r="D426" s="136">
        <f t="shared" si="13"/>
        <v>1.2155089886141606</v>
      </c>
      <c r="E426" s="137">
        <f t="shared" si="12"/>
        <v>5000</v>
      </c>
    </row>
    <row r="427" spans="1:5">
      <c r="A427" s="134" t="s">
        <v>13</v>
      </c>
      <c r="B427" s="135">
        <v>2941904</v>
      </c>
      <c r="C427" s="135">
        <v>3086995</v>
      </c>
      <c r="D427" s="136">
        <f t="shared" si="13"/>
        <v>1.0493187405163458</v>
      </c>
      <c r="E427" s="137">
        <f t="shared" si="12"/>
        <v>5000</v>
      </c>
    </row>
    <row r="428" spans="1:5">
      <c r="A428" s="134" t="s">
        <v>13</v>
      </c>
      <c r="B428" s="135">
        <v>1231788</v>
      </c>
      <c r="C428" s="135">
        <v>1093220</v>
      </c>
      <c r="D428" s="136">
        <f t="shared" si="13"/>
        <v>0.88750661639827633</v>
      </c>
      <c r="E428" s="137" t="str">
        <f t="shared" si="12"/>
        <v>not Eligible</v>
      </c>
    </row>
    <row r="429" spans="1:5">
      <c r="A429" s="134" t="s">
        <v>13</v>
      </c>
      <c r="B429" s="135">
        <v>646050</v>
      </c>
      <c r="C429" s="135">
        <v>1327831</v>
      </c>
      <c r="D429" s="136">
        <f t="shared" si="13"/>
        <v>2.0553068647937467</v>
      </c>
      <c r="E429" s="137">
        <f t="shared" si="12"/>
        <v>5000</v>
      </c>
    </row>
    <row r="430" spans="1:5">
      <c r="A430" s="134" t="s">
        <v>13</v>
      </c>
      <c r="B430" s="135">
        <v>648036</v>
      </c>
      <c r="C430" s="135">
        <v>797746</v>
      </c>
      <c r="D430" s="136">
        <f t="shared" si="13"/>
        <v>1.2310211161108333</v>
      </c>
      <c r="E430" s="137">
        <f t="shared" si="12"/>
        <v>5000</v>
      </c>
    </row>
    <row r="431" spans="1:5">
      <c r="A431" s="134" t="s">
        <v>13</v>
      </c>
      <c r="B431" s="135">
        <v>1431054</v>
      </c>
      <c r="C431" s="135">
        <v>1077500</v>
      </c>
      <c r="D431" s="136">
        <f t="shared" si="13"/>
        <v>0.75294153819492482</v>
      </c>
      <c r="E431" s="137" t="str">
        <f t="shared" si="12"/>
        <v>not Eligible</v>
      </c>
    </row>
    <row r="432" spans="1:5">
      <c r="A432" s="134" t="s">
        <v>13</v>
      </c>
      <c r="B432" s="135">
        <v>471311</v>
      </c>
      <c r="C432" s="135">
        <v>524789</v>
      </c>
      <c r="D432" s="136">
        <f t="shared" si="13"/>
        <v>1.113466479670536</v>
      </c>
      <c r="E432" s="137">
        <f t="shared" si="12"/>
        <v>5000</v>
      </c>
    </row>
    <row r="433" spans="1:5">
      <c r="A433" s="134" t="s">
        <v>13</v>
      </c>
      <c r="B433" s="135">
        <v>363309</v>
      </c>
      <c r="C433" s="135">
        <v>548104</v>
      </c>
      <c r="D433" s="136">
        <f t="shared" si="13"/>
        <v>1.5086441569022513</v>
      </c>
      <c r="E433" s="137">
        <f t="shared" si="12"/>
        <v>5000</v>
      </c>
    </row>
    <row r="434" spans="1:5">
      <c r="A434" s="134" t="s">
        <v>13</v>
      </c>
      <c r="B434" s="135">
        <v>1378261</v>
      </c>
      <c r="C434" s="135">
        <v>2076538</v>
      </c>
      <c r="D434" s="136">
        <f t="shared" si="13"/>
        <v>1.5066362612016158</v>
      </c>
      <c r="E434" s="137">
        <f t="shared" si="12"/>
        <v>5000</v>
      </c>
    </row>
    <row r="435" spans="1:5">
      <c r="A435" s="134" t="s">
        <v>13</v>
      </c>
      <c r="B435" s="135">
        <v>332882</v>
      </c>
      <c r="C435" s="135">
        <v>1152676</v>
      </c>
      <c r="D435" s="136">
        <f t="shared" si="13"/>
        <v>3.4627165181655961</v>
      </c>
      <c r="E435" s="137">
        <f t="shared" si="12"/>
        <v>5000</v>
      </c>
    </row>
    <row r="436" spans="1:5">
      <c r="A436" s="134" t="s">
        <v>13</v>
      </c>
      <c r="B436" s="135">
        <v>2291352</v>
      </c>
      <c r="C436" s="135">
        <v>4753816</v>
      </c>
      <c r="D436" s="136">
        <f t="shared" si="13"/>
        <v>2.0746773084187851</v>
      </c>
      <c r="E436" s="137">
        <f t="shared" si="12"/>
        <v>5000</v>
      </c>
    </row>
    <row r="437" spans="1:5">
      <c r="A437" s="134" t="s">
        <v>13</v>
      </c>
      <c r="B437" s="135">
        <v>510065</v>
      </c>
      <c r="C437" s="135">
        <v>462456</v>
      </c>
      <c r="D437" s="136">
        <f t="shared" si="13"/>
        <v>0.90666091576563768</v>
      </c>
      <c r="E437" s="137">
        <f t="shared" si="12"/>
        <v>3000</v>
      </c>
    </row>
    <row r="438" spans="1:5">
      <c r="A438" s="134" t="s">
        <v>13</v>
      </c>
      <c r="B438" s="135">
        <v>1747024</v>
      </c>
      <c r="C438" s="135">
        <v>2151517</v>
      </c>
      <c r="D438" s="136">
        <f t="shared" si="13"/>
        <v>1.2315325948584563</v>
      </c>
      <c r="E438" s="137">
        <f t="shared" si="12"/>
        <v>5000</v>
      </c>
    </row>
    <row r="439" spans="1:5">
      <c r="A439" s="134" t="s">
        <v>13</v>
      </c>
      <c r="B439" s="135">
        <v>752936</v>
      </c>
      <c r="C439" s="135">
        <v>445356</v>
      </c>
      <c r="D439" s="136">
        <f t="shared" si="13"/>
        <v>0.59149250401096509</v>
      </c>
      <c r="E439" s="137" t="str">
        <f t="shared" si="12"/>
        <v>not Eligible</v>
      </c>
    </row>
    <row r="440" spans="1:5">
      <c r="A440" s="134" t="s">
        <v>13</v>
      </c>
      <c r="B440" s="135">
        <v>409058</v>
      </c>
      <c r="C440" s="135">
        <v>204973</v>
      </c>
      <c r="D440" s="136">
        <f t="shared" si="13"/>
        <v>0.50108542064939443</v>
      </c>
      <c r="E440" s="137" t="str">
        <f t="shared" si="12"/>
        <v>not Eligible</v>
      </c>
    </row>
    <row r="441" spans="1:5">
      <c r="A441" s="134" t="s">
        <v>13</v>
      </c>
      <c r="B441" s="135">
        <v>579556</v>
      </c>
      <c r="C441" s="135">
        <v>320352</v>
      </c>
      <c r="D441" s="136">
        <f t="shared" si="13"/>
        <v>0.5527541773357536</v>
      </c>
      <c r="E441" s="137" t="str">
        <f t="shared" si="12"/>
        <v>not Eligible</v>
      </c>
    </row>
    <row r="442" spans="1:5">
      <c r="A442" s="134" t="s">
        <v>13</v>
      </c>
      <c r="B442" s="135">
        <v>1276033</v>
      </c>
      <c r="C442" s="135">
        <v>802967</v>
      </c>
      <c r="D442" s="136">
        <f t="shared" si="13"/>
        <v>0.62926820858081256</v>
      </c>
      <c r="E442" s="137" t="str">
        <f t="shared" si="12"/>
        <v>not Eligible</v>
      </c>
    </row>
    <row r="443" spans="1:5">
      <c r="A443" s="134" t="s">
        <v>13</v>
      </c>
      <c r="B443" s="135">
        <v>640131</v>
      </c>
      <c r="C443" s="135">
        <v>595533</v>
      </c>
      <c r="D443" s="136">
        <f t="shared" si="13"/>
        <v>0.93032988560154095</v>
      </c>
      <c r="E443" s="137">
        <f t="shared" si="12"/>
        <v>4000</v>
      </c>
    </row>
    <row r="444" spans="1:5">
      <c r="A444" s="134" t="s">
        <v>13</v>
      </c>
      <c r="B444" s="135">
        <v>1511402</v>
      </c>
      <c r="C444" s="135">
        <v>2053945</v>
      </c>
      <c r="D444" s="136">
        <f t="shared" si="13"/>
        <v>1.3589667077322909</v>
      </c>
      <c r="E444" s="137">
        <f t="shared" si="12"/>
        <v>5000</v>
      </c>
    </row>
    <row r="445" spans="1:5">
      <c r="A445" s="134" t="s">
        <v>13</v>
      </c>
      <c r="B445" s="135">
        <v>369251</v>
      </c>
      <c r="C445" s="135">
        <v>1402002</v>
      </c>
      <c r="D445" s="136">
        <f t="shared" si="13"/>
        <v>3.7968807125776234</v>
      </c>
      <c r="E445" s="137">
        <f t="shared" si="12"/>
        <v>5000</v>
      </c>
    </row>
    <row r="446" spans="1:5">
      <c r="A446" s="134" t="s">
        <v>13</v>
      </c>
      <c r="B446" s="135">
        <v>713038</v>
      </c>
      <c r="C446" s="135">
        <v>1341030</v>
      </c>
      <c r="D446" s="136">
        <f t="shared" si="13"/>
        <v>1.8807272543679299</v>
      </c>
      <c r="E446" s="137">
        <f t="shared" si="12"/>
        <v>5000</v>
      </c>
    </row>
    <row r="447" spans="1:5">
      <c r="A447" s="134" t="s">
        <v>13</v>
      </c>
      <c r="B447" s="135">
        <v>915757</v>
      </c>
      <c r="C447" s="135">
        <v>415905</v>
      </c>
      <c r="D447" s="136">
        <f t="shared" si="13"/>
        <v>0.45416524252612867</v>
      </c>
      <c r="E447" s="137" t="str">
        <f t="shared" si="12"/>
        <v>not Eligible</v>
      </c>
    </row>
    <row r="448" spans="1:5">
      <c r="A448" s="134" t="s">
        <v>13</v>
      </c>
      <c r="B448" s="135">
        <v>715893</v>
      </c>
      <c r="C448" s="135">
        <v>1054571</v>
      </c>
      <c r="D448" s="136">
        <f t="shared" si="13"/>
        <v>1.473084664887071</v>
      </c>
      <c r="E448" s="137">
        <f t="shared" si="12"/>
        <v>5000</v>
      </c>
    </row>
    <row r="449" spans="1:5">
      <c r="A449" s="134" t="s">
        <v>13</v>
      </c>
      <c r="B449" s="135">
        <v>1455873</v>
      </c>
      <c r="C449" s="135">
        <v>1718333</v>
      </c>
      <c r="D449" s="136">
        <f t="shared" si="13"/>
        <v>1.1802767136968677</v>
      </c>
      <c r="E449" s="137">
        <f t="shared" si="12"/>
        <v>5000</v>
      </c>
    </row>
    <row r="450" spans="1:5">
      <c r="A450" s="134" t="s">
        <v>13</v>
      </c>
      <c r="B450" s="135">
        <v>857343</v>
      </c>
      <c r="C450" s="135">
        <v>1003314</v>
      </c>
      <c r="D450" s="136">
        <f t="shared" si="13"/>
        <v>1.1702597443496943</v>
      </c>
      <c r="E450" s="137">
        <f t="shared" si="12"/>
        <v>5000</v>
      </c>
    </row>
    <row r="451" spans="1:5">
      <c r="A451" s="134" t="s">
        <v>13</v>
      </c>
      <c r="B451" s="135">
        <v>660554</v>
      </c>
      <c r="C451" s="135">
        <v>878704</v>
      </c>
      <c r="D451" s="136">
        <f t="shared" si="13"/>
        <v>1.3302530905875978</v>
      </c>
      <c r="E451" s="137">
        <f t="shared" si="12"/>
        <v>5000</v>
      </c>
    </row>
    <row r="452" spans="1:5">
      <c r="A452" s="134" t="s">
        <v>13</v>
      </c>
      <c r="B452" s="135">
        <v>488006</v>
      </c>
      <c r="C452" s="135">
        <v>436700</v>
      </c>
      <c r="D452" s="136">
        <f t="shared" si="13"/>
        <v>0.89486604672893366</v>
      </c>
      <c r="E452" s="137" t="str">
        <f t="shared" si="12"/>
        <v>not Eligible</v>
      </c>
    </row>
    <row r="453" spans="1:5">
      <c r="A453" s="134" t="s">
        <v>13</v>
      </c>
      <c r="B453" s="135">
        <v>638650</v>
      </c>
      <c r="C453" s="135">
        <v>1407603</v>
      </c>
      <c r="D453" s="136">
        <f t="shared" si="13"/>
        <v>2.2040288107727237</v>
      </c>
      <c r="E453" s="137">
        <f t="shared" si="12"/>
        <v>5000</v>
      </c>
    </row>
    <row r="454" spans="1:5">
      <c r="A454" s="134" t="s">
        <v>13</v>
      </c>
      <c r="B454" s="135">
        <v>604115</v>
      </c>
      <c r="C454" s="135">
        <v>653212</v>
      </c>
      <c r="D454" s="136">
        <f t="shared" si="13"/>
        <v>1.081270950067454</v>
      </c>
      <c r="E454" s="137">
        <f t="shared" si="12"/>
        <v>5000</v>
      </c>
    </row>
    <row r="455" spans="1:5">
      <c r="A455" s="134" t="s">
        <v>13</v>
      </c>
      <c r="B455" s="135">
        <v>1304784</v>
      </c>
      <c r="C455" s="135">
        <v>2105588</v>
      </c>
      <c r="D455" s="136">
        <f t="shared" si="13"/>
        <v>1.6137444971734785</v>
      </c>
      <c r="E455" s="137">
        <f t="shared" si="12"/>
        <v>5000</v>
      </c>
    </row>
    <row r="456" spans="1:5">
      <c r="A456" s="134" t="s">
        <v>13</v>
      </c>
      <c r="B456" s="135">
        <v>1036060</v>
      </c>
      <c r="C456" s="135">
        <v>666980</v>
      </c>
      <c r="D456" s="136">
        <f t="shared" si="13"/>
        <v>0.64376580506920444</v>
      </c>
      <c r="E456" s="137" t="str">
        <f t="shared" si="12"/>
        <v>not Eligible</v>
      </c>
    </row>
    <row r="457" spans="1:5">
      <c r="A457" s="134" t="s">
        <v>13</v>
      </c>
      <c r="B457" s="135">
        <v>933050</v>
      </c>
      <c r="C457" s="135">
        <v>1308846</v>
      </c>
      <c r="D457" s="136">
        <f t="shared" si="13"/>
        <v>1.4027608381115695</v>
      </c>
      <c r="E457" s="137">
        <f t="shared" ref="E457:E520" si="14">IF(AND(A457="Active",D457&gt;90%),IF(D457&gt;100%,5000,IF(D457&gt;91%,4000,IF(D457&gt;81%,3000,IF(D457&gt;70%,2000,"Not Eligible")))),"not Eligible")</f>
        <v>5000</v>
      </c>
    </row>
    <row r="458" spans="1:5">
      <c r="A458" s="134" t="s">
        <v>13</v>
      </c>
      <c r="B458" s="135">
        <v>963718</v>
      </c>
      <c r="C458" s="135">
        <v>1779167</v>
      </c>
      <c r="D458" s="136">
        <f t="shared" ref="D458:D521" si="15">C458/B458</f>
        <v>1.8461489771904229</v>
      </c>
      <c r="E458" s="137">
        <f t="shared" si="14"/>
        <v>5000</v>
      </c>
    </row>
    <row r="459" spans="1:5">
      <c r="A459" s="134" t="s">
        <v>13</v>
      </c>
      <c r="B459" s="135">
        <v>1579458</v>
      </c>
      <c r="C459" s="135">
        <v>678936</v>
      </c>
      <c r="D459" s="136">
        <f t="shared" si="15"/>
        <v>0.42985378528583856</v>
      </c>
      <c r="E459" s="137" t="str">
        <f t="shared" si="14"/>
        <v>not Eligible</v>
      </c>
    </row>
    <row r="460" spans="1:5">
      <c r="A460" s="134" t="s">
        <v>13</v>
      </c>
      <c r="B460" s="135">
        <v>364206</v>
      </c>
      <c r="C460" s="135">
        <v>594060</v>
      </c>
      <c r="D460" s="136">
        <f t="shared" si="15"/>
        <v>1.6311098663942933</v>
      </c>
      <c r="E460" s="137">
        <f t="shared" si="14"/>
        <v>5000</v>
      </c>
    </row>
    <row r="461" spans="1:5">
      <c r="A461" s="134" t="s">
        <v>13</v>
      </c>
      <c r="B461" s="135">
        <v>378287</v>
      </c>
      <c r="C461" s="135">
        <v>986998</v>
      </c>
      <c r="D461" s="136">
        <f t="shared" si="15"/>
        <v>2.6091248179292443</v>
      </c>
      <c r="E461" s="137">
        <f t="shared" si="14"/>
        <v>5000</v>
      </c>
    </row>
    <row r="462" spans="1:5">
      <c r="A462" s="134" t="s">
        <v>13</v>
      </c>
      <c r="B462" s="135">
        <v>692182</v>
      </c>
      <c r="C462" s="135">
        <v>1257670</v>
      </c>
      <c r="D462" s="136">
        <f t="shared" si="15"/>
        <v>1.8169643244117877</v>
      </c>
      <c r="E462" s="137">
        <f t="shared" si="14"/>
        <v>5000</v>
      </c>
    </row>
    <row r="463" spans="1:5">
      <c r="A463" s="134" t="s">
        <v>13</v>
      </c>
      <c r="B463" s="135">
        <v>337514</v>
      </c>
      <c r="C463" s="135">
        <v>499288</v>
      </c>
      <c r="D463" s="136">
        <f t="shared" si="15"/>
        <v>1.4793104878612442</v>
      </c>
      <c r="E463" s="137">
        <f t="shared" si="14"/>
        <v>5000</v>
      </c>
    </row>
    <row r="464" spans="1:5">
      <c r="A464" s="134" t="s">
        <v>13</v>
      </c>
      <c r="B464" s="135">
        <v>1312192</v>
      </c>
      <c r="C464" s="135">
        <v>1509624</v>
      </c>
      <c r="D464" s="136">
        <f t="shared" si="15"/>
        <v>1.1504596888260255</v>
      </c>
      <c r="E464" s="137">
        <f t="shared" si="14"/>
        <v>5000</v>
      </c>
    </row>
    <row r="465" spans="1:5">
      <c r="A465" s="134" t="s">
        <v>13</v>
      </c>
      <c r="B465" s="135">
        <v>416933</v>
      </c>
      <c r="C465" s="135">
        <v>532750</v>
      </c>
      <c r="D465" s="136">
        <f t="shared" si="15"/>
        <v>1.2777832409523833</v>
      </c>
      <c r="E465" s="137">
        <f t="shared" si="14"/>
        <v>5000</v>
      </c>
    </row>
    <row r="466" spans="1:5">
      <c r="A466" s="134" t="s">
        <v>13</v>
      </c>
      <c r="B466" s="135">
        <v>2089137</v>
      </c>
      <c r="C466" s="135">
        <v>1569127</v>
      </c>
      <c r="D466" s="136">
        <f t="shared" si="15"/>
        <v>0.75108860740104644</v>
      </c>
      <c r="E466" s="137" t="str">
        <f t="shared" si="14"/>
        <v>not Eligible</v>
      </c>
    </row>
    <row r="467" spans="1:5">
      <c r="A467" s="134" t="s">
        <v>13</v>
      </c>
      <c r="B467" s="135">
        <v>1159644</v>
      </c>
      <c r="C467" s="135">
        <v>1355874</v>
      </c>
      <c r="D467" s="136">
        <f t="shared" si="15"/>
        <v>1.1692157248258948</v>
      </c>
      <c r="E467" s="137">
        <f t="shared" si="14"/>
        <v>5000</v>
      </c>
    </row>
    <row r="468" spans="1:5">
      <c r="A468" s="134" t="s">
        <v>13</v>
      </c>
      <c r="B468" s="135">
        <v>1325137</v>
      </c>
      <c r="C468" s="135">
        <v>1934975</v>
      </c>
      <c r="D468" s="136">
        <f t="shared" si="15"/>
        <v>1.4602075106196566</v>
      </c>
      <c r="E468" s="137">
        <f t="shared" si="14"/>
        <v>5000</v>
      </c>
    </row>
    <row r="469" spans="1:5">
      <c r="A469" s="134" t="s">
        <v>13</v>
      </c>
      <c r="B469" s="135">
        <v>1555446</v>
      </c>
      <c r="C469" s="135">
        <v>781758</v>
      </c>
      <c r="D469" s="136">
        <f t="shared" si="15"/>
        <v>0.50259411127097953</v>
      </c>
      <c r="E469" s="137" t="str">
        <f t="shared" si="14"/>
        <v>not Eligible</v>
      </c>
    </row>
    <row r="470" spans="1:5">
      <c r="A470" s="134" t="s">
        <v>13</v>
      </c>
      <c r="B470" s="135">
        <v>984791</v>
      </c>
      <c r="C470" s="135">
        <v>772167</v>
      </c>
      <c r="D470" s="136">
        <f t="shared" si="15"/>
        <v>0.78409225916971215</v>
      </c>
      <c r="E470" s="137" t="str">
        <f t="shared" si="14"/>
        <v>not Eligible</v>
      </c>
    </row>
    <row r="471" spans="1:5">
      <c r="A471" s="134" t="s">
        <v>13</v>
      </c>
      <c r="B471" s="135">
        <v>526157</v>
      </c>
      <c r="C471" s="135">
        <v>938772</v>
      </c>
      <c r="D471" s="136">
        <f t="shared" si="15"/>
        <v>1.784205094677064</v>
      </c>
      <c r="E471" s="137">
        <f t="shared" si="14"/>
        <v>5000</v>
      </c>
    </row>
    <row r="472" spans="1:5">
      <c r="A472" s="134" t="s">
        <v>13</v>
      </c>
      <c r="B472" s="135">
        <v>921476</v>
      </c>
      <c r="C472" s="135">
        <v>829390</v>
      </c>
      <c r="D472" s="136">
        <f t="shared" si="15"/>
        <v>0.90006684927225455</v>
      </c>
      <c r="E472" s="137">
        <f t="shared" si="14"/>
        <v>3000</v>
      </c>
    </row>
    <row r="473" spans="1:5">
      <c r="A473" s="134" t="s">
        <v>13</v>
      </c>
      <c r="B473" s="135">
        <v>494106</v>
      </c>
      <c r="C473" s="135">
        <v>422972</v>
      </c>
      <c r="D473" s="136">
        <f t="shared" si="15"/>
        <v>0.85603493987120172</v>
      </c>
      <c r="E473" s="137" t="str">
        <f t="shared" si="14"/>
        <v>not Eligible</v>
      </c>
    </row>
    <row r="474" spans="1:5">
      <c r="A474" s="134" t="s">
        <v>13</v>
      </c>
      <c r="B474" s="135">
        <v>1271133</v>
      </c>
      <c r="C474" s="135">
        <v>1919513</v>
      </c>
      <c r="D474" s="136">
        <f t="shared" si="15"/>
        <v>1.5100803771123872</v>
      </c>
      <c r="E474" s="137">
        <f t="shared" si="14"/>
        <v>5000</v>
      </c>
    </row>
    <row r="475" spans="1:5">
      <c r="A475" s="134" t="s">
        <v>13</v>
      </c>
      <c r="B475" s="135">
        <v>192199</v>
      </c>
      <c r="C475" s="135">
        <v>509304</v>
      </c>
      <c r="D475" s="136">
        <f t="shared" si="15"/>
        <v>2.6498785113346064</v>
      </c>
      <c r="E475" s="137">
        <f t="shared" si="14"/>
        <v>5000</v>
      </c>
    </row>
    <row r="476" spans="1:5">
      <c r="A476" s="134" t="s">
        <v>13</v>
      </c>
      <c r="B476" s="135">
        <v>602078</v>
      </c>
      <c r="C476" s="135">
        <v>718168</v>
      </c>
      <c r="D476" s="136">
        <f t="shared" si="15"/>
        <v>1.1928155488159342</v>
      </c>
      <c r="E476" s="137">
        <f t="shared" si="14"/>
        <v>5000</v>
      </c>
    </row>
    <row r="477" spans="1:5">
      <c r="A477" s="134" t="s">
        <v>13</v>
      </c>
      <c r="B477" s="135">
        <v>1245662</v>
      </c>
      <c r="C477" s="135">
        <v>1251174</v>
      </c>
      <c r="D477" s="136">
        <f t="shared" si="15"/>
        <v>1.0044249563685814</v>
      </c>
      <c r="E477" s="137">
        <f t="shared" si="14"/>
        <v>5000</v>
      </c>
    </row>
    <row r="478" spans="1:5">
      <c r="A478" s="134" t="s">
        <v>13</v>
      </c>
      <c r="B478" s="135">
        <v>1442578</v>
      </c>
      <c r="C478" s="135">
        <v>2442948</v>
      </c>
      <c r="D478" s="136">
        <f t="shared" si="15"/>
        <v>1.6934599030347059</v>
      </c>
      <c r="E478" s="137">
        <f t="shared" si="14"/>
        <v>5000</v>
      </c>
    </row>
    <row r="479" spans="1:5">
      <c r="A479" s="134" t="s">
        <v>13</v>
      </c>
      <c r="B479" s="135">
        <v>766581</v>
      </c>
      <c r="C479" s="135">
        <v>1451145</v>
      </c>
      <c r="D479" s="136">
        <f t="shared" si="15"/>
        <v>1.8930093493055529</v>
      </c>
      <c r="E479" s="137">
        <f t="shared" si="14"/>
        <v>5000</v>
      </c>
    </row>
    <row r="480" spans="1:5">
      <c r="A480" s="134" t="s">
        <v>13</v>
      </c>
      <c r="B480" s="135">
        <v>1296631</v>
      </c>
      <c r="C480" s="135">
        <v>2700607</v>
      </c>
      <c r="D480" s="136">
        <f t="shared" si="15"/>
        <v>2.0827876242354226</v>
      </c>
      <c r="E480" s="137">
        <f t="shared" si="14"/>
        <v>5000</v>
      </c>
    </row>
    <row r="481" spans="1:5">
      <c r="A481" s="134" t="s">
        <v>13</v>
      </c>
      <c r="B481" s="135">
        <v>1266238</v>
      </c>
      <c r="C481" s="135">
        <v>1714284</v>
      </c>
      <c r="D481" s="136">
        <f t="shared" si="15"/>
        <v>1.3538402733135477</v>
      </c>
      <c r="E481" s="137">
        <f t="shared" si="14"/>
        <v>5000</v>
      </c>
    </row>
    <row r="482" spans="1:5">
      <c r="A482" s="134" t="s">
        <v>13</v>
      </c>
      <c r="B482" s="135">
        <v>682689</v>
      </c>
      <c r="C482" s="135">
        <v>978378</v>
      </c>
      <c r="D482" s="136">
        <f t="shared" si="15"/>
        <v>1.4331240140093073</v>
      </c>
      <c r="E482" s="137">
        <f t="shared" si="14"/>
        <v>5000</v>
      </c>
    </row>
    <row r="483" spans="1:5">
      <c r="A483" s="134" t="s">
        <v>13</v>
      </c>
      <c r="B483" s="135">
        <v>889401</v>
      </c>
      <c r="C483" s="135">
        <v>1296088</v>
      </c>
      <c r="D483" s="136">
        <f t="shared" si="15"/>
        <v>1.4572594364071998</v>
      </c>
      <c r="E483" s="137">
        <f t="shared" si="14"/>
        <v>5000</v>
      </c>
    </row>
    <row r="484" spans="1:5">
      <c r="A484" s="134" t="s">
        <v>13</v>
      </c>
      <c r="B484" s="135">
        <v>509523</v>
      </c>
      <c r="C484" s="135">
        <v>964533</v>
      </c>
      <c r="D484" s="136">
        <f t="shared" si="15"/>
        <v>1.8930116991774659</v>
      </c>
      <c r="E484" s="137">
        <f t="shared" si="14"/>
        <v>5000</v>
      </c>
    </row>
    <row r="485" spans="1:5">
      <c r="A485" s="134" t="s">
        <v>13</v>
      </c>
      <c r="B485" s="135">
        <v>430007</v>
      </c>
      <c r="C485" s="135">
        <v>276385</v>
      </c>
      <c r="D485" s="136">
        <f t="shared" si="15"/>
        <v>0.64274535065708238</v>
      </c>
      <c r="E485" s="137" t="str">
        <f t="shared" si="14"/>
        <v>not Eligible</v>
      </c>
    </row>
    <row r="486" spans="1:5">
      <c r="A486" s="134" t="s">
        <v>13</v>
      </c>
      <c r="B486" s="135">
        <v>618688</v>
      </c>
      <c r="C486" s="135">
        <v>1271750</v>
      </c>
      <c r="D486" s="136">
        <f t="shared" si="15"/>
        <v>2.0555595065687391</v>
      </c>
      <c r="E486" s="137">
        <f t="shared" si="14"/>
        <v>5000</v>
      </c>
    </row>
    <row r="487" spans="1:5">
      <c r="A487" s="134" t="s">
        <v>13</v>
      </c>
      <c r="B487" s="135">
        <v>773527</v>
      </c>
      <c r="C487" s="135">
        <v>559449</v>
      </c>
      <c r="D487" s="136">
        <f t="shared" si="15"/>
        <v>0.72324430821419294</v>
      </c>
      <c r="E487" s="137" t="str">
        <f t="shared" si="14"/>
        <v>not Eligible</v>
      </c>
    </row>
    <row r="488" spans="1:5">
      <c r="A488" s="134" t="s">
        <v>13</v>
      </c>
      <c r="B488" s="135">
        <v>1183280</v>
      </c>
      <c r="C488" s="135">
        <v>719320</v>
      </c>
      <c r="D488" s="136">
        <f t="shared" si="15"/>
        <v>0.60790345480359675</v>
      </c>
      <c r="E488" s="137" t="str">
        <f t="shared" si="14"/>
        <v>not Eligible</v>
      </c>
    </row>
    <row r="489" spans="1:5">
      <c r="A489" s="134" t="s">
        <v>13</v>
      </c>
      <c r="B489" s="135">
        <v>356791</v>
      </c>
      <c r="C489" s="135">
        <v>668090</v>
      </c>
      <c r="D489" s="136">
        <f t="shared" si="15"/>
        <v>1.8724967838314308</v>
      </c>
      <c r="E489" s="137">
        <f t="shared" si="14"/>
        <v>5000</v>
      </c>
    </row>
    <row r="490" spans="1:5">
      <c r="A490" s="134" t="s">
        <v>13</v>
      </c>
      <c r="B490" s="135">
        <v>1307492</v>
      </c>
      <c r="C490" s="135">
        <v>1161246</v>
      </c>
      <c r="D490" s="136">
        <f t="shared" si="15"/>
        <v>0.88814769038739816</v>
      </c>
      <c r="E490" s="137" t="str">
        <f t="shared" si="14"/>
        <v>not Eligible</v>
      </c>
    </row>
    <row r="491" spans="1:5">
      <c r="A491" s="134" t="s">
        <v>13</v>
      </c>
      <c r="B491" s="135">
        <v>977974</v>
      </c>
      <c r="C491" s="135">
        <v>706887</v>
      </c>
      <c r="D491" s="136">
        <f t="shared" si="15"/>
        <v>0.72280755930116747</v>
      </c>
      <c r="E491" s="137" t="str">
        <f t="shared" si="14"/>
        <v>not Eligible</v>
      </c>
    </row>
    <row r="492" spans="1:5">
      <c r="A492" s="134" t="s">
        <v>13</v>
      </c>
      <c r="B492" s="135">
        <v>664572</v>
      </c>
      <c r="C492" s="135">
        <v>692261</v>
      </c>
      <c r="D492" s="136">
        <f t="shared" si="15"/>
        <v>1.0416644095748844</v>
      </c>
      <c r="E492" s="137">
        <f t="shared" si="14"/>
        <v>5000</v>
      </c>
    </row>
    <row r="493" spans="1:5">
      <c r="A493" s="134" t="s">
        <v>13</v>
      </c>
      <c r="B493" s="135">
        <v>1102560</v>
      </c>
      <c r="C493" s="135">
        <v>256592</v>
      </c>
      <c r="D493" s="136">
        <f t="shared" si="15"/>
        <v>0.23272384269336815</v>
      </c>
      <c r="E493" s="137" t="str">
        <f t="shared" si="14"/>
        <v>not Eligible</v>
      </c>
    </row>
    <row r="494" spans="1:5">
      <c r="A494" s="134" t="s">
        <v>13</v>
      </c>
      <c r="B494" s="135">
        <v>935559</v>
      </c>
      <c r="C494" s="135">
        <v>912546</v>
      </c>
      <c r="D494" s="136">
        <f t="shared" si="15"/>
        <v>0.97540187203586304</v>
      </c>
      <c r="E494" s="137">
        <f t="shared" si="14"/>
        <v>4000</v>
      </c>
    </row>
    <row r="495" spans="1:5">
      <c r="A495" s="134" t="s">
        <v>13</v>
      </c>
      <c r="B495" s="135">
        <v>1000526</v>
      </c>
      <c r="C495" s="135">
        <v>1274163</v>
      </c>
      <c r="D495" s="136">
        <f t="shared" si="15"/>
        <v>1.2734931426069886</v>
      </c>
      <c r="E495" s="137">
        <f t="shared" si="14"/>
        <v>5000</v>
      </c>
    </row>
    <row r="496" spans="1:5">
      <c r="A496" s="134" t="s">
        <v>13</v>
      </c>
      <c r="B496" s="135">
        <v>618266</v>
      </c>
      <c r="C496" s="135">
        <v>868416</v>
      </c>
      <c r="D496" s="136">
        <f t="shared" si="15"/>
        <v>1.404599314858006</v>
      </c>
      <c r="E496" s="137">
        <f t="shared" si="14"/>
        <v>5000</v>
      </c>
    </row>
    <row r="497" spans="1:5">
      <c r="A497" s="134" t="s">
        <v>13</v>
      </c>
      <c r="B497" s="135">
        <v>859828</v>
      </c>
      <c r="C497" s="135">
        <v>454286</v>
      </c>
      <c r="D497" s="136">
        <f t="shared" si="15"/>
        <v>0.52834520392450579</v>
      </c>
      <c r="E497" s="137" t="str">
        <f t="shared" si="14"/>
        <v>not Eligible</v>
      </c>
    </row>
    <row r="498" spans="1:5">
      <c r="A498" s="134" t="s">
        <v>13</v>
      </c>
      <c r="B498" s="135">
        <v>565638</v>
      </c>
      <c r="C498" s="135">
        <v>308798</v>
      </c>
      <c r="D498" s="136">
        <f t="shared" si="15"/>
        <v>0.54592866815878704</v>
      </c>
      <c r="E498" s="137" t="str">
        <f t="shared" si="14"/>
        <v>not Eligible</v>
      </c>
    </row>
    <row r="499" spans="1:5">
      <c r="A499" s="134" t="s">
        <v>13</v>
      </c>
      <c r="B499" s="135">
        <v>603057</v>
      </c>
      <c r="C499" s="135">
        <v>280065</v>
      </c>
      <c r="D499" s="136">
        <f t="shared" si="15"/>
        <v>0.46440883697560925</v>
      </c>
      <c r="E499" s="137" t="str">
        <f t="shared" si="14"/>
        <v>not Eligible</v>
      </c>
    </row>
    <row r="500" spans="1:5">
      <c r="A500" s="134" t="s">
        <v>13</v>
      </c>
      <c r="B500" s="135">
        <v>600747</v>
      </c>
      <c r="C500" s="135">
        <v>610862</v>
      </c>
      <c r="D500" s="136">
        <f t="shared" si="15"/>
        <v>1.0168373708066789</v>
      </c>
      <c r="E500" s="137">
        <f t="shared" si="14"/>
        <v>5000</v>
      </c>
    </row>
    <row r="501" spans="1:5">
      <c r="A501" s="134" t="s">
        <v>13</v>
      </c>
      <c r="B501" s="135">
        <v>700539</v>
      </c>
      <c r="C501" s="135">
        <v>466900</v>
      </c>
      <c r="D501" s="136">
        <f t="shared" si="15"/>
        <v>0.66648680516002679</v>
      </c>
      <c r="E501" s="137" t="str">
        <f t="shared" si="14"/>
        <v>not Eligible</v>
      </c>
    </row>
    <row r="502" spans="1:5">
      <c r="A502" s="134" t="s">
        <v>13</v>
      </c>
      <c r="B502" s="135">
        <v>507699</v>
      </c>
      <c r="C502" s="135">
        <v>970551</v>
      </c>
      <c r="D502" s="136">
        <f t="shared" si="15"/>
        <v>1.9116661644005601</v>
      </c>
      <c r="E502" s="137">
        <f t="shared" si="14"/>
        <v>5000</v>
      </c>
    </row>
    <row r="503" spans="1:5">
      <c r="A503" s="134" t="s">
        <v>13</v>
      </c>
      <c r="B503" s="135">
        <v>374061</v>
      </c>
      <c r="C503" s="135">
        <v>1410274</v>
      </c>
      <c r="D503" s="136">
        <f t="shared" si="15"/>
        <v>3.7701711752895917</v>
      </c>
      <c r="E503" s="137">
        <f t="shared" si="14"/>
        <v>5000</v>
      </c>
    </row>
    <row r="504" spans="1:5">
      <c r="A504" s="134" t="s">
        <v>13</v>
      </c>
      <c r="B504" s="135">
        <v>150689</v>
      </c>
      <c r="C504" s="135">
        <v>547640</v>
      </c>
      <c r="D504" s="136">
        <f t="shared" si="15"/>
        <v>3.6342400573366338</v>
      </c>
      <c r="E504" s="137">
        <f t="shared" si="14"/>
        <v>5000</v>
      </c>
    </row>
    <row r="505" spans="1:5">
      <c r="A505" s="134" t="s">
        <v>13</v>
      </c>
      <c r="B505" s="135">
        <v>292117</v>
      </c>
      <c r="C505" s="135">
        <v>816563</v>
      </c>
      <c r="D505" s="136">
        <f t="shared" si="15"/>
        <v>2.7953285840947291</v>
      </c>
      <c r="E505" s="137">
        <f t="shared" si="14"/>
        <v>5000</v>
      </c>
    </row>
    <row r="506" spans="1:5">
      <c r="A506" s="134" t="s">
        <v>13</v>
      </c>
      <c r="B506" s="135">
        <v>650611</v>
      </c>
      <c r="C506" s="135">
        <v>1136586</v>
      </c>
      <c r="D506" s="136">
        <f t="shared" si="15"/>
        <v>1.746951711544994</v>
      </c>
      <c r="E506" s="137">
        <f t="shared" si="14"/>
        <v>5000</v>
      </c>
    </row>
    <row r="507" spans="1:5">
      <c r="A507" s="134" t="s">
        <v>13</v>
      </c>
      <c r="B507" s="135">
        <v>1813771</v>
      </c>
      <c r="C507" s="135">
        <v>694066</v>
      </c>
      <c r="D507" s="136">
        <f t="shared" si="15"/>
        <v>0.38266462524761946</v>
      </c>
      <c r="E507" s="137" t="str">
        <f t="shared" si="14"/>
        <v>not Eligible</v>
      </c>
    </row>
    <row r="508" spans="1:5">
      <c r="A508" s="134" t="s">
        <v>13</v>
      </c>
      <c r="B508" s="135">
        <v>695192</v>
      </c>
      <c r="C508" s="135">
        <v>440991</v>
      </c>
      <c r="D508" s="136">
        <f t="shared" si="15"/>
        <v>0.63434418117584779</v>
      </c>
      <c r="E508" s="137" t="str">
        <f t="shared" si="14"/>
        <v>not Eligible</v>
      </c>
    </row>
    <row r="509" spans="1:5">
      <c r="A509" s="134" t="s">
        <v>13</v>
      </c>
      <c r="B509" s="135">
        <v>1033312</v>
      </c>
      <c r="C509" s="135">
        <v>631696</v>
      </c>
      <c r="D509" s="136">
        <f t="shared" si="15"/>
        <v>0.61133133071134371</v>
      </c>
      <c r="E509" s="137" t="str">
        <f t="shared" si="14"/>
        <v>not Eligible</v>
      </c>
    </row>
    <row r="510" spans="1:5">
      <c r="A510" s="134" t="s">
        <v>13</v>
      </c>
      <c r="B510" s="135">
        <v>733743</v>
      </c>
      <c r="C510" s="135">
        <v>1028964</v>
      </c>
      <c r="D510" s="136">
        <f t="shared" si="15"/>
        <v>1.4023493239458502</v>
      </c>
      <c r="E510" s="137">
        <f t="shared" si="14"/>
        <v>5000</v>
      </c>
    </row>
    <row r="511" spans="1:5">
      <c r="A511" s="134" t="s">
        <v>13</v>
      </c>
      <c r="B511" s="135">
        <v>679873</v>
      </c>
      <c r="C511" s="135">
        <v>1265555</v>
      </c>
      <c r="D511" s="136">
        <f t="shared" si="15"/>
        <v>1.8614579487639604</v>
      </c>
      <c r="E511" s="137">
        <f t="shared" si="14"/>
        <v>5000</v>
      </c>
    </row>
    <row r="512" spans="1:5">
      <c r="A512" s="134" t="s">
        <v>13</v>
      </c>
      <c r="B512" s="135">
        <v>837621</v>
      </c>
      <c r="C512" s="135">
        <v>1184001</v>
      </c>
      <c r="D512" s="136">
        <f t="shared" si="15"/>
        <v>1.4135283141181991</v>
      </c>
      <c r="E512" s="137">
        <f t="shared" si="14"/>
        <v>5000</v>
      </c>
    </row>
    <row r="513" spans="1:5">
      <c r="A513" s="134" t="s">
        <v>13</v>
      </c>
      <c r="B513" s="135">
        <v>1408192</v>
      </c>
      <c r="C513" s="135">
        <v>1657401</v>
      </c>
      <c r="D513" s="136">
        <f t="shared" si="15"/>
        <v>1.1769708960141798</v>
      </c>
      <c r="E513" s="137">
        <f t="shared" si="14"/>
        <v>5000</v>
      </c>
    </row>
    <row r="514" spans="1:5">
      <c r="A514" s="134" t="s">
        <v>13</v>
      </c>
      <c r="B514" s="135">
        <v>855754</v>
      </c>
      <c r="C514" s="135">
        <v>386638</v>
      </c>
      <c r="D514" s="136">
        <f t="shared" si="15"/>
        <v>0.45180974906339905</v>
      </c>
      <c r="E514" s="137" t="str">
        <f t="shared" si="14"/>
        <v>not Eligible</v>
      </c>
    </row>
    <row r="515" spans="1:5">
      <c r="A515" s="134" t="s">
        <v>13</v>
      </c>
      <c r="B515" s="135">
        <v>669002</v>
      </c>
      <c r="C515" s="135">
        <v>258161</v>
      </c>
      <c r="D515" s="136">
        <f t="shared" si="15"/>
        <v>0.38588972828182877</v>
      </c>
      <c r="E515" s="137" t="str">
        <f t="shared" si="14"/>
        <v>not Eligible</v>
      </c>
    </row>
    <row r="516" spans="1:5">
      <c r="A516" s="134" t="s">
        <v>13</v>
      </c>
      <c r="B516" s="135">
        <v>521969</v>
      </c>
      <c r="C516" s="135">
        <v>466899</v>
      </c>
      <c r="D516" s="136">
        <f t="shared" si="15"/>
        <v>0.8944956501248158</v>
      </c>
      <c r="E516" s="137" t="str">
        <f t="shared" si="14"/>
        <v>not Eligible</v>
      </c>
    </row>
    <row r="517" spans="1:5">
      <c r="A517" s="134" t="s">
        <v>13</v>
      </c>
      <c r="B517" s="135">
        <v>341537</v>
      </c>
      <c r="C517" s="135">
        <v>792176</v>
      </c>
      <c r="D517" s="136">
        <f t="shared" si="15"/>
        <v>2.3194441597835667</v>
      </c>
      <c r="E517" s="137">
        <f t="shared" si="14"/>
        <v>5000</v>
      </c>
    </row>
    <row r="518" spans="1:5">
      <c r="A518" s="134" t="s">
        <v>13</v>
      </c>
      <c r="B518" s="135">
        <v>718093</v>
      </c>
      <c r="C518" s="135">
        <v>1008932</v>
      </c>
      <c r="D518" s="136">
        <f t="shared" si="15"/>
        <v>1.4050157848635205</v>
      </c>
      <c r="E518" s="137">
        <f t="shared" si="14"/>
        <v>5000</v>
      </c>
    </row>
    <row r="519" spans="1:5">
      <c r="A519" s="134" t="s">
        <v>13</v>
      </c>
      <c r="B519" s="135">
        <v>561945</v>
      </c>
      <c r="C519" s="135">
        <v>384765</v>
      </c>
      <c r="D519" s="136">
        <f t="shared" si="15"/>
        <v>0.68470223954301579</v>
      </c>
      <c r="E519" s="137" t="str">
        <f t="shared" si="14"/>
        <v>not Eligible</v>
      </c>
    </row>
    <row r="520" spans="1:5">
      <c r="A520" s="134" t="s">
        <v>13</v>
      </c>
      <c r="B520" s="135">
        <v>839726</v>
      </c>
      <c r="C520" s="135">
        <v>1119173</v>
      </c>
      <c r="D520" s="136">
        <f t="shared" si="15"/>
        <v>1.332783550824912</v>
      </c>
      <c r="E520" s="137">
        <f t="shared" si="14"/>
        <v>5000</v>
      </c>
    </row>
    <row r="521" spans="1:5">
      <c r="A521" s="134" t="s">
        <v>13</v>
      </c>
      <c r="B521" s="135">
        <v>724714</v>
      </c>
      <c r="C521" s="135">
        <v>1080787</v>
      </c>
      <c r="D521" s="136">
        <f t="shared" si="15"/>
        <v>1.491328993230433</v>
      </c>
      <c r="E521" s="137">
        <f t="shared" ref="E521:E584" si="16">IF(AND(A521="Active",D521&gt;90%),IF(D521&gt;100%,5000,IF(D521&gt;91%,4000,IF(D521&gt;81%,3000,IF(D521&gt;70%,2000,"Not Eligible")))),"not Eligible")</f>
        <v>5000</v>
      </c>
    </row>
    <row r="522" spans="1:5">
      <c r="A522" s="134" t="s">
        <v>13</v>
      </c>
      <c r="B522" s="135">
        <v>877625</v>
      </c>
      <c r="C522" s="135">
        <v>1724149</v>
      </c>
      <c r="D522" s="136">
        <f t="shared" ref="D522:D585" si="17">C522/B522</f>
        <v>1.9645623130608176</v>
      </c>
      <c r="E522" s="137">
        <f t="shared" si="16"/>
        <v>5000</v>
      </c>
    </row>
    <row r="523" spans="1:5">
      <c r="A523" s="134" t="s">
        <v>13</v>
      </c>
      <c r="B523" s="135">
        <v>1372273</v>
      </c>
      <c r="C523" s="135">
        <v>908706</v>
      </c>
      <c r="D523" s="136">
        <f t="shared" si="17"/>
        <v>0.66219039505987509</v>
      </c>
      <c r="E523" s="137" t="str">
        <f t="shared" si="16"/>
        <v>not Eligible</v>
      </c>
    </row>
    <row r="524" spans="1:5">
      <c r="A524" s="134" t="s">
        <v>13</v>
      </c>
      <c r="B524" s="135">
        <v>1515941</v>
      </c>
      <c r="C524" s="135">
        <v>1111567</v>
      </c>
      <c r="D524" s="136">
        <f t="shared" si="17"/>
        <v>0.7332521516338697</v>
      </c>
      <c r="E524" s="137" t="str">
        <f t="shared" si="16"/>
        <v>not Eligible</v>
      </c>
    </row>
    <row r="525" spans="1:5">
      <c r="A525" s="134" t="s">
        <v>13</v>
      </c>
      <c r="B525" s="135">
        <v>1158399</v>
      </c>
      <c r="C525" s="135">
        <v>1410710</v>
      </c>
      <c r="D525" s="136">
        <f t="shared" si="17"/>
        <v>1.2178100982476676</v>
      </c>
      <c r="E525" s="137">
        <f t="shared" si="16"/>
        <v>5000</v>
      </c>
    </row>
    <row r="526" spans="1:5">
      <c r="A526" s="134" t="s">
        <v>13</v>
      </c>
      <c r="B526" s="135">
        <v>394583</v>
      </c>
      <c r="C526" s="135">
        <v>997705</v>
      </c>
      <c r="D526" s="136">
        <f t="shared" si="17"/>
        <v>2.5285047759280048</v>
      </c>
      <c r="E526" s="137">
        <f t="shared" si="16"/>
        <v>5000</v>
      </c>
    </row>
    <row r="527" spans="1:5">
      <c r="A527" s="134" t="s">
        <v>13</v>
      </c>
      <c r="B527" s="135">
        <v>1209225</v>
      </c>
      <c r="C527" s="135">
        <v>1955619</v>
      </c>
      <c r="D527" s="136">
        <f t="shared" si="17"/>
        <v>1.6172498914594058</v>
      </c>
      <c r="E527" s="137">
        <f t="shared" si="16"/>
        <v>5000</v>
      </c>
    </row>
    <row r="528" spans="1:5">
      <c r="A528" s="134" t="s">
        <v>13</v>
      </c>
      <c r="B528" s="135">
        <v>840427</v>
      </c>
      <c r="C528" s="135">
        <v>980285</v>
      </c>
      <c r="D528" s="136">
        <f t="shared" si="17"/>
        <v>1.1664130257595247</v>
      </c>
      <c r="E528" s="137">
        <f t="shared" si="16"/>
        <v>5000</v>
      </c>
    </row>
    <row r="529" spans="1:5">
      <c r="A529" s="134" t="s">
        <v>13</v>
      </c>
      <c r="B529" s="135">
        <v>352368</v>
      </c>
      <c r="C529" s="135">
        <v>486995</v>
      </c>
      <c r="D529" s="136">
        <f t="shared" si="17"/>
        <v>1.3820636380148028</v>
      </c>
      <c r="E529" s="137">
        <f t="shared" si="16"/>
        <v>5000</v>
      </c>
    </row>
    <row r="530" spans="1:5">
      <c r="A530" s="134" t="s">
        <v>13</v>
      </c>
      <c r="B530" s="135">
        <v>1037339</v>
      </c>
      <c r="C530" s="135">
        <v>1749610</v>
      </c>
      <c r="D530" s="136">
        <f t="shared" si="17"/>
        <v>1.6866328172371809</v>
      </c>
      <c r="E530" s="137">
        <f t="shared" si="16"/>
        <v>5000</v>
      </c>
    </row>
    <row r="531" spans="1:5">
      <c r="A531" s="134" t="s">
        <v>13</v>
      </c>
      <c r="B531" s="135">
        <v>427347</v>
      </c>
      <c r="C531" s="135">
        <v>1013976</v>
      </c>
      <c r="D531" s="136">
        <f t="shared" si="17"/>
        <v>2.3727228692374114</v>
      </c>
      <c r="E531" s="137">
        <f t="shared" si="16"/>
        <v>5000</v>
      </c>
    </row>
    <row r="532" spans="1:5">
      <c r="A532" s="134" t="s">
        <v>13</v>
      </c>
      <c r="B532" s="135">
        <v>2323272</v>
      </c>
      <c r="C532" s="135">
        <v>1893216</v>
      </c>
      <c r="D532" s="136">
        <f t="shared" si="17"/>
        <v>0.81489210045143234</v>
      </c>
      <c r="E532" s="137" t="str">
        <f t="shared" si="16"/>
        <v>not Eligible</v>
      </c>
    </row>
    <row r="533" spans="1:5">
      <c r="A533" s="134" t="s">
        <v>13</v>
      </c>
      <c r="B533" s="135">
        <v>471133</v>
      </c>
      <c r="C533" s="135">
        <v>687867</v>
      </c>
      <c r="D533" s="136">
        <f t="shared" si="17"/>
        <v>1.4600272109998662</v>
      </c>
      <c r="E533" s="137">
        <f t="shared" si="16"/>
        <v>5000</v>
      </c>
    </row>
    <row r="534" spans="1:5">
      <c r="A534" s="134" t="s">
        <v>13</v>
      </c>
      <c r="B534" s="135">
        <v>827043</v>
      </c>
      <c r="C534" s="135">
        <v>2707725</v>
      </c>
      <c r="D534" s="136">
        <f t="shared" si="17"/>
        <v>3.2739833358120438</v>
      </c>
      <c r="E534" s="137">
        <f t="shared" si="16"/>
        <v>5000</v>
      </c>
    </row>
    <row r="535" spans="1:5">
      <c r="A535" s="134" t="s">
        <v>13</v>
      </c>
      <c r="B535" s="135">
        <v>822319</v>
      </c>
      <c r="C535" s="135">
        <v>1004926</v>
      </c>
      <c r="D535" s="136">
        <f t="shared" si="17"/>
        <v>1.2220634571255193</v>
      </c>
      <c r="E535" s="137">
        <f t="shared" si="16"/>
        <v>5000</v>
      </c>
    </row>
    <row r="536" spans="1:5">
      <c r="A536" s="134" t="s">
        <v>13</v>
      </c>
      <c r="B536" s="135">
        <v>553168</v>
      </c>
      <c r="C536" s="135">
        <v>910842</v>
      </c>
      <c r="D536" s="136">
        <f t="shared" si="17"/>
        <v>1.6465919937523501</v>
      </c>
      <c r="E536" s="137">
        <f t="shared" si="16"/>
        <v>5000</v>
      </c>
    </row>
    <row r="537" spans="1:5">
      <c r="A537" s="134" t="s">
        <v>13</v>
      </c>
      <c r="B537" s="135">
        <v>1109389</v>
      </c>
      <c r="C537" s="135">
        <v>977787</v>
      </c>
      <c r="D537" s="136">
        <f t="shared" si="17"/>
        <v>0.88137434209280963</v>
      </c>
      <c r="E537" s="137" t="str">
        <f t="shared" si="16"/>
        <v>not Eligible</v>
      </c>
    </row>
    <row r="538" spans="1:5">
      <c r="A538" s="134" t="s">
        <v>13</v>
      </c>
      <c r="B538" s="135">
        <v>653669</v>
      </c>
      <c r="C538" s="135">
        <v>1029391</v>
      </c>
      <c r="D538" s="136">
        <f t="shared" si="17"/>
        <v>1.5747893811699805</v>
      </c>
      <c r="E538" s="137">
        <f t="shared" si="16"/>
        <v>5000</v>
      </c>
    </row>
    <row r="539" spans="1:5">
      <c r="A539" s="134" t="s">
        <v>13</v>
      </c>
      <c r="B539" s="135">
        <v>642179</v>
      </c>
      <c r="C539" s="135">
        <v>1129773</v>
      </c>
      <c r="D539" s="136">
        <f t="shared" si="17"/>
        <v>1.7592805121313528</v>
      </c>
      <c r="E539" s="137">
        <f t="shared" si="16"/>
        <v>5000</v>
      </c>
    </row>
    <row r="540" spans="1:5">
      <c r="A540" s="134" t="s">
        <v>13</v>
      </c>
      <c r="B540" s="135">
        <v>911720</v>
      </c>
      <c r="C540" s="135">
        <v>593098</v>
      </c>
      <c r="D540" s="136">
        <f t="shared" si="17"/>
        <v>0.65052647742728031</v>
      </c>
      <c r="E540" s="137" t="str">
        <f t="shared" si="16"/>
        <v>not Eligible</v>
      </c>
    </row>
    <row r="541" spans="1:5">
      <c r="A541" s="134" t="s">
        <v>13</v>
      </c>
      <c r="B541" s="135">
        <v>742116</v>
      </c>
      <c r="C541" s="135">
        <v>853212</v>
      </c>
      <c r="D541" s="136">
        <f t="shared" si="17"/>
        <v>1.1497016638908204</v>
      </c>
      <c r="E541" s="137">
        <f t="shared" si="16"/>
        <v>5000</v>
      </c>
    </row>
    <row r="542" spans="1:5">
      <c r="A542" s="134" t="s">
        <v>13</v>
      </c>
      <c r="B542" s="135">
        <v>679909</v>
      </c>
      <c r="C542" s="135">
        <v>780372</v>
      </c>
      <c r="D542" s="136">
        <f t="shared" si="17"/>
        <v>1.147759479577414</v>
      </c>
      <c r="E542" s="137">
        <f t="shared" si="16"/>
        <v>5000</v>
      </c>
    </row>
    <row r="543" spans="1:5">
      <c r="A543" s="134" t="s">
        <v>13</v>
      </c>
      <c r="B543" s="135">
        <v>1701940</v>
      </c>
      <c r="C543" s="135">
        <v>1163537</v>
      </c>
      <c r="D543" s="136">
        <f t="shared" si="17"/>
        <v>0.68365336028297119</v>
      </c>
      <c r="E543" s="137" t="str">
        <f t="shared" si="16"/>
        <v>not Eligible</v>
      </c>
    </row>
    <row r="544" spans="1:5">
      <c r="A544" s="134" t="s">
        <v>13</v>
      </c>
      <c r="B544" s="135">
        <v>290767</v>
      </c>
      <c r="C544" s="135">
        <v>497659</v>
      </c>
      <c r="D544" s="136">
        <f t="shared" si="17"/>
        <v>1.7115387922288292</v>
      </c>
      <c r="E544" s="137">
        <f t="shared" si="16"/>
        <v>5000</v>
      </c>
    </row>
    <row r="545" spans="1:5">
      <c r="A545" s="134" t="s">
        <v>13</v>
      </c>
      <c r="B545" s="135">
        <v>896828</v>
      </c>
      <c r="C545" s="135">
        <v>760236</v>
      </c>
      <c r="D545" s="136">
        <f t="shared" si="17"/>
        <v>0.84769431819702323</v>
      </c>
      <c r="E545" s="137" t="str">
        <f t="shared" si="16"/>
        <v>not Eligible</v>
      </c>
    </row>
    <row r="546" spans="1:5">
      <c r="A546" s="134" t="s">
        <v>13</v>
      </c>
      <c r="B546" s="135">
        <v>816114</v>
      </c>
      <c r="C546" s="135">
        <v>996628</v>
      </c>
      <c r="D546" s="136">
        <f t="shared" si="17"/>
        <v>1.2211872360969178</v>
      </c>
      <c r="E546" s="137">
        <f t="shared" si="16"/>
        <v>5000</v>
      </c>
    </row>
    <row r="547" spans="1:5">
      <c r="A547" s="134" t="s">
        <v>13</v>
      </c>
      <c r="B547" s="135">
        <v>566053</v>
      </c>
      <c r="C547" s="135">
        <v>573850</v>
      </c>
      <c r="D547" s="136">
        <f t="shared" si="17"/>
        <v>1.0137743285522733</v>
      </c>
      <c r="E547" s="137">
        <f t="shared" si="16"/>
        <v>5000</v>
      </c>
    </row>
    <row r="548" spans="1:5">
      <c r="A548" s="134" t="s">
        <v>13</v>
      </c>
      <c r="B548" s="135">
        <v>833222</v>
      </c>
      <c r="C548" s="135">
        <v>778129</v>
      </c>
      <c r="D548" s="136">
        <f t="shared" si="17"/>
        <v>0.93387956631005897</v>
      </c>
      <c r="E548" s="137">
        <f t="shared" si="16"/>
        <v>4000</v>
      </c>
    </row>
    <row r="549" spans="1:5">
      <c r="A549" s="134" t="s">
        <v>13</v>
      </c>
      <c r="B549" s="135">
        <v>1343640</v>
      </c>
      <c r="C549" s="135">
        <v>1322125</v>
      </c>
      <c r="D549" s="136">
        <f t="shared" si="17"/>
        <v>0.98398752642076748</v>
      </c>
      <c r="E549" s="137">
        <f t="shared" si="16"/>
        <v>4000</v>
      </c>
    </row>
    <row r="550" spans="1:5">
      <c r="A550" s="134" t="s">
        <v>13</v>
      </c>
      <c r="B550" s="135">
        <v>558702</v>
      </c>
      <c r="C550" s="135">
        <v>451396</v>
      </c>
      <c r="D550" s="136">
        <f t="shared" si="17"/>
        <v>0.80793696818697625</v>
      </c>
      <c r="E550" s="137" t="str">
        <f t="shared" si="16"/>
        <v>not Eligible</v>
      </c>
    </row>
    <row r="551" spans="1:5">
      <c r="A551" s="134" t="s">
        <v>13</v>
      </c>
      <c r="B551" s="135">
        <v>297365</v>
      </c>
      <c r="C551" s="135">
        <v>438803</v>
      </c>
      <c r="D551" s="136">
        <f t="shared" si="17"/>
        <v>1.4756376843273418</v>
      </c>
      <c r="E551" s="137">
        <f t="shared" si="16"/>
        <v>5000</v>
      </c>
    </row>
    <row r="552" spans="1:5">
      <c r="A552" s="134" t="s">
        <v>13</v>
      </c>
      <c r="B552" s="135">
        <v>303280</v>
      </c>
      <c r="C552" s="135">
        <v>743350</v>
      </c>
      <c r="D552" s="136">
        <f t="shared" si="17"/>
        <v>2.4510353468741757</v>
      </c>
      <c r="E552" s="137">
        <f t="shared" si="16"/>
        <v>5000</v>
      </c>
    </row>
    <row r="553" spans="1:5">
      <c r="A553" s="134" t="s">
        <v>13</v>
      </c>
      <c r="B553" s="135">
        <v>860692</v>
      </c>
      <c r="C553" s="135">
        <v>551982</v>
      </c>
      <c r="D553" s="136">
        <f t="shared" si="17"/>
        <v>0.64132349318920123</v>
      </c>
      <c r="E553" s="137" t="str">
        <f t="shared" si="16"/>
        <v>not Eligible</v>
      </c>
    </row>
    <row r="554" spans="1:5">
      <c r="A554" s="134" t="s">
        <v>13</v>
      </c>
      <c r="B554" s="135">
        <v>1594809</v>
      </c>
      <c r="C554" s="135">
        <v>1709449</v>
      </c>
      <c r="D554" s="136">
        <f t="shared" si="17"/>
        <v>1.0718832161092644</v>
      </c>
      <c r="E554" s="137">
        <f t="shared" si="16"/>
        <v>5000</v>
      </c>
    </row>
    <row r="555" spans="1:5">
      <c r="A555" s="134" t="s">
        <v>13</v>
      </c>
      <c r="B555" s="135">
        <v>1286996</v>
      </c>
      <c r="C555" s="135">
        <v>808883</v>
      </c>
      <c r="D555" s="136">
        <f t="shared" si="17"/>
        <v>0.62850467289719625</v>
      </c>
      <c r="E555" s="137" t="str">
        <f t="shared" si="16"/>
        <v>not Eligible</v>
      </c>
    </row>
    <row r="556" spans="1:5">
      <c r="A556" s="134" t="s">
        <v>13</v>
      </c>
      <c r="B556" s="135">
        <v>1240139</v>
      </c>
      <c r="C556" s="135">
        <v>946122</v>
      </c>
      <c r="D556" s="136">
        <f t="shared" si="17"/>
        <v>0.76291609247027958</v>
      </c>
      <c r="E556" s="137" t="str">
        <f t="shared" si="16"/>
        <v>not Eligible</v>
      </c>
    </row>
    <row r="557" spans="1:5">
      <c r="A557" s="134" t="s">
        <v>13</v>
      </c>
      <c r="B557" s="135">
        <v>1159156</v>
      </c>
      <c r="C557" s="135">
        <v>1440456</v>
      </c>
      <c r="D557" s="136">
        <f t="shared" si="17"/>
        <v>1.2426765681237038</v>
      </c>
      <c r="E557" s="137">
        <f t="shared" si="16"/>
        <v>5000</v>
      </c>
    </row>
    <row r="558" spans="1:5">
      <c r="A558" s="134" t="s">
        <v>13</v>
      </c>
      <c r="B558" s="135">
        <v>1274608</v>
      </c>
      <c r="C558" s="135">
        <v>2228858</v>
      </c>
      <c r="D558" s="136">
        <f t="shared" si="17"/>
        <v>1.7486615492763264</v>
      </c>
      <c r="E558" s="137">
        <f t="shared" si="16"/>
        <v>5000</v>
      </c>
    </row>
    <row r="559" spans="1:5">
      <c r="A559" s="134" t="s">
        <v>13</v>
      </c>
      <c r="B559" s="135">
        <v>2051979</v>
      </c>
      <c r="C559" s="135">
        <v>2136598</v>
      </c>
      <c r="D559" s="136">
        <f t="shared" si="17"/>
        <v>1.0412377514584701</v>
      </c>
      <c r="E559" s="137">
        <f t="shared" si="16"/>
        <v>5000</v>
      </c>
    </row>
    <row r="560" spans="1:5">
      <c r="A560" s="134" t="s">
        <v>13</v>
      </c>
      <c r="B560" s="135">
        <v>1284182</v>
      </c>
      <c r="C560" s="135">
        <v>1889188</v>
      </c>
      <c r="D560" s="136">
        <f t="shared" si="17"/>
        <v>1.4711216945884618</v>
      </c>
      <c r="E560" s="137">
        <f t="shared" si="16"/>
        <v>5000</v>
      </c>
    </row>
    <row r="561" spans="1:5">
      <c r="A561" s="134" t="s">
        <v>13</v>
      </c>
      <c r="B561" s="135">
        <v>872057</v>
      </c>
      <c r="C561" s="135">
        <v>255492</v>
      </c>
      <c r="D561" s="136">
        <f t="shared" si="17"/>
        <v>0.29297626187279041</v>
      </c>
      <c r="E561" s="137" t="str">
        <f t="shared" si="16"/>
        <v>not Eligible</v>
      </c>
    </row>
    <row r="562" spans="1:5">
      <c r="A562" s="134" t="s">
        <v>13</v>
      </c>
      <c r="B562" s="135">
        <v>1587692</v>
      </c>
      <c r="C562" s="135">
        <v>1868243</v>
      </c>
      <c r="D562" s="136">
        <f t="shared" si="17"/>
        <v>1.1767036679658271</v>
      </c>
      <c r="E562" s="137">
        <f t="shared" si="16"/>
        <v>5000</v>
      </c>
    </row>
    <row r="563" spans="1:5">
      <c r="A563" s="134" t="s">
        <v>13</v>
      </c>
      <c r="B563" s="135">
        <v>1455971</v>
      </c>
      <c r="C563" s="135">
        <v>1206588</v>
      </c>
      <c r="D563" s="136">
        <f t="shared" si="17"/>
        <v>0.82871705549080299</v>
      </c>
      <c r="E563" s="137" t="str">
        <f t="shared" si="16"/>
        <v>not Eligible</v>
      </c>
    </row>
    <row r="564" spans="1:5">
      <c r="A564" s="134" t="s">
        <v>13</v>
      </c>
      <c r="B564" s="135">
        <v>618629</v>
      </c>
      <c r="C564" s="135">
        <v>857905</v>
      </c>
      <c r="D564" s="136">
        <f t="shared" si="17"/>
        <v>1.3867843246921823</v>
      </c>
      <c r="E564" s="137">
        <f t="shared" si="16"/>
        <v>5000</v>
      </c>
    </row>
    <row r="565" spans="1:5">
      <c r="A565" s="134" t="s">
        <v>13</v>
      </c>
      <c r="B565" s="135">
        <v>675864</v>
      </c>
      <c r="C565" s="135">
        <v>947063</v>
      </c>
      <c r="D565" s="136">
        <f t="shared" si="17"/>
        <v>1.4012626800658121</v>
      </c>
      <c r="E565" s="137">
        <f t="shared" si="16"/>
        <v>5000</v>
      </c>
    </row>
    <row r="566" spans="1:5">
      <c r="A566" s="134" t="s">
        <v>13</v>
      </c>
      <c r="B566" s="135">
        <v>829033</v>
      </c>
      <c r="C566" s="135">
        <v>855741</v>
      </c>
      <c r="D566" s="136">
        <f t="shared" si="17"/>
        <v>1.0322158466550788</v>
      </c>
      <c r="E566" s="137">
        <f t="shared" si="16"/>
        <v>5000</v>
      </c>
    </row>
    <row r="567" spans="1:5">
      <c r="A567" s="134" t="s">
        <v>13</v>
      </c>
      <c r="B567" s="135">
        <v>597706</v>
      </c>
      <c r="C567" s="135">
        <v>506912</v>
      </c>
      <c r="D567" s="136">
        <f t="shared" si="17"/>
        <v>0.84809588660645874</v>
      </c>
      <c r="E567" s="137" t="str">
        <f t="shared" si="16"/>
        <v>not Eligible</v>
      </c>
    </row>
    <row r="568" spans="1:5">
      <c r="A568" s="134" t="s">
        <v>13</v>
      </c>
      <c r="B568" s="135">
        <v>669433</v>
      </c>
      <c r="C568" s="135">
        <v>745957</v>
      </c>
      <c r="D568" s="136">
        <f t="shared" si="17"/>
        <v>1.1143116637512642</v>
      </c>
      <c r="E568" s="137">
        <f t="shared" si="16"/>
        <v>5000</v>
      </c>
    </row>
    <row r="569" spans="1:5">
      <c r="A569" s="134" t="s">
        <v>13</v>
      </c>
      <c r="B569" s="135">
        <v>1014636</v>
      </c>
      <c r="C569" s="135">
        <v>1637667</v>
      </c>
      <c r="D569" s="136">
        <f t="shared" si="17"/>
        <v>1.614043854150651</v>
      </c>
      <c r="E569" s="137">
        <f t="shared" si="16"/>
        <v>5000</v>
      </c>
    </row>
    <row r="570" spans="1:5">
      <c r="A570" s="134" t="s">
        <v>13</v>
      </c>
      <c r="B570" s="135">
        <v>1008972</v>
      </c>
      <c r="C570" s="135">
        <v>1362486</v>
      </c>
      <c r="D570" s="136">
        <f t="shared" si="17"/>
        <v>1.3503704760885338</v>
      </c>
      <c r="E570" s="137">
        <f t="shared" si="16"/>
        <v>5000</v>
      </c>
    </row>
    <row r="571" spans="1:5">
      <c r="A571" s="134" t="s">
        <v>13</v>
      </c>
      <c r="B571" s="135">
        <v>1011301</v>
      </c>
      <c r="C571" s="135">
        <v>89136</v>
      </c>
      <c r="D571" s="136">
        <f t="shared" si="17"/>
        <v>8.8139930643794481E-2</v>
      </c>
      <c r="E571" s="137" t="str">
        <f t="shared" si="16"/>
        <v>not Eligible</v>
      </c>
    </row>
    <row r="572" spans="1:5">
      <c r="A572" s="134" t="s">
        <v>13</v>
      </c>
      <c r="B572" s="135">
        <v>1956094</v>
      </c>
      <c r="C572" s="135">
        <v>1458080</v>
      </c>
      <c r="D572" s="136">
        <f t="shared" si="17"/>
        <v>0.74540385073518967</v>
      </c>
      <c r="E572" s="137" t="str">
        <f t="shared" si="16"/>
        <v>not Eligible</v>
      </c>
    </row>
    <row r="573" spans="1:5">
      <c r="A573" s="134" t="s">
        <v>13</v>
      </c>
      <c r="B573" s="135">
        <v>2651982</v>
      </c>
      <c r="C573" s="135">
        <v>911877</v>
      </c>
      <c r="D573" s="136">
        <f t="shared" si="17"/>
        <v>0.34384735643002101</v>
      </c>
      <c r="E573" s="137" t="str">
        <f t="shared" si="16"/>
        <v>not Eligible</v>
      </c>
    </row>
    <row r="574" spans="1:5">
      <c r="A574" s="134" t="s">
        <v>13</v>
      </c>
      <c r="B574" s="135">
        <v>1048423</v>
      </c>
      <c r="C574" s="135">
        <v>965272</v>
      </c>
      <c r="D574" s="136">
        <f t="shared" si="17"/>
        <v>0.92068945454267981</v>
      </c>
      <c r="E574" s="137">
        <f t="shared" si="16"/>
        <v>4000</v>
      </c>
    </row>
    <row r="575" spans="1:5">
      <c r="A575" s="134" t="s">
        <v>13</v>
      </c>
      <c r="B575" s="135">
        <v>497087</v>
      </c>
      <c r="C575" s="135">
        <v>553073</v>
      </c>
      <c r="D575" s="136">
        <f t="shared" si="17"/>
        <v>1.1126281717284903</v>
      </c>
      <c r="E575" s="137">
        <f t="shared" si="16"/>
        <v>5000</v>
      </c>
    </row>
    <row r="576" spans="1:5">
      <c r="A576" s="134" t="s">
        <v>13</v>
      </c>
      <c r="B576" s="135">
        <v>598705</v>
      </c>
      <c r="C576" s="135">
        <v>476334</v>
      </c>
      <c r="D576" s="136">
        <f t="shared" si="17"/>
        <v>0.795607185508723</v>
      </c>
      <c r="E576" s="137" t="str">
        <f t="shared" si="16"/>
        <v>not Eligible</v>
      </c>
    </row>
    <row r="577" spans="1:5">
      <c r="A577" s="134" t="s">
        <v>13</v>
      </c>
      <c r="B577" s="135">
        <v>463798</v>
      </c>
      <c r="C577" s="135">
        <v>311977</v>
      </c>
      <c r="D577" s="136">
        <f t="shared" si="17"/>
        <v>0.67265706191057317</v>
      </c>
      <c r="E577" s="137" t="str">
        <f t="shared" si="16"/>
        <v>not Eligible</v>
      </c>
    </row>
    <row r="578" spans="1:5">
      <c r="A578" s="134" t="s">
        <v>13</v>
      </c>
      <c r="B578" s="135">
        <v>464029</v>
      </c>
      <c r="C578" s="135">
        <v>329868</v>
      </c>
      <c r="D578" s="136">
        <f t="shared" si="17"/>
        <v>0.7108779839191085</v>
      </c>
      <c r="E578" s="137" t="str">
        <f t="shared" si="16"/>
        <v>not Eligible</v>
      </c>
    </row>
    <row r="579" spans="1:5">
      <c r="A579" s="134" t="s">
        <v>13</v>
      </c>
      <c r="B579" s="135">
        <v>1009868</v>
      </c>
      <c r="C579" s="135">
        <v>386199</v>
      </c>
      <c r="D579" s="136">
        <f t="shared" si="17"/>
        <v>0.3824252278515608</v>
      </c>
      <c r="E579" s="137" t="str">
        <f t="shared" si="16"/>
        <v>not Eligible</v>
      </c>
    </row>
    <row r="580" spans="1:5">
      <c r="A580" s="134" t="s">
        <v>13</v>
      </c>
      <c r="B580" s="135">
        <v>547938</v>
      </c>
      <c r="C580" s="135">
        <v>790951</v>
      </c>
      <c r="D580" s="136">
        <f t="shared" si="17"/>
        <v>1.4435045570849256</v>
      </c>
      <c r="E580" s="137">
        <f t="shared" si="16"/>
        <v>5000</v>
      </c>
    </row>
    <row r="581" spans="1:5">
      <c r="A581" s="134" t="s">
        <v>13</v>
      </c>
      <c r="B581" s="135">
        <v>776226</v>
      </c>
      <c r="C581" s="135">
        <v>2097293</v>
      </c>
      <c r="D581" s="136">
        <f t="shared" si="17"/>
        <v>2.7019102684012131</v>
      </c>
      <c r="E581" s="137">
        <f t="shared" si="16"/>
        <v>5000</v>
      </c>
    </row>
    <row r="582" spans="1:5">
      <c r="A582" s="134" t="s">
        <v>13</v>
      </c>
      <c r="B582" s="135">
        <v>939851</v>
      </c>
      <c r="C582" s="135">
        <v>504287</v>
      </c>
      <c r="D582" s="136">
        <f t="shared" si="17"/>
        <v>0.53656058247530725</v>
      </c>
      <c r="E582" s="137" t="str">
        <f t="shared" si="16"/>
        <v>not Eligible</v>
      </c>
    </row>
    <row r="583" spans="1:5">
      <c r="A583" s="134" t="s">
        <v>13</v>
      </c>
      <c r="B583" s="135">
        <v>1880130</v>
      </c>
      <c r="C583" s="135">
        <v>2991444</v>
      </c>
      <c r="D583" s="136">
        <f t="shared" si="17"/>
        <v>1.5910835952833049</v>
      </c>
      <c r="E583" s="137">
        <f t="shared" si="16"/>
        <v>5000</v>
      </c>
    </row>
    <row r="584" spans="1:5">
      <c r="A584" s="134" t="s">
        <v>13</v>
      </c>
      <c r="B584" s="135">
        <v>376570</v>
      </c>
      <c r="C584" s="135">
        <v>559956</v>
      </c>
      <c r="D584" s="136">
        <f t="shared" si="17"/>
        <v>1.4869904665799187</v>
      </c>
      <c r="E584" s="137">
        <f t="shared" si="16"/>
        <v>5000</v>
      </c>
    </row>
    <row r="585" spans="1:5">
      <c r="A585" s="134" t="s">
        <v>13</v>
      </c>
      <c r="B585" s="135">
        <v>880050</v>
      </c>
      <c r="C585" s="135">
        <v>1558696</v>
      </c>
      <c r="D585" s="136">
        <f t="shared" si="17"/>
        <v>1.7711448213169707</v>
      </c>
      <c r="E585" s="137">
        <f t="shared" ref="E585:E648" si="18">IF(AND(A585="Active",D585&gt;90%),IF(D585&gt;100%,5000,IF(D585&gt;91%,4000,IF(D585&gt;81%,3000,IF(D585&gt;70%,2000,"Not Eligible")))),"not Eligible")</f>
        <v>5000</v>
      </c>
    </row>
    <row r="586" spans="1:5">
      <c r="A586" s="134" t="s">
        <v>13</v>
      </c>
      <c r="B586" s="135">
        <v>532042</v>
      </c>
      <c r="C586" s="135">
        <v>742971</v>
      </c>
      <c r="D586" s="136">
        <f t="shared" ref="D586:D649" si="19">C586/B586</f>
        <v>1.3964517838817236</v>
      </c>
      <c r="E586" s="137">
        <f t="shared" si="18"/>
        <v>5000</v>
      </c>
    </row>
    <row r="587" spans="1:5">
      <c r="A587" s="134" t="s">
        <v>13</v>
      </c>
      <c r="B587" s="135">
        <v>477070</v>
      </c>
      <c r="C587" s="135">
        <v>1039972</v>
      </c>
      <c r="D587" s="136">
        <f t="shared" si="19"/>
        <v>2.1799148971848994</v>
      </c>
      <c r="E587" s="137">
        <f t="shared" si="18"/>
        <v>5000</v>
      </c>
    </row>
    <row r="588" spans="1:5">
      <c r="A588" s="134" t="s">
        <v>13</v>
      </c>
      <c r="B588" s="135">
        <v>864041</v>
      </c>
      <c r="C588" s="135">
        <v>1148742</v>
      </c>
      <c r="D588" s="136">
        <f t="shared" si="19"/>
        <v>1.3294994103289079</v>
      </c>
      <c r="E588" s="137">
        <f t="shared" si="18"/>
        <v>5000</v>
      </c>
    </row>
    <row r="589" spans="1:5">
      <c r="A589" s="134" t="s">
        <v>13</v>
      </c>
      <c r="B589" s="135">
        <v>1649302</v>
      </c>
      <c r="C589" s="135">
        <v>1222148</v>
      </c>
      <c r="D589" s="136">
        <f t="shared" si="19"/>
        <v>0.74100922693357552</v>
      </c>
      <c r="E589" s="137" t="str">
        <f t="shared" si="18"/>
        <v>not Eligible</v>
      </c>
    </row>
    <row r="590" spans="1:5">
      <c r="A590" s="134" t="s">
        <v>13</v>
      </c>
      <c r="B590" s="135">
        <v>756064</v>
      </c>
      <c r="C590" s="135">
        <v>878168</v>
      </c>
      <c r="D590" s="136">
        <f t="shared" si="19"/>
        <v>1.1614995555931773</v>
      </c>
      <c r="E590" s="137">
        <f t="shared" si="18"/>
        <v>5000</v>
      </c>
    </row>
    <row r="591" spans="1:5">
      <c r="A591" s="134" t="s">
        <v>13</v>
      </c>
      <c r="B591" s="135">
        <v>2094541</v>
      </c>
      <c r="C591" s="135">
        <v>1946537</v>
      </c>
      <c r="D591" s="136">
        <f t="shared" si="19"/>
        <v>0.92933821777659165</v>
      </c>
      <c r="E591" s="137">
        <f t="shared" si="18"/>
        <v>4000</v>
      </c>
    </row>
    <row r="592" spans="1:5">
      <c r="A592" s="134" t="s">
        <v>13</v>
      </c>
      <c r="B592" s="135">
        <v>397799</v>
      </c>
      <c r="C592" s="135">
        <v>64465</v>
      </c>
      <c r="D592" s="136">
        <f t="shared" si="19"/>
        <v>0.16205420325340184</v>
      </c>
      <c r="E592" s="137" t="str">
        <f t="shared" si="18"/>
        <v>not Eligible</v>
      </c>
    </row>
    <row r="593" spans="1:5">
      <c r="A593" s="134" t="s">
        <v>13</v>
      </c>
      <c r="B593" s="135">
        <v>604642</v>
      </c>
      <c r="C593" s="135">
        <v>698264</v>
      </c>
      <c r="D593" s="136">
        <f t="shared" si="19"/>
        <v>1.1548387310176931</v>
      </c>
      <c r="E593" s="137">
        <f t="shared" si="18"/>
        <v>5000</v>
      </c>
    </row>
    <row r="594" spans="1:5">
      <c r="A594" s="134" t="s">
        <v>13</v>
      </c>
      <c r="B594" s="135">
        <v>737233</v>
      </c>
      <c r="C594" s="135">
        <v>1122700</v>
      </c>
      <c r="D594" s="136">
        <f t="shared" si="19"/>
        <v>1.5228564103885747</v>
      </c>
      <c r="E594" s="137">
        <f t="shared" si="18"/>
        <v>5000</v>
      </c>
    </row>
    <row r="595" spans="1:5">
      <c r="A595" s="134" t="s">
        <v>13</v>
      </c>
      <c r="B595" s="135">
        <v>1276814</v>
      </c>
      <c r="C595" s="135">
        <v>1077621</v>
      </c>
      <c r="D595" s="136">
        <f t="shared" si="19"/>
        <v>0.84399215547448569</v>
      </c>
      <c r="E595" s="137" t="str">
        <f t="shared" si="18"/>
        <v>not Eligible</v>
      </c>
    </row>
    <row r="596" spans="1:5">
      <c r="A596" s="134" t="s">
        <v>13</v>
      </c>
      <c r="B596" s="135">
        <v>563065</v>
      </c>
      <c r="C596" s="135">
        <v>502119</v>
      </c>
      <c r="D596" s="136">
        <f t="shared" si="19"/>
        <v>0.89176027634464938</v>
      </c>
      <c r="E596" s="137" t="str">
        <f t="shared" si="18"/>
        <v>not Eligible</v>
      </c>
    </row>
    <row r="597" spans="1:5">
      <c r="A597" s="134" t="s">
        <v>13</v>
      </c>
      <c r="B597" s="135">
        <v>1091550</v>
      </c>
      <c r="C597" s="135">
        <v>857512</v>
      </c>
      <c r="D597" s="136">
        <f t="shared" si="19"/>
        <v>0.78559113187668916</v>
      </c>
      <c r="E597" s="137" t="str">
        <f t="shared" si="18"/>
        <v>not Eligible</v>
      </c>
    </row>
    <row r="598" spans="1:5">
      <c r="A598" s="134" t="s">
        <v>13</v>
      </c>
      <c r="B598" s="135">
        <v>1099036</v>
      </c>
      <c r="C598" s="135">
        <v>964016</v>
      </c>
      <c r="D598" s="136">
        <f t="shared" si="19"/>
        <v>0.87714688144883335</v>
      </c>
      <c r="E598" s="137" t="str">
        <f t="shared" si="18"/>
        <v>not Eligible</v>
      </c>
    </row>
    <row r="599" spans="1:5">
      <c r="A599" s="134" t="s">
        <v>13</v>
      </c>
      <c r="B599" s="135">
        <v>1623365</v>
      </c>
      <c r="C599" s="135">
        <v>801867</v>
      </c>
      <c r="D599" s="136">
        <f t="shared" si="19"/>
        <v>0.49395360870783833</v>
      </c>
      <c r="E599" s="137" t="str">
        <f t="shared" si="18"/>
        <v>not Eligible</v>
      </c>
    </row>
    <row r="600" spans="1:5">
      <c r="A600" s="134" t="s">
        <v>13</v>
      </c>
      <c r="B600" s="135">
        <v>627515</v>
      </c>
      <c r="C600" s="135">
        <v>1245514</v>
      </c>
      <c r="D600" s="136">
        <f t="shared" si="19"/>
        <v>1.9848354222608224</v>
      </c>
      <c r="E600" s="137">
        <f t="shared" si="18"/>
        <v>5000</v>
      </c>
    </row>
    <row r="601" spans="1:5">
      <c r="A601" s="134" t="s">
        <v>13</v>
      </c>
      <c r="B601" s="135">
        <v>407201</v>
      </c>
      <c r="C601" s="135">
        <v>280337</v>
      </c>
      <c r="D601" s="136">
        <f t="shared" si="19"/>
        <v>0.68844870223796106</v>
      </c>
      <c r="E601" s="137" t="str">
        <f t="shared" si="18"/>
        <v>not Eligible</v>
      </c>
    </row>
    <row r="602" spans="1:5">
      <c r="A602" s="134" t="s">
        <v>13</v>
      </c>
      <c r="B602" s="135">
        <v>906644</v>
      </c>
      <c r="C602" s="135">
        <v>775566</v>
      </c>
      <c r="D602" s="136">
        <f t="shared" si="19"/>
        <v>0.85542506209714064</v>
      </c>
      <c r="E602" s="137" t="str">
        <f t="shared" si="18"/>
        <v>not Eligible</v>
      </c>
    </row>
    <row r="603" spans="1:5">
      <c r="A603" s="134" t="s">
        <v>13</v>
      </c>
      <c r="B603" s="135">
        <v>1242853</v>
      </c>
      <c r="C603" s="135">
        <v>1280279</v>
      </c>
      <c r="D603" s="136">
        <f t="shared" si="19"/>
        <v>1.0301129739397983</v>
      </c>
      <c r="E603" s="137">
        <f t="shared" si="18"/>
        <v>5000</v>
      </c>
    </row>
    <row r="604" spans="1:5">
      <c r="A604" s="134" t="s">
        <v>13</v>
      </c>
      <c r="B604" s="135">
        <v>1293096</v>
      </c>
      <c r="C604" s="135">
        <v>434696</v>
      </c>
      <c r="D604" s="136">
        <f t="shared" si="19"/>
        <v>0.33616684298768229</v>
      </c>
      <c r="E604" s="137" t="str">
        <f t="shared" si="18"/>
        <v>not Eligible</v>
      </c>
    </row>
    <row r="605" spans="1:5">
      <c r="A605" s="134" t="s">
        <v>13</v>
      </c>
      <c r="B605" s="135">
        <v>346762</v>
      </c>
      <c r="C605" s="135">
        <v>677575</v>
      </c>
      <c r="D605" s="136">
        <f t="shared" si="19"/>
        <v>1.9540059176034283</v>
      </c>
      <c r="E605" s="137">
        <f t="shared" si="18"/>
        <v>5000</v>
      </c>
    </row>
    <row r="606" spans="1:5">
      <c r="A606" s="134" t="s">
        <v>13</v>
      </c>
      <c r="B606" s="135">
        <v>716105</v>
      </c>
      <c r="C606" s="135">
        <v>489971</v>
      </c>
      <c r="D606" s="136">
        <f t="shared" si="19"/>
        <v>0.68421670006493462</v>
      </c>
      <c r="E606" s="137" t="str">
        <f t="shared" si="18"/>
        <v>not Eligible</v>
      </c>
    </row>
    <row r="607" spans="1:5">
      <c r="A607" s="134" t="s">
        <v>13</v>
      </c>
      <c r="B607" s="135">
        <v>1653563</v>
      </c>
      <c r="C607" s="135">
        <v>1673251</v>
      </c>
      <c r="D607" s="136">
        <f t="shared" si="19"/>
        <v>1.0119064105812721</v>
      </c>
      <c r="E607" s="137">
        <f t="shared" si="18"/>
        <v>5000</v>
      </c>
    </row>
    <row r="608" spans="1:5">
      <c r="A608" s="134" t="s">
        <v>13</v>
      </c>
      <c r="B608" s="135">
        <v>394412</v>
      </c>
      <c r="C608" s="135">
        <v>627403</v>
      </c>
      <c r="D608" s="136">
        <f t="shared" si="19"/>
        <v>1.5907299980730809</v>
      </c>
      <c r="E608" s="137">
        <f t="shared" si="18"/>
        <v>5000</v>
      </c>
    </row>
    <row r="609" spans="1:5">
      <c r="A609" s="134" t="s">
        <v>13</v>
      </c>
      <c r="B609" s="135">
        <v>807149</v>
      </c>
      <c r="C609" s="135">
        <v>732018</v>
      </c>
      <c r="D609" s="136">
        <f t="shared" si="19"/>
        <v>0.90691805354401722</v>
      </c>
      <c r="E609" s="137">
        <f t="shared" si="18"/>
        <v>3000</v>
      </c>
    </row>
    <row r="610" spans="1:5">
      <c r="A610" s="134" t="s">
        <v>13</v>
      </c>
      <c r="B610" s="135">
        <v>973572</v>
      </c>
      <c r="C610" s="135">
        <v>1406828</v>
      </c>
      <c r="D610" s="136">
        <f t="shared" si="19"/>
        <v>1.4450169068132608</v>
      </c>
      <c r="E610" s="137">
        <f t="shared" si="18"/>
        <v>5000</v>
      </c>
    </row>
    <row r="611" spans="1:5">
      <c r="A611" s="134" t="s">
        <v>13</v>
      </c>
      <c r="B611" s="135">
        <v>1162583</v>
      </c>
      <c r="C611" s="135">
        <v>1036452</v>
      </c>
      <c r="D611" s="136">
        <f t="shared" si="19"/>
        <v>0.89150796115202102</v>
      </c>
      <c r="E611" s="137" t="str">
        <f t="shared" si="18"/>
        <v>not Eligible</v>
      </c>
    </row>
    <row r="612" spans="1:5">
      <c r="A612" s="134" t="s">
        <v>13</v>
      </c>
      <c r="B612" s="135">
        <v>868415</v>
      </c>
      <c r="C612" s="135">
        <v>1223691</v>
      </c>
      <c r="D612" s="136">
        <f t="shared" si="19"/>
        <v>1.4091085483323065</v>
      </c>
      <c r="E612" s="137">
        <f t="shared" si="18"/>
        <v>5000</v>
      </c>
    </row>
    <row r="613" spans="1:5">
      <c r="A613" s="134" t="s">
        <v>13</v>
      </c>
      <c r="B613" s="135">
        <v>909482</v>
      </c>
      <c r="C613" s="135">
        <v>1744410</v>
      </c>
      <c r="D613" s="136">
        <f t="shared" si="19"/>
        <v>1.9180258652727598</v>
      </c>
      <c r="E613" s="137">
        <f t="shared" si="18"/>
        <v>5000</v>
      </c>
    </row>
    <row r="614" spans="1:5">
      <c r="A614" s="134" t="s">
        <v>13</v>
      </c>
      <c r="B614" s="135">
        <v>1095907</v>
      </c>
      <c r="C614" s="135">
        <v>2096457</v>
      </c>
      <c r="D614" s="136">
        <f t="shared" si="19"/>
        <v>1.9129880546433229</v>
      </c>
      <c r="E614" s="137">
        <f t="shared" si="18"/>
        <v>5000</v>
      </c>
    </row>
    <row r="615" spans="1:5">
      <c r="A615" s="134" t="s">
        <v>13</v>
      </c>
      <c r="B615" s="135">
        <v>760702</v>
      </c>
      <c r="C615" s="135">
        <v>539301</v>
      </c>
      <c r="D615" s="136">
        <f t="shared" si="19"/>
        <v>0.70895173142702395</v>
      </c>
      <c r="E615" s="137" t="str">
        <f t="shared" si="18"/>
        <v>not Eligible</v>
      </c>
    </row>
    <row r="616" spans="1:5">
      <c r="A616" s="134" t="s">
        <v>13</v>
      </c>
      <c r="B616" s="135">
        <v>1042990</v>
      </c>
      <c r="C616" s="135">
        <v>1057312</v>
      </c>
      <c r="D616" s="136">
        <f t="shared" si="19"/>
        <v>1.0137316752797247</v>
      </c>
      <c r="E616" s="137">
        <f t="shared" si="18"/>
        <v>5000</v>
      </c>
    </row>
    <row r="617" spans="1:5">
      <c r="A617" s="134" t="s">
        <v>13</v>
      </c>
      <c r="B617" s="135">
        <v>337507</v>
      </c>
      <c r="C617" s="135">
        <v>1078685</v>
      </c>
      <c r="D617" s="136">
        <f t="shared" si="19"/>
        <v>3.1960374155202707</v>
      </c>
      <c r="E617" s="137">
        <f t="shared" si="18"/>
        <v>5000</v>
      </c>
    </row>
    <row r="618" spans="1:5">
      <c r="A618" s="134" t="s">
        <v>13</v>
      </c>
      <c r="B618" s="135">
        <v>1201711</v>
      </c>
      <c r="C618" s="135">
        <v>1513993</v>
      </c>
      <c r="D618" s="136">
        <f t="shared" si="19"/>
        <v>1.2598644765671614</v>
      </c>
      <c r="E618" s="137">
        <f t="shared" si="18"/>
        <v>5000</v>
      </c>
    </row>
    <row r="619" spans="1:5">
      <c r="A619" s="134" t="s">
        <v>13</v>
      </c>
      <c r="B619" s="135">
        <v>739331</v>
      </c>
      <c r="C619" s="135">
        <v>569631</v>
      </c>
      <c r="D619" s="136">
        <f t="shared" si="19"/>
        <v>0.77046816649105743</v>
      </c>
      <c r="E619" s="137" t="str">
        <f t="shared" si="18"/>
        <v>not Eligible</v>
      </c>
    </row>
    <row r="620" spans="1:5">
      <c r="A620" s="134" t="s">
        <v>13</v>
      </c>
      <c r="B620" s="135">
        <v>1226821</v>
      </c>
      <c r="C620" s="135">
        <v>952595</v>
      </c>
      <c r="D620" s="136">
        <f t="shared" si="19"/>
        <v>0.77647431858437377</v>
      </c>
      <c r="E620" s="137" t="str">
        <f t="shared" si="18"/>
        <v>not Eligible</v>
      </c>
    </row>
    <row r="621" spans="1:5">
      <c r="A621" s="134" t="s">
        <v>13</v>
      </c>
      <c r="B621" s="135">
        <v>1817559</v>
      </c>
      <c r="C621" s="135">
        <v>4426320</v>
      </c>
      <c r="D621" s="136">
        <f t="shared" si="19"/>
        <v>2.4353102155143245</v>
      </c>
      <c r="E621" s="137">
        <f t="shared" si="18"/>
        <v>5000</v>
      </c>
    </row>
    <row r="622" spans="1:5">
      <c r="A622" s="134" t="s">
        <v>13</v>
      </c>
      <c r="B622" s="135">
        <v>1167762</v>
      </c>
      <c r="C622" s="135">
        <v>1380232</v>
      </c>
      <c r="D622" s="136">
        <f t="shared" si="19"/>
        <v>1.181946321253817</v>
      </c>
      <c r="E622" s="137">
        <f t="shared" si="18"/>
        <v>5000</v>
      </c>
    </row>
    <row r="623" spans="1:5">
      <c r="A623" s="134" t="s">
        <v>13</v>
      </c>
      <c r="B623" s="135">
        <v>914432</v>
      </c>
      <c r="C623" s="135">
        <v>904384</v>
      </c>
      <c r="D623" s="136">
        <f t="shared" si="19"/>
        <v>0.98901175811870101</v>
      </c>
      <c r="E623" s="137">
        <f t="shared" si="18"/>
        <v>4000</v>
      </c>
    </row>
    <row r="624" spans="1:5">
      <c r="A624" s="134" t="s">
        <v>13</v>
      </c>
      <c r="B624" s="135">
        <v>469782</v>
      </c>
      <c r="C624" s="135">
        <v>753780</v>
      </c>
      <c r="D624" s="136">
        <f t="shared" si="19"/>
        <v>1.6045314635298926</v>
      </c>
      <c r="E624" s="137">
        <f t="shared" si="18"/>
        <v>5000</v>
      </c>
    </row>
    <row r="625" spans="1:5">
      <c r="A625" s="134" t="s">
        <v>13</v>
      </c>
      <c r="B625" s="135">
        <v>538621</v>
      </c>
      <c r="C625" s="135">
        <v>884395</v>
      </c>
      <c r="D625" s="136">
        <f t="shared" si="19"/>
        <v>1.641961601942739</v>
      </c>
      <c r="E625" s="137">
        <f t="shared" si="18"/>
        <v>5000</v>
      </c>
    </row>
    <row r="626" spans="1:5">
      <c r="A626" s="134" t="s">
        <v>13</v>
      </c>
      <c r="B626" s="135">
        <v>1142372</v>
      </c>
      <c r="C626" s="135">
        <v>1350520</v>
      </c>
      <c r="D626" s="136">
        <f t="shared" si="19"/>
        <v>1.1822068468064693</v>
      </c>
      <c r="E626" s="137">
        <f t="shared" si="18"/>
        <v>5000</v>
      </c>
    </row>
    <row r="627" spans="1:5">
      <c r="A627" s="134" t="s">
        <v>13</v>
      </c>
      <c r="B627" s="135">
        <v>770655</v>
      </c>
      <c r="C627" s="135">
        <v>1098609</v>
      </c>
      <c r="D627" s="136">
        <f t="shared" si="19"/>
        <v>1.4255522899351849</v>
      </c>
      <c r="E627" s="137">
        <f t="shared" si="18"/>
        <v>5000</v>
      </c>
    </row>
    <row r="628" spans="1:5">
      <c r="A628" s="134" t="s">
        <v>13</v>
      </c>
      <c r="B628" s="135">
        <v>210202</v>
      </c>
      <c r="C628" s="135">
        <v>281018</v>
      </c>
      <c r="D628" s="136">
        <f t="shared" si="19"/>
        <v>1.336894986727053</v>
      </c>
      <c r="E628" s="137">
        <f t="shared" si="18"/>
        <v>5000</v>
      </c>
    </row>
    <row r="629" spans="1:5">
      <c r="A629" s="134" t="s">
        <v>13</v>
      </c>
      <c r="B629" s="135">
        <v>1280289</v>
      </c>
      <c r="C629" s="135">
        <v>1433006</v>
      </c>
      <c r="D629" s="136">
        <f t="shared" si="19"/>
        <v>1.1192832243345057</v>
      </c>
      <c r="E629" s="137">
        <f t="shared" si="18"/>
        <v>5000</v>
      </c>
    </row>
    <row r="630" spans="1:5">
      <c r="A630" s="134" t="s">
        <v>13</v>
      </c>
      <c r="B630" s="135">
        <v>733704</v>
      </c>
      <c r="C630" s="135">
        <v>496348</v>
      </c>
      <c r="D630" s="136">
        <f t="shared" si="19"/>
        <v>0.67649624371681227</v>
      </c>
      <c r="E630" s="137" t="str">
        <f t="shared" si="18"/>
        <v>not Eligible</v>
      </c>
    </row>
    <row r="631" spans="1:5">
      <c r="A631" s="134" t="s">
        <v>13</v>
      </c>
      <c r="B631" s="135">
        <v>502293</v>
      </c>
      <c r="C631" s="135">
        <v>581292</v>
      </c>
      <c r="D631" s="136">
        <f t="shared" si="19"/>
        <v>1.1572767289211676</v>
      </c>
      <c r="E631" s="137">
        <f t="shared" si="18"/>
        <v>5000</v>
      </c>
    </row>
    <row r="632" spans="1:5">
      <c r="A632" s="134" t="s">
        <v>13</v>
      </c>
      <c r="B632" s="135">
        <v>425267</v>
      </c>
      <c r="C632" s="135">
        <v>1148398</v>
      </c>
      <c r="D632" s="136">
        <f t="shared" si="19"/>
        <v>2.7004164442573724</v>
      </c>
      <c r="E632" s="137">
        <f t="shared" si="18"/>
        <v>5000</v>
      </c>
    </row>
    <row r="633" spans="1:5">
      <c r="A633" s="134" t="s">
        <v>13</v>
      </c>
      <c r="B633" s="135">
        <v>432012</v>
      </c>
      <c r="C633" s="135">
        <v>866164</v>
      </c>
      <c r="D633" s="136">
        <f t="shared" si="19"/>
        <v>2.0049535661046454</v>
      </c>
      <c r="E633" s="137">
        <f t="shared" si="18"/>
        <v>5000</v>
      </c>
    </row>
    <row r="634" spans="1:5">
      <c r="A634" s="134" t="s">
        <v>13</v>
      </c>
      <c r="B634" s="135">
        <v>418397</v>
      </c>
      <c r="C634" s="135">
        <v>322007</v>
      </c>
      <c r="D634" s="136">
        <f t="shared" si="19"/>
        <v>0.76962071907781371</v>
      </c>
      <c r="E634" s="137" t="str">
        <f t="shared" si="18"/>
        <v>not Eligible</v>
      </c>
    </row>
    <row r="635" spans="1:5">
      <c r="A635" s="134" t="s">
        <v>13</v>
      </c>
      <c r="B635" s="135">
        <v>918680</v>
      </c>
      <c r="C635" s="135">
        <v>787803</v>
      </c>
      <c r="D635" s="136">
        <f t="shared" si="19"/>
        <v>0.85753798928897984</v>
      </c>
      <c r="E635" s="137" t="str">
        <f t="shared" si="18"/>
        <v>not Eligible</v>
      </c>
    </row>
    <row r="636" spans="1:5">
      <c r="A636" s="134" t="s">
        <v>13</v>
      </c>
      <c r="B636" s="135">
        <v>887523</v>
      </c>
      <c r="C636" s="135">
        <v>433357</v>
      </c>
      <c r="D636" s="136">
        <f t="shared" si="19"/>
        <v>0.48827692352761565</v>
      </c>
      <c r="E636" s="137" t="str">
        <f t="shared" si="18"/>
        <v>not Eligible</v>
      </c>
    </row>
    <row r="637" spans="1:5">
      <c r="A637" s="134" t="s">
        <v>13</v>
      </c>
      <c r="B637" s="135">
        <v>398126</v>
      </c>
      <c r="C637" s="135">
        <v>3083627</v>
      </c>
      <c r="D637" s="136">
        <f t="shared" si="19"/>
        <v>7.7453544857658132</v>
      </c>
      <c r="E637" s="137">
        <f t="shared" si="18"/>
        <v>5000</v>
      </c>
    </row>
    <row r="638" spans="1:5">
      <c r="A638" s="134" t="s">
        <v>13</v>
      </c>
      <c r="B638" s="135">
        <v>421519</v>
      </c>
      <c r="C638" s="135">
        <v>300265</v>
      </c>
      <c r="D638" s="136">
        <f t="shared" si="19"/>
        <v>0.71234036899878772</v>
      </c>
      <c r="E638" s="137" t="str">
        <f t="shared" si="18"/>
        <v>not Eligible</v>
      </c>
    </row>
    <row r="639" spans="1:5">
      <c r="A639" s="134" t="s">
        <v>13</v>
      </c>
      <c r="B639" s="135">
        <v>706421</v>
      </c>
      <c r="C639" s="135">
        <v>569666</v>
      </c>
      <c r="D639" s="136">
        <f t="shared" si="19"/>
        <v>0.80641147417757963</v>
      </c>
      <c r="E639" s="137" t="str">
        <f t="shared" si="18"/>
        <v>not Eligible</v>
      </c>
    </row>
    <row r="640" spans="1:5">
      <c r="A640" s="134" t="s">
        <v>13</v>
      </c>
      <c r="B640" s="135">
        <v>891782</v>
      </c>
      <c r="C640" s="135">
        <v>708237</v>
      </c>
      <c r="D640" s="136">
        <f t="shared" si="19"/>
        <v>0.794181761910422</v>
      </c>
      <c r="E640" s="137" t="str">
        <f t="shared" si="18"/>
        <v>not Eligible</v>
      </c>
    </row>
    <row r="641" spans="1:5">
      <c r="A641" s="134" t="s">
        <v>13</v>
      </c>
      <c r="B641" s="135">
        <v>747141</v>
      </c>
      <c r="C641" s="135">
        <v>894564</v>
      </c>
      <c r="D641" s="136">
        <f t="shared" si="19"/>
        <v>1.1973161692371319</v>
      </c>
      <c r="E641" s="137">
        <f t="shared" si="18"/>
        <v>5000</v>
      </c>
    </row>
    <row r="642" spans="1:5">
      <c r="A642" s="134" t="s">
        <v>13</v>
      </c>
      <c r="B642" s="135">
        <v>637143</v>
      </c>
      <c r="C642" s="135">
        <v>1036910</v>
      </c>
      <c r="D642" s="136">
        <f t="shared" si="19"/>
        <v>1.627436854834786</v>
      </c>
      <c r="E642" s="137">
        <f t="shared" si="18"/>
        <v>5000</v>
      </c>
    </row>
    <row r="643" spans="1:5">
      <c r="A643" s="134" t="s">
        <v>13</v>
      </c>
      <c r="B643" s="135">
        <v>1125264</v>
      </c>
      <c r="C643" s="135">
        <v>1640634</v>
      </c>
      <c r="D643" s="136">
        <f t="shared" si="19"/>
        <v>1.4579991895235251</v>
      </c>
      <c r="E643" s="137">
        <f t="shared" si="18"/>
        <v>5000</v>
      </c>
    </row>
    <row r="644" spans="1:5">
      <c r="A644" s="134" t="s">
        <v>13</v>
      </c>
      <c r="B644" s="135">
        <v>663491</v>
      </c>
      <c r="C644" s="135">
        <v>1058560</v>
      </c>
      <c r="D644" s="136">
        <f t="shared" si="19"/>
        <v>1.5954398778581775</v>
      </c>
      <c r="E644" s="137">
        <f t="shared" si="18"/>
        <v>5000</v>
      </c>
    </row>
    <row r="645" spans="1:5">
      <c r="A645" s="134" t="s">
        <v>13</v>
      </c>
      <c r="B645" s="135">
        <v>568610</v>
      </c>
      <c r="C645" s="135">
        <v>797045</v>
      </c>
      <c r="D645" s="136">
        <f t="shared" si="19"/>
        <v>1.4017428465908093</v>
      </c>
      <c r="E645" s="137">
        <f t="shared" si="18"/>
        <v>5000</v>
      </c>
    </row>
    <row r="646" spans="1:5">
      <c r="A646" s="134" t="s">
        <v>13</v>
      </c>
      <c r="B646" s="135">
        <v>677902</v>
      </c>
      <c r="C646" s="135">
        <v>683771</v>
      </c>
      <c r="D646" s="136">
        <f t="shared" si="19"/>
        <v>1.0086575935754725</v>
      </c>
      <c r="E646" s="137">
        <f t="shared" si="18"/>
        <v>5000</v>
      </c>
    </row>
    <row r="647" spans="1:5">
      <c r="A647" s="134" t="s">
        <v>13</v>
      </c>
      <c r="B647" s="135">
        <v>572022</v>
      </c>
      <c r="C647" s="135">
        <v>1263270</v>
      </c>
      <c r="D647" s="136">
        <f t="shared" si="19"/>
        <v>2.2084290464352772</v>
      </c>
      <c r="E647" s="137">
        <f t="shared" si="18"/>
        <v>5000</v>
      </c>
    </row>
    <row r="648" spans="1:5">
      <c r="A648" s="134" t="s">
        <v>13</v>
      </c>
      <c r="B648" s="135">
        <v>249609</v>
      </c>
      <c r="C648" s="135">
        <v>279121</v>
      </c>
      <c r="D648" s="136">
        <f t="shared" si="19"/>
        <v>1.1182329162810636</v>
      </c>
      <c r="E648" s="137">
        <f t="shared" si="18"/>
        <v>5000</v>
      </c>
    </row>
    <row r="649" spans="1:5">
      <c r="A649" s="134" t="s">
        <v>13</v>
      </c>
      <c r="B649" s="135">
        <v>752853</v>
      </c>
      <c r="C649" s="135">
        <v>297037</v>
      </c>
      <c r="D649" s="136">
        <f t="shared" si="19"/>
        <v>0.39454847094984014</v>
      </c>
      <c r="E649" s="137" t="str">
        <f t="shared" ref="E649:E712" si="20">IF(AND(A649="Active",D649&gt;90%),IF(D649&gt;100%,5000,IF(D649&gt;91%,4000,IF(D649&gt;81%,3000,IF(D649&gt;70%,2000,"Not Eligible")))),"not Eligible")</f>
        <v>not Eligible</v>
      </c>
    </row>
    <row r="650" spans="1:5">
      <c r="A650" s="134" t="s">
        <v>13</v>
      </c>
      <c r="B650" s="135">
        <v>1468050</v>
      </c>
      <c r="C650" s="135">
        <v>452181</v>
      </c>
      <c r="D650" s="136">
        <f t="shared" ref="D650:D713" si="21">C650/B650</f>
        <v>0.30801471339532033</v>
      </c>
      <c r="E650" s="137" t="str">
        <f t="shared" si="20"/>
        <v>not Eligible</v>
      </c>
    </row>
    <row r="651" spans="1:5">
      <c r="A651" s="134" t="s">
        <v>13</v>
      </c>
      <c r="B651" s="135">
        <v>690603</v>
      </c>
      <c r="C651" s="135">
        <v>297000</v>
      </c>
      <c r="D651" s="136">
        <f t="shared" si="21"/>
        <v>0.43005894848415083</v>
      </c>
      <c r="E651" s="137" t="str">
        <f t="shared" si="20"/>
        <v>not Eligible</v>
      </c>
    </row>
    <row r="652" spans="1:5">
      <c r="A652" s="134" t="s">
        <v>13</v>
      </c>
      <c r="B652" s="135">
        <v>1253980</v>
      </c>
      <c r="C652" s="135">
        <v>427511</v>
      </c>
      <c r="D652" s="136">
        <f t="shared" si="21"/>
        <v>0.34092330021212458</v>
      </c>
      <c r="E652" s="137" t="str">
        <f t="shared" si="20"/>
        <v>not Eligible</v>
      </c>
    </row>
    <row r="653" spans="1:5">
      <c r="A653" s="134" t="s">
        <v>13</v>
      </c>
      <c r="B653" s="135">
        <v>633519</v>
      </c>
      <c r="C653" s="135">
        <v>757480</v>
      </c>
      <c r="D653" s="136">
        <f t="shared" si="21"/>
        <v>1.1956705323755088</v>
      </c>
      <c r="E653" s="137">
        <f t="shared" si="20"/>
        <v>5000</v>
      </c>
    </row>
    <row r="654" spans="1:5">
      <c r="A654" s="134" t="s">
        <v>13</v>
      </c>
      <c r="B654" s="135">
        <v>714450</v>
      </c>
      <c r="C654" s="135">
        <v>604675</v>
      </c>
      <c r="D654" s="136">
        <f t="shared" si="21"/>
        <v>0.84635033942193294</v>
      </c>
      <c r="E654" s="137" t="str">
        <f t="shared" si="20"/>
        <v>not Eligible</v>
      </c>
    </row>
    <row r="655" spans="1:5">
      <c r="A655" s="134" t="s">
        <v>13</v>
      </c>
      <c r="B655" s="135">
        <v>1215314</v>
      </c>
      <c r="C655" s="135">
        <v>951382</v>
      </c>
      <c r="D655" s="136">
        <f t="shared" si="21"/>
        <v>0.78282814153379288</v>
      </c>
      <c r="E655" s="137" t="str">
        <f t="shared" si="20"/>
        <v>not Eligible</v>
      </c>
    </row>
    <row r="656" spans="1:5">
      <c r="A656" s="134" t="s">
        <v>13</v>
      </c>
      <c r="B656" s="135">
        <v>604161</v>
      </c>
      <c r="C656" s="135">
        <v>1104948</v>
      </c>
      <c r="D656" s="136">
        <f t="shared" si="21"/>
        <v>1.8288966020646815</v>
      </c>
      <c r="E656" s="137">
        <f t="shared" si="20"/>
        <v>5000</v>
      </c>
    </row>
    <row r="657" spans="1:5">
      <c r="A657" s="134" t="s">
        <v>13</v>
      </c>
      <c r="B657" s="135">
        <v>1239473</v>
      </c>
      <c r="C657" s="135">
        <v>1627397</v>
      </c>
      <c r="D657" s="136">
        <f t="shared" si="21"/>
        <v>1.312974949837552</v>
      </c>
      <c r="E657" s="137">
        <f t="shared" si="20"/>
        <v>5000</v>
      </c>
    </row>
    <row r="658" spans="1:5">
      <c r="A658" s="134" t="s">
        <v>13</v>
      </c>
      <c r="B658" s="135">
        <v>1891304</v>
      </c>
      <c r="C658" s="135">
        <v>2796390</v>
      </c>
      <c r="D658" s="136">
        <f t="shared" si="21"/>
        <v>1.4785513064002402</v>
      </c>
      <c r="E658" s="137">
        <f t="shared" si="20"/>
        <v>5000</v>
      </c>
    </row>
    <row r="659" spans="1:5">
      <c r="A659" s="134" t="s">
        <v>13</v>
      </c>
      <c r="B659" s="135">
        <v>847698</v>
      </c>
      <c r="C659" s="135">
        <v>509274</v>
      </c>
      <c r="D659" s="136">
        <f t="shared" si="21"/>
        <v>0.60077291676988742</v>
      </c>
      <c r="E659" s="137" t="str">
        <f t="shared" si="20"/>
        <v>not Eligible</v>
      </c>
    </row>
    <row r="660" spans="1:5">
      <c r="A660" s="134" t="s">
        <v>13</v>
      </c>
      <c r="B660" s="135">
        <v>383734</v>
      </c>
      <c r="C660" s="135">
        <v>735132</v>
      </c>
      <c r="D660" s="136">
        <f t="shared" si="21"/>
        <v>1.9157332944174872</v>
      </c>
      <c r="E660" s="137">
        <f t="shared" si="20"/>
        <v>5000</v>
      </c>
    </row>
    <row r="661" spans="1:5">
      <c r="A661" s="134" t="s">
        <v>13</v>
      </c>
      <c r="B661" s="135">
        <v>907785</v>
      </c>
      <c r="C661" s="135">
        <v>652099</v>
      </c>
      <c r="D661" s="136">
        <f t="shared" si="21"/>
        <v>0.7183407965542502</v>
      </c>
      <c r="E661" s="137" t="str">
        <f t="shared" si="20"/>
        <v>not Eligible</v>
      </c>
    </row>
    <row r="662" spans="1:5">
      <c r="A662" s="134" t="s">
        <v>13</v>
      </c>
      <c r="B662" s="135">
        <v>967579</v>
      </c>
      <c r="C662" s="135">
        <v>361041</v>
      </c>
      <c r="D662" s="136">
        <f t="shared" si="21"/>
        <v>0.37313852408950587</v>
      </c>
      <c r="E662" s="137" t="str">
        <f t="shared" si="20"/>
        <v>not Eligible</v>
      </c>
    </row>
    <row r="663" spans="1:5">
      <c r="A663" s="134" t="s">
        <v>13</v>
      </c>
      <c r="B663" s="135">
        <v>1297741</v>
      </c>
      <c r="C663" s="135">
        <v>1005879</v>
      </c>
      <c r="D663" s="136">
        <f t="shared" si="21"/>
        <v>0.77509996216502364</v>
      </c>
      <c r="E663" s="137" t="str">
        <f t="shared" si="20"/>
        <v>not Eligible</v>
      </c>
    </row>
    <row r="664" spans="1:5">
      <c r="A664" s="134" t="s">
        <v>13</v>
      </c>
      <c r="B664" s="135">
        <v>1383087</v>
      </c>
      <c r="C664" s="135">
        <v>1785646</v>
      </c>
      <c r="D664" s="136">
        <f t="shared" si="21"/>
        <v>1.2910583354481677</v>
      </c>
      <c r="E664" s="137">
        <f t="shared" si="20"/>
        <v>5000</v>
      </c>
    </row>
    <row r="665" spans="1:5">
      <c r="A665" s="134" t="s">
        <v>13</v>
      </c>
      <c r="B665" s="135">
        <v>398126</v>
      </c>
      <c r="C665" s="135">
        <v>548491</v>
      </c>
      <c r="D665" s="136">
        <f t="shared" si="21"/>
        <v>1.3776819398883771</v>
      </c>
      <c r="E665" s="137">
        <f t="shared" si="20"/>
        <v>5000</v>
      </c>
    </row>
    <row r="666" spans="1:5">
      <c r="A666" s="134" t="s">
        <v>13</v>
      </c>
      <c r="B666" s="135">
        <v>887659</v>
      </c>
      <c r="C666" s="135">
        <v>1633324</v>
      </c>
      <c r="D666" s="136">
        <f t="shared" si="21"/>
        <v>1.840035419006623</v>
      </c>
      <c r="E666" s="137">
        <f t="shared" si="20"/>
        <v>5000</v>
      </c>
    </row>
    <row r="667" spans="1:5">
      <c r="A667" s="134" t="s">
        <v>13</v>
      </c>
      <c r="B667" s="135">
        <v>453528</v>
      </c>
      <c r="C667" s="135">
        <v>907243</v>
      </c>
      <c r="D667" s="136">
        <f t="shared" si="21"/>
        <v>2.000412322943677</v>
      </c>
      <c r="E667" s="137">
        <f t="shared" si="20"/>
        <v>5000</v>
      </c>
    </row>
    <row r="668" spans="1:5">
      <c r="A668" s="134" t="s">
        <v>13</v>
      </c>
      <c r="B668" s="135">
        <v>1575010</v>
      </c>
      <c r="C668" s="135">
        <v>784710</v>
      </c>
      <c r="D668" s="136">
        <f t="shared" si="21"/>
        <v>0.49822540809264704</v>
      </c>
      <c r="E668" s="137" t="str">
        <f t="shared" si="20"/>
        <v>not Eligible</v>
      </c>
    </row>
    <row r="669" spans="1:5">
      <c r="A669" s="134" t="s">
        <v>13</v>
      </c>
      <c r="B669" s="135">
        <v>996113</v>
      </c>
      <c r="C669" s="135">
        <v>1907620</v>
      </c>
      <c r="D669" s="136">
        <f t="shared" si="21"/>
        <v>1.9150638531973783</v>
      </c>
      <c r="E669" s="137">
        <f t="shared" si="20"/>
        <v>5000</v>
      </c>
    </row>
    <row r="670" spans="1:5">
      <c r="A670" s="134" t="s">
        <v>13</v>
      </c>
      <c r="B670" s="135">
        <v>611371</v>
      </c>
      <c r="C670" s="135">
        <v>270080</v>
      </c>
      <c r="D670" s="136">
        <f t="shared" si="21"/>
        <v>0.44176122190944617</v>
      </c>
      <c r="E670" s="137" t="str">
        <f t="shared" si="20"/>
        <v>not Eligible</v>
      </c>
    </row>
    <row r="671" spans="1:5">
      <c r="A671" s="134" t="s">
        <v>13</v>
      </c>
      <c r="B671" s="135">
        <v>892785</v>
      </c>
      <c r="C671" s="135">
        <v>97091</v>
      </c>
      <c r="D671" s="136">
        <f t="shared" si="21"/>
        <v>0.10875070705713022</v>
      </c>
      <c r="E671" s="137" t="str">
        <f t="shared" si="20"/>
        <v>not Eligible</v>
      </c>
    </row>
    <row r="672" spans="1:5">
      <c r="A672" s="134" t="s">
        <v>13</v>
      </c>
      <c r="B672" s="135">
        <v>199063</v>
      </c>
      <c r="C672" s="135">
        <v>599816</v>
      </c>
      <c r="D672" s="136">
        <f t="shared" si="21"/>
        <v>3.0131968271351282</v>
      </c>
      <c r="E672" s="137">
        <f t="shared" si="20"/>
        <v>5000</v>
      </c>
    </row>
    <row r="673" spans="1:5">
      <c r="A673" s="134" t="s">
        <v>13</v>
      </c>
      <c r="B673" s="135">
        <v>640816</v>
      </c>
      <c r="C673" s="135">
        <v>1370948</v>
      </c>
      <c r="D673" s="136">
        <f t="shared" si="21"/>
        <v>2.139378542358493</v>
      </c>
      <c r="E673" s="137">
        <f t="shared" si="20"/>
        <v>5000</v>
      </c>
    </row>
    <row r="674" spans="1:5">
      <c r="A674" s="134" t="s">
        <v>13</v>
      </c>
      <c r="B674" s="135">
        <v>949518</v>
      </c>
      <c r="C674" s="135">
        <v>1283237</v>
      </c>
      <c r="D674" s="136">
        <f t="shared" si="21"/>
        <v>1.3514614783500682</v>
      </c>
      <c r="E674" s="137">
        <f t="shared" si="20"/>
        <v>5000</v>
      </c>
    </row>
    <row r="675" spans="1:5">
      <c r="A675" s="134" t="s">
        <v>13</v>
      </c>
      <c r="B675" s="135">
        <v>863843</v>
      </c>
      <c r="C675" s="135">
        <v>1734943</v>
      </c>
      <c r="D675" s="136">
        <f t="shared" si="21"/>
        <v>2.008400832095647</v>
      </c>
      <c r="E675" s="137">
        <f t="shared" si="20"/>
        <v>5000</v>
      </c>
    </row>
    <row r="676" spans="1:5">
      <c r="A676" s="134" t="s">
        <v>13</v>
      </c>
      <c r="B676" s="135">
        <v>712158</v>
      </c>
      <c r="C676" s="135">
        <v>1166465</v>
      </c>
      <c r="D676" s="136">
        <f t="shared" si="21"/>
        <v>1.6379300660808416</v>
      </c>
      <c r="E676" s="137">
        <f t="shared" si="20"/>
        <v>5000</v>
      </c>
    </row>
    <row r="677" spans="1:5">
      <c r="A677" s="134" t="s">
        <v>13</v>
      </c>
      <c r="B677" s="135">
        <v>580266</v>
      </c>
      <c r="C677" s="135">
        <v>716668</v>
      </c>
      <c r="D677" s="136">
        <f t="shared" si="21"/>
        <v>1.2350680549954676</v>
      </c>
      <c r="E677" s="137">
        <f t="shared" si="20"/>
        <v>5000</v>
      </c>
    </row>
    <row r="678" spans="1:5">
      <c r="A678" s="134" t="s">
        <v>13</v>
      </c>
      <c r="B678" s="135">
        <v>1150741</v>
      </c>
      <c r="C678" s="135">
        <v>1836889</v>
      </c>
      <c r="D678" s="136">
        <f t="shared" si="21"/>
        <v>1.596266231932294</v>
      </c>
      <c r="E678" s="137">
        <f t="shared" si="20"/>
        <v>5000</v>
      </c>
    </row>
    <row r="679" spans="1:5">
      <c r="A679" s="134" t="s">
        <v>13</v>
      </c>
      <c r="B679" s="135">
        <v>498774</v>
      </c>
      <c r="C679" s="135">
        <v>612574</v>
      </c>
      <c r="D679" s="136">
        <f t="shared" si="21"/>
        <v>1.2281594469639556</v>
      </c>
      <c r="E679" s="137">
        <f t="shared" si="20"/>
        <v>5000</v>
      </c>
    </row>
    <row r="680" spans="1:5">
      <c r="A680" s="134" t="s">
        <v>13</v>
      </c>
      <c r="B680" s="135">
        <v>1437227</v>
      </c>
      <c r="C680" s="135">
        <v>875868</v>
      </c>
      <c r="D680" s="136">
        <f t="shared" si="21"/>
        <v>0.60941521415893241</v>
      </c>
      <c r="E680" s="137" t="str">
        <f t="shared" si="20"/>
        <v>not Eligible</v>
      </c>
    </row>
    <row r="681" spans="1:5">
      <c r="A681" s="134" t="s">
        <v>13</v>
      </c>
      <c r="B681" s="135">
        <v>669827</v>
      </c>
      <c r="C681" s="135">
        <v>649170</v>
      </c>
      <c r="D681" s="136">
        <f t="shared" si="21"/>
        <v>0.96916069373136648</v>
      </c>
      <c r="E681" s="137">
        <f t="shared" si="20"/>
        <v>4000</v>
      </c>
    </row>
    <row r="682" spans="1:5">
      <c r="A682" s="134" t="s">
        <v>13</v>
      </c>
      <c r="B682" s="135">
        <v>461139</v>
      </c>
      <c r="C682" s="135">
        <v>756153</v>
      </c>
      <c r="D682" s="136">
        <f t="shared" si="21"/>
        <v>1.639750704234515</v>
      </c>
      <c r="E682" s="137">
        <f t="shared" si="20"/>
        <v>5000</v>
      </c>
    </row>
    <row r="683" spans="1:5">
      <c r="A683" s="134" t="s">
        <v>13</v>
      </c>
      <c r="B683" s="135">
        <v>927830</v>
      </c>
      <c r="C683" s="135">
        <v>371789</v>
      </c>
      <c r="D683" s="136">
        <f t="shared" si="21"/>
        <v>0.40070810385523209</v>
      </c>
      <c r="E683" s="137" t="str">
        <f t="shared" si="20"/>
        <v>not Eligible</v>
      </c>
    </row>
    <row r="684" spans="1:5">
      <c r="A684" s="134" t="s">
        <v>13</v>
      </c>
      <c r="B684" s="135">
        <v>1437667</v>
      </c>
      <c r="C684" s="135">
        <v>468282</v>
      </c>
      <c r="D684" s="136">
        <f t="shared" si="21"/>
        <v>0.32572355072488968</v>
      </c>
      <c r="E684" s="137" t="str">
        <f t="shared" si="20"/>
        <v>not Eligible</v>
      </c>
    </row>
    <row r="685" spans="1:5">
      <c r="A685" s="134" t="s">
        <v>13</v>
      </c>
      <c r="B685" s="135">
        <v>771870</v>
      </c>
      <c r="C685" s="135">
        <v>668292</v>
      </c>
      <c r="D685" s="136">
        <f t="shared" si="21"/>
        <v>0.86580900928912896</v>
      </c>
      <c r="E685" s="137" t="str">
        <f t="shared" si="20"/>
        <v>not Eligible</v>
      </c>
    </row>
    <row r="686" spans="1:5">
      <c r="A686" s="134" t="s">
        <v>13</v>
      </c>
      <c r="B686" s="135">
        <v>592611</v>
      </c>
      <c r="C686" s="135">
        <v>559058</v>
      </c>
      <c r="D686" s="136">
        <f t="shared" si="21"/>
        <v>0.9433810712254751</v>
      </c>
      <c r="E686" s="137">
        <f t="shared" si="20"/>
        <v>4000</v>
      </c>
    </row>
    <row r="687" spans="1:5">
      <c r="A687" s="134" t="s">
        <v>13</v>
      </c>
      <c r="B687" s="135">
        <v>984429</v>
      </c>
      <c r="C687" s="135">
        <v>749723</v>
      </c>
      <c r="D687" s="136">
        <f t="shared" si="21"/>
        <v>0.76158158688945576</v>
      </c>
      <c r="E687" s="137" t="str">
        <f t="shared" si="20"/>
        <v>not Eligible</v>
      </c>
    </row>
    <row r="688" spans="1:5">
      <c r="A688" s="134" t="s">
        <v>13</v>
      </c>
      <c r="B688" s="135">
        <v>589225</v>
      </c>
      <c r="C688" s="135">
        <v>715652</v>
      </c>
      <c r="D688" s="136">
        <f t="shared" si="21"/>
        <v>1.2145648945648946</v>
      </c>
      <c r="E688" s="137">
        <f t="shared" si="20"/>
        <v>5000</v>
      </c>
    </row>
    <row r="689" spans="1:5">
      <c r="A689" s="134" t="s">
        <v>13</v>
      </c>
      <c r="B689" s="135">
        <v>714450</v>
      </c>
      <c r="C689" s="135">
        <v>275650</v>
      </c>
      <c r="D689" s="136">
        <f t="shared" si="21"/>
        <v>0.38582126110994469</v>
      </c>
      <c r="E689" s="137" t="str">
        <f t="shared" si="20"/>
        <v>not Eligible</v>
      </c>
    </row>
    <row r="690" spans="1:5">
      <c r="A690" s="134" t="s">
        <v>13</v>
      </c>
      <c r="B690" s="135">
        <v>1139976</v>
      </c>
      <c r="C690" s="135">
        <v>600750</v>
      </c>
      <c r="D690" s="136">
        <f t="shared" si="21"/>
        <v>0.5269847786269185</v>
      </c>
      <c r="E690" s="137" t="str">
        <f t="shared" si="20"/>
        <v>not Eligible</v>
      </c>
    </row>
    <row r="691" spans="1:5">
      <c r="A691" s="134" t="s">
        <v>13</v>
      </c>
      <c r="B691" s="135">
        <v>963413</v>
      </c>
      <c r="C691" s="135">
        <v>892247</v>
      </c>
      <c r="D691" s="136">
        <f t="shared" si="21"/>
        <v>0.92613136837472609</v>
      </c>
      <c r="E691" s="137">
        <f t="shared" si="20"/>
        <v>4000</v>
      </c>
    </row>
    <row r="692" spans="1:5">
      <c r="A692" s="134" t="s">
        <v>13</v>
      </c>
      <c r="B692" s="135">
        <v>762162</v>
      </c>
      <c r="C692" s="135">
        <v>831897</v>
      </c>
      <c r="D692" s="136">
        <f t="shared" si="21"/>
        <v>1.0914962960630417</v>
      </c>
      <c r="E692" s="137">
        <f t="shared" si="20"/>
        <v>5000</v>
      </c>
    </row>
    <row r="693" spans="1:5">
      <c r="A693" s="134" t="s">
        <v>13</v>
      </c>
      <c r="B693" s="135">
        <v>504810</v>
      </c>
      <c r="C693" s="135">
        <v>842747</v>
      </c>
      <c r="D693" s="136">
        <f t="shared" si="21"/>
        <v>1.6694340444919871</v>
      </c>
      <c r="E693" s="137">
        <f t="shared" si="20"/>
        <v>5000</v>
      </c>
    </row>
    <row r="694" spans="1:5">
      <c r="A694" s="134" t="s">
        <v>13</v>
      </c>
      <c r="B694" s="135">
        <v>666009</v>
      </c>
      <c r="C694" s="135">
        <v>307265</v>
      </c>
      <c r="D694" s="136">
        <f t="shared" si="21"/>
        <v>0.46135262436393504</v>
      </c>
      <c r="E694" s="137" t="str">
        <f t="shared" si="20"/>
        <v>not Eligible</v>
      </c>
    </row>
    <row r="695" spans="1:5">
      <c r="A695" s="134" t="s">
        <v>13</v>
      </c>
      <c r="B695" s="135">
        <v>761523</v>
      </c>
      <c r="C695" s="135">
        <v>784845</v>
      </c>
      <c r="D695" s="136">
        <f t="shared" si="21"/>
        <v>1.0306254702746995</v>
      </c>
      <c r="E695" s="137">
        <f t="shared" si="20"/>
        <v>5000</v>
      </c>
    </row>
    <row r="696" spans="1:5">
      <c r="A696" s="134" t="s">
        <v>13</v>
      </c>
      <c r="B696" s="135">
        <v>854107</v>
      </c>
      <c r="C696" s="135">
        <v>574408</v>
      </c>
      <c r="D696" s="136">
        <f t="shared" si="21"/>
        <v>0.67252463684292485</v>
      </c>
      <c r="E696" s="137" t="str">
        <f t="shared" si="20"/>
        <v>not Eligible</v>
      </c>
    </row>
    <row r="697" spans="1:5">
      <c r="A697" s="134" t="s">
        <v>13</v>
      </c>
      <c r="B697" s="135">
        <v>820846</v>
      </c>
      <c r="C697" s="135">
        <v>1248252</v>
      </c>
      <c r="D697" s="136">
        <f t="shared" si="21"/>
        <v>1.5206896299671315</v>
      </c>
      <c r="E697" s="137">
        <f t="shared" si="20"/>
        <v>5000</v>
      </c>
    </row>
    <row r="698" spans="1:5">
      <c r="A698" s="134" t="s">
        <v>13</v>
      </c>
      <c r="B698" s="135">
        <v>1808638</v>
      </c>
      <c r="C698" s="135">
        <v>583203</v>
      </c>
      <c r="D698" s="136">
        <f t="shared" si="21"/>
        <v>0.32245424457519967</v>
      </c>
      <c r="E698" s="137" t="str">
        <f t="shared" si="20"/>
        <v>not Eligible</v>
      </c>
    </row>
    <row r="699" spans="1:5">
      <c r="A699" s="134" t="s">
        <v>13</v>
      </c>
      <c r="B699" s="135">
        <v>810659</v>
      </c>
      <c r="C699" s="135">
        <v>773962</v>
      </c>
      <c r="D699" s="136">
        <f t="shared" si="21"/>
        <v>0.95473189096771882</v>
      </c>
      <c r="E699" s="137">
        <f t="shared" si="20"/>
        <v>4000</v>
      </c>
    </row>
    <row r="700" spans="1:5">
      <c r="A700" s="134" t="s">
        <v>13</v>
      </c>
      <c r="B700" s="135">
        <v>1124187</v>
      </c>
      <c r="C700" s="135">
        <v>949098</v>
      </c>
      <c r="D700" s="136">
        <f t="shared" si="21"/>
        <v>0.84425278000901982</v>
      </c>
      <c r="E700" s="137" t="str">
        <f t="shared" si="20"/>
        <v>not Eligible</v>
      </c>
    </row>
    <row r="701" spans="1:5">
      <c r="A701" s="134" t="s">
        <v>13</v>
      </c>
      <c r="B701" s="135">
        <v>330824</v>
      </c>
      <c r="C701" s="135">
        <v>533353</v>
      </c>
      <c r="D701" s="136">
        <f t="shared" si="21"/>
        <v>1.6121956085410973</v>
      </c>
      <c r="E701" s="137">
        <f t="shared" si="20"/>
        <v>5000</v>
      </c>
    </row>
    <row r="702" spans="1:5">
      <c r="A702" s="134" t="s">
        <v>13</v>
      </c>
      <c r="B702" s="135">
        <v>2197062</v>
      </c>
      <c r="C702" s="135">
        <v>2499092</v>
      </c>
      <c r="D702" s="136">
        <f t="shared" si="21"/>
        <v>1.1374699485039566</v>
      </c>
      <c r="E702" s="137">
        <f t="shared" si="20"/>
        <v>5000</v>
      </c>
    </row>
    <row r="703" spans="1:5">
      <c r="A703" s="134" t="s">
        <v>13</v>
      </c>
      <c r="B703" s="135">
        <v>689909</v>
      </c>
      <c r="C703" s="135">
        <v>646429</v>
      </c>
      <c r="D703" s="136">
        <f t="shared" si="21"/>
        <v>0.93697719554318037</v>
      </c>
      <c r="E703" s="137">
        <f t="shared" si="20"/>
        <v>4000</v>
      </c>
    </row>
    <row r="704" spans="1:5">
      <c r="A704" s="134" t="s">
        <v>13</v>
      </c>
      <c r="B704" s="135">
        <v>573558</v>
      </c>
      <c r="C704" s="135">
        <v>1015915</v>
      </c>
      <c r="D704" s="136">
        <f t="shared" si="21"/>
        <v>1.7712506843248634</v>
      </c>
      <c r="E704" s="137">
        <f t="shared" si="20"/>
        <v>5000</v>
      </c>
    </row>
    <row r="705" spans="1:5">
      <c r="A705" s="134" t="s">
        <v>13</v>
      </c>
      <c r="B705" s="135">
        <v>402713</v>
      </c>
      <c r="C705" s="135">
        <v>1030976</v>
      </c>
      <c r="D705" s="136">
        <f t="shared" si="21"/>
        <v>2.560076282613176</v>
      </c>
      <c r="E705" s="137">
        <f t="shared" si="20"/>
        <v>5000</v>
      </c>
    </row>
    <row r="706" spans="1:5">
      <c r="A706" s="134" t="s">
        <v>13</v>
      </c>
      <c r="B706" s="135">
        <v>463527</v>
      </c>
      <c r="C706" s="135">
        <v>1557999</v>
      </c>
      <c r="D706" s="136">
        <f t="shared" si="21"/>
        <v>3.3611828437178417</v>
      </c>
      <c r="E706" s="137">
        <f t="shared" si="20"/>
        <v>5000</v>
      </c>
    </row>
    <row r="707" spans="1:5">
      <c r="A707" s="134" t="s">
        <v>13</v>
      </c>
      <c r="B707" s="135">
        <v>509618</v>
      </c>
      <c r="C707" s="135">
        <v>1397856</v>
      </c>
      <c r="D707" s="136">
        <f t="shared" si="21"/>
        <v>2.7429486399616967</v>
      </c>
      <c r="E707" s="137">
        <f t="shared" si="20"/>
        <v>5000</v>
      </c>
    </row>
    <row r="708" spans="1:5">
      <c r="A708" s="134" t="s">
        <v>13</v>
      </c>
      <c r="B708" s="135">
        <v>472597</v>
      </c>
      <c r="C708" s="135">
        <v>299910</v>
      </c>
      <c r="D708" s="136">
        <f t="shared" si="21"/>
        <v>0.63459988108261378</v>
      </c>
      <c r="E708" s="137" t="str">
        <f t="shared" si="20"/>
        <v>not Eligible</v>
      </c>
    </row>
    <row r="709" spans="1:5">
      <c r="A709" s="134" t="s">
        <v>13</v>
      </c>
      <c r="B709" s="135">
        <v>578857</v>
      </c>
      <c r="C709" s="135">
        <v>878857</v>
      </c>
      <c r="D709" s="136">
        <f t="shared" si="21"/>
        <v>1.518262714280038</v>
      </c>
      <c r="E709" s="137">
        <f t="shared" si="20"/>
        <v>5000</v>
      </c>
    </row>
    <row r="710" spans="1:5">
      <c r="A710" s="134" t="s">
        <v>13</v>
      </c>
      <c r="B710" s="135">
        <v>1153732</v>
      </c>
      <c r="C710" s="135">
        <v>1081180</v>
      </c>
      <c r="D710" s="136">
        <f t="shared" si="21"/>
        <v>0.93711537861479099</v>
      </c>
      <c r="E710" s="137">
        <f t="shared" si="20"/>
        <v>4000</v>
      </c>
    </row>
    <row r="711" spans="1:5">
      <c r="A711" s="134" t="s">
        <v>13</v>
      </c>
      <c r="B711" s="135">
        <v>389078</v>
      </c>
      <c r="C711" s="135">
        <v>504998</v>
      </c>
      <c r="D711" s="136">
        <f t="shared" si="21"/>
        <v>1.297935118408134</v>
      </c>
      <c r="E711" s="137">
        <f t="shared" si="20"/>
        <v>5000</v>
      </c>
    </row>
    <row r="712" spans="1:5">
      <c r="A712" s="134" t="s">
        <v>13</v>
      </c>
      <c r="B712" s="135">
        <v>315872</v>
      </c>
      <c r="C712" s="135">
        <v>654034</v>
      </c>
      <c r="D712" s="136">
        <f t="shared" si="21"/>
        <v>2.0705665586060178</v>
      </c>
      <c r="E712" s="137">
        <f t="shared" si="20"/>
        <v>5000</v>
      </c>
    </row>
    <row r="713" spans="1:5">
      <c r="A713" s="134" t="s">
        <v>13</v>
      </c>
      <c r="B713" s="135">
        <v>612821</v>
      </c>
      <c r="C713" s="135">
        <v>838720</v>
      </c>
      <c r="D713" s="136">
        <f t="shared" si="21"/>
        <v>1.3686215061167943</v>
      </c>
      <c r="E713" s="137">
        <f t="shared" ref="E713:E776" si="22">IF(AND(A713="Active",D713&gt;90%),IF(D713&gt;100%,5000,IF(D713&gt;91%,4000,IF(D713&gt;81%,3000,IF(D713&gt;70%,2000,"Not Eligible")))),"not Eligible")</f>
        <v>5000</v>
      </c>
    </row>
    <row r="714" spans="1:5">
      <c r="A714" s="134" t="s">
        <v>13</v>
      </c>
      <c r="B714" s="135">
        <v>378040</v>
      </c>
      <c r="C714" s="135">
        <v>901297</v>
      </c>
      <c r="D714" s="136">
        <f t="shared" ref="D714:D777" si="23">C714/B714</f>
        <v>2.3841313088562055</v>
      </c>
      <c r="E714" s="137">
        <f t="shared" si="22"/>
        <v>5000</v>
      </c>
    </row>
    <row r="715" spans="1:5">
      <c r="A715" s="134" t="s">
        <v>13</v>
      </c>
      <c r="B715" s="135">
        <v>770503</v>
      </c>
      <c r="C715" s="135">
        <v>538595</v>
      </c>
      <c r="D715" s="136">
        <f t="shared" si="23"/>
        <v>0.69901739513019412</v>
      </c>
      <c r="E715" s="137" t="str">
        <f t="shared" si="22"/>
        <v>not Eligible</v>
      </c>
    </row>
    <row r="716" spans="1:5">
      <c r="A716" s="134" t="s">
        <v>13</v>
      </c>
      <c r="B716" s="135">
        <v>663261</v>
      </c>
      <c r="C716" s="135">
        <v>775028</v>
      </c>
      <c r="D716" s="136">
        <f t="shared" si="23"/>
        <v>1.1685113401813163</v>
      </c>
      <c r="E716" s="137">
        <f t="shared" si="22"/>
        <v>5000</v>
      </c>
    </row>
    <row r="717" spans="1:5">
      <c r="A717" s="134" t="s">
        <v>13</v>
      </c>
      <c r="B717" s="135">
        <v>1028278</v>
      </c>
      <c r="C717" s="135">
        <v>931734</v>
      </c>
      <c r="D717" s="136">
        <f t="shared" si="23"/>
        <v>0.90611099333059741</v>
      </c>
      <c r="E717" s="137">
        <f t="shared" si="22"/>
        <v>3000</v>
      </c>
    </row>
    <row r="718" spans="1:5">
      <c r="A718" s="134" t="s">
        <v>13</v>
      </c>
      <c r="B718" s="135">
        <v>764376</v>
      </c>
      <c r="C718" s="135">
        <v>1736022</v>
      </c>
      <c r="D718" s="136">
        <f t="shared" si="23"/>
        <v>2.2711623598857109</v>
      </c>
      <c r="E718" s="137">
        <f t="shared" si="22"/>
        <v>5000</v>
      </c>
    </row>
    <row r="719" spans="1:5">
      <c r="A719" s="134" t="s">
        <v>13</v>
      </c>
      <c r="B719" s="135">
        <v>1134852</v>
      </c>
      <c r="C719" s="135">
        <v>1538357</v>
      </c>
      <c r="D719" s="136">
        <f t="shared" si="23"/>
        <v>1.3555573766447078</v>
      </c>
      <c r="E719" s="137">
        <f t="shared" si="22"/>
        <v>5000</v>
      </c>
    </row>
    <row r="720" spans="1:5">
      <c r="A720" s="134" t="s">
        <v>13</v>
      </c>
      <c r="B720" s="135">
        <v>411767</v>
      </c>
      <c r="C720" s="135">
        <v>792704</v>
      </c>
      <c r="D720" s="136">
        <f t="shared" si="23"/>
        <v>1.9251275600035942</v>
      </c>
      <c r="E720" s="137">
        <f t="shared" si="22"/>
        <v>5000</v>
      </c>
    </row>
    <row r="721" spans="1:5">
      <c r="A721" s="134" t="s">
        <v>13</v>
      </c>
      <c r="B721" s="135">
        <v>733321</v>
      </c>
      <c r="C721" s="135">
        <v>561664</v>
      </c>
      <c r="D721" s="136">
        <f t="shared" si="23"/>
        <v>0.7659183358992856</v>
      </c>
      <c r="E721" s="137" t="str">
        <f t="shared" si="22"/>
        <v>not Eligible</v>
      </c>
    </row>
    <row r="722" spans="1:5">
      <c r="A722" s="134" t="s">
        <v>13</v>
      </c>
      <c r="B722" s="135">
        <v>1164877</v>
      </c>
      <c r="C722" s="135">
        <v>1020326</v>
      </c>
      <c r="D722" s="136">
        <f t="shared" si="23"/>
        <v>0.87590878693630314</v>
      </c>
      <c r="E722" s="137" t="str">
        <f t="shared" si="22"/>
        <v>not Eligible</v>
      </c>
    </row>
    <row r="723" spans="1:5">
      <c r="A723" s="134" t="s">
        <v>13</v>
      </c>
      <c r="B723" s="135">
        <v>840716</v>
      </c>
      <c r="C723" s="135">
        <v>597881</v>
      </c>
      <c r="D723" s="136">
        <f t="shared" si="23"/>
        <v>0.7111569186265041</v>
      </c>
      <c r="E723" s="137" t="str">
        <f t="shared" si="22"/>
        <v>not Eligible</v>
      </c>
    </row>
    <row r="724" spans="1:5">
      <c r="A724" s="134" t="s">
        <v>13</v>
      </c>
      <c r="B724" s="135">
        <v>998277</v>
      </c>
      <c r="C724" s="135">
        <v>1161376</v>
      </c>
      <c r="D724" s="136">
        <f t="shared" si="23"/>
        <v>1.1633805046094421</v>
      </c>
      <c r="E724" s="137">
        <f t="shared" si="22"/>
        <v>5000</v>
      </c>
    </row>
    <row r="725" spans="1:5">
      <c r="A725" s="134" t="s">
        <v>13</v>
      </c>
      <c r="B725" s="135">
        <v>1587436</v>
      </c>
      <c r="C725" s="135">
        <v>2292194</v>
      </c>
      <c r="D725" s="136">
        <f t="shared" si="23"/>
        <v>1.4439599454718175</v>
      </c>
      <c r="E725" s="137">
        <f t="shared" si="22"/>
        <v>5000</v>
      </c>
    </row>
    <row r="726" spans="1:5">
      <c r="A726" s="134" t="s">
        <v>13</v>
      </c>
      <c r="B726" s="135">
        <v>1681438</v>
      </c>
      <c r="C726" s="135">
        <v>1830603</v>
      </c>
      <c r="D726" s="136">
        <f t="shared" si="23"/>
        <v>1.0887127565809742</v>
      </c>
      <c r="E726" s="137">
        <f t="shared" si="22"/>
        <v>5000</v>
      </c>
    </row>
    <row r="727" spans="1:5">
      <c r="A727" s="134" t="s">
        <v>13</v>
      </c>
      <c r="B727" s="135">
        <v>713828</v>
      </c>
      <c r="C727" s="135">
        <v>1077203</v>
      </c>
      <c r="D727" s="136">
        <f t="shared" si="23"/>
        <v>1.5090512000089658</v>
      </c>
      <c r="E727" s="137">
        <f t="shared" si="22"/>
        <v>5000</v>
      </c>
    </row>
    <row r="728" spans="1:5">
      <c r="A728" s="134" t="s">
        <v>13</v>
      </c>
      <c r="B728" s="135">
        <v>745410</v>
      </c>
      <c r="C728" s="135">
        <v>364177</v>
      </c>
      <c r="D728" s="136">
        <f t="shared" si="23"/>
        <v>0.48855931634939159</v>
      </c>
      <c r="E728" s="137" t="str">
        <f t="shared" si="22"/>
        <v>not Eligible</v>
      </c>
    </row>
    <row r="729" spans="1:5">
      <c r="A729" s="134" t="s">
        <v>13</v>
      </c>
      <c r="B729" s="135">
        <v>886446</v>
      </c>
      <c r="C729" s="135">
        <v>1138989</v>
      </c>
      <c r="D729" s="136">
        <f t="shared" si="23"/>
        <v>1.2848938344806113</v>
      </c>
      <c r="E729" s="137">
        <f t="shared" si="22"/>
        <v>5000</v>
      </c>
    </row>
    <row r="730" spans="1:5">
      <c r="A730" s="134" t="s">
        <v>13</v>
      </c>
      <c r="B730" s="135">
        <v>575462</v>
      </c>
      <c r="C730" s="135">
        <v>305764</v>
      </c>
      <c r="D730" s="136">
        <f t="shared" si="23"/>
        <v>0.53133656088499326</v>
      </c>
      <c r="E730" s="137" t="str">
        <f t="shared" si="22"/>
        <v>not Eligible</v>
      </c>
    </row>
    <row r="731" spans="1:5">
      <c r="A731" s="134" t="s">
        <v>13</v>
      </c>
      <c r="B731" s="135">
        <v>1775819</v>
      </c>
      <c r="C731" s="135">
        <v>2178400</v>
      </c>
      <c r="D731" s="136">
        <f t="shared" si="23"/>
        <v>1.2267015951513076</v>
      </c>
      <c r="E731" s="137">
        <f t="shared" si="22"/>
        <v>5000</v>
      </c>
    </row>
    <row r="732" spans="1:5">
      <c r="A732" s="134" t="s">
        <v>13</v>
      </c>
      <c r="B732" s="135">
        <v>323773</v>
      </c>
      <c r="C732" s="135">
        <v>952484</v>
      </c>
      <c r="D732" s="136">
        <f t="shared" si="23"/>
        <v>2.9418265266096926</v>
      </c>
      <c r="E732" s="137">
        <f t="shared" si="22"/>
        <v>5000</v>
      </c>
    </row>
    <row r="733" spans="1:5">
      <c r="A733" s="134" t="s">
        <v>13</v>
      </c>
      <c r="B733" s="135">
        <v>369997</v>
      </c>
      <c r="C733" s="135">
        <v>1158996</v>
      </c>
      <c r="D733" s="136">
        <f t="shared" si="23"/>
        <v>3.1324470198407015</v>
      </c>
      <c r="E733" s="137">
        <f t="shared" si="22"/>
        <v>5000</v>
      </c>
    </row>
    <row r="734" spans="1:5">
      <c r="A734" s="134" t="s">
        <v>13</v>
      </c>
      <c r="B734" s="135">
        <v>1422054</v>
      </c>
      <c r="C734" s="135">
        <v>1094894</v>
      </c>
      <c r="D734" s="136">
        <f t="shared" si="23"/>
        <v>0.76993841302791599</v>
      </c>
      <c r="E734" s="137" t="str">
        <f t="shared" si="22"/>
        <v>not Eligible</v>
      </c>
    </row>
    <row r="735" spans="1:5">
      <c r="A735" s="134" t="s">
        <v>13</v>
      </c>
      <c r="B735" s="135">
        <v>849957</v>
      </c>
      <c r="C735" s="135">
        <v>682442</v>
      </c>
      <c r="D735" s="136">
        <f t="shared" si="23"/>
        <v>0.80291355915652207</v>
      </c>
      <c r="E735" s="137" t="str">
        <f t="shared" si="22"/>
        <v>not Eligible</v>
      </c>
    </row>
    <row r="736" spans="1:5">
      <c r="A736" s="134" t="s">
        <v>13</v>
      </c>
      <c r="B736" s="135">
        <v>1069933</v>
      </c>
      <c r="C736" s="135">
        <v>975166</v>
      </c>
      <c r="D736" s="136">
        <f t="shared" si="23"/>
        <v>0.91142716413083813</v>
      </c>
      <c r="E736" s="137">
        <f t="shared" si="22"/>
        <v>4000</v>
      </c>
    </row>
    <row r="737" spans="1:5">
      <c r="A737" s="134" t="s">
        <v>13</v>
      </c>
      <c r="B737" s="135">
        <v>1136106</v>
      </c>
      <c r="C737" s="135">
        <v>1116560</v>
      </c>
      <c r="D737" s="136">
        <f t="shared" si="23"/>
        <v>0.98279561942283555</v>
      </c>
      <c r="E737" s="137">
        <f t="shared" si="22"/>
        <v>4000</v>
      </c>
    </row>
    <row r="738" spans="1:5">
      <c r="A738" s="134" t="s">
        <v>13</v>
      </c>
      <c r="B738" s="135">
        <v>759415</v>
      </c>
      <c r="C738" s="135">
        <v>835584</v>
      </c>
      <c r="D738" s="136">
        <f t="shared" si="23"/>
        <v>1.1002995726974052</v>
      </c>
      <c r="E738" s="137">
        <f t="shared" si="22"/>
        <v>5000</v>
      </c>
    </row>
    <row r="739" spans="1:5">
      <c r="A739" s="134" t="s">
        <v>13</v>
      </c>
      <c r="B739" s="135">
        <v>846083</v>
      </c>
      <c r="C739" s="135">
        <v>457283</v>
      </c>
      <c r="D739" s="136">
        <f t="shared" si="23"/>
        <v>0.54047061576701105</v>
      </c>
      <c r="E739" s="137" t="str">
        <f t="shared" si="22"/>
        <v>not Eligible</v>
      </c>
    </row>
    <row r="740" spans="1:5">
      <c r="A740" s="134" t="s">
        <v>13</v>
      </c>
      <c r="B740" s="135">
        <v>796154</v>
      </c>
      <c r="C740" s="135">
        <v>1163787</v>
      </c>
      <c r="D740" s="136">
        <f t="shared" si="23"/>
        <v>1.4617611668094364</v>
      </c>
      <c r="E740" s="137">
        <f t="shared" si="22"/>
        <v>5000</v>
      </c>
    </row>
    <row r="741" spans="1:5">
      <c r="A741" s="134" t="s">
        <v>13</v>
      </c>
      <c r="B741" s="135">
        <v>598195</v>
      </c>
      <c r="C741" s="135">
        <v>382964</v>
      </c>
      <c r="D741" s="136">
        <f t="shared" si="23"/>
        <v>0.64019926612559452</v>
      </c>
      <c r="E741" s="137" t="str">
        <f t="shared" si="22"/>
        <v>not Eligible</v>
      </c>
    </row>
    <row r="742" spans="1:5">
      <c r="A742" s="134" t="s">
        <v>13</v>
      </c>
      <c r="B742" s="135">
        <v>1153148</v>
      </c>
      <c r="C742" s="135">
        <v>1149366</v>
      </c>
      <c r="D742" s="136">
        <f t="shared" si="23"/>
        <v>0.99672028221876119</v>
      </c>
      <c r="E742" s="137">
        <f t="shared" si="22"/>
        <v>4000</v>
      </c>
    </row>
    <row r="743" spans="1:5">
      <c r="A743" s="134" t="s">
        <v>13</v>
      </c>
      <c r="B743" s="135">
        <v>415266</v>
      </c>
      <c r="C743" s="135">
        <v>854490</v>
      </c>
      <c r="D743" s="136">
        <f t="shared" si="23"/>
        <v>2.0576931412636719</v>
      </c>
      <c r="E743" s="137">
        <f t="shared" si="22"/>
        <v>5000</v>
      </c>
    </row>
    <row r="744" spans="1:5">
      <c r="A744" s="134" t="s">
        <v>13</v>
      </c>
      <c r="B744" s="135">
        <v>420644</v>
      </c>
      <c r="C744" s="135">
        <v>338741</v>
      </c>
      <c r="D744" s="136">
        <f t="shared" si="23"/>
        <v>0.80529141031370943</v>
      </c>
      <c r="E744" s="137" t="str">
        <f t="shared" si="22"/>
        <v>not Eligible</v>
      </c>
    </row>
    <row r="745" spans="1:5">
      <c r="A745" s="134" t="s">
        <v>13</v>
      </c>
      <c r="B745" s="135">
        <v>551219</v>
      </c>
      <c r="C745" s="135">
        <v>259591</v>
      </c>
      <c r="D745" s="136">
        <f t="shared" si="23"/>
        <v>0.47093986237774821</v>
      </c>
      <c r="E745" s="137" t="str">
        <f t="shared" si="22"/>
        <v>not Eligible</v>
      </c>
    </row>
    <row r="746" spans="1:5">
      <c r="A746" s="134" t="s">
        <v>13</v>
      </c>
      <c r="B746" s="135">
        <v>392055</v>
      </c>
      <c r="C746" s="135">
        <v>458155</v>
      </c>
      <c r="D746" s="136">
        <f t="shared" si="23"/>
        <v>1.1685987935366211</v>
      </c>
      <c r="E746" s="137">
        <f t="shared" si="22"/>
        <v>5000</v>
      </c>
    </row>
    <row r="747" spans="1:5">
      <c r="A747" s="134" t="s">
        <v>13</v>
      </c>
      <c r="B747" s="135">
        <v>696168</v>
      </c>
      <c r="C747" s="135">
        <v>189731</v>
      </c>
      <c r="D747" s="136">
        <f t="shared" si="23"/>
        <v>0.27253622688776274</v>
      </c>
      <c r="E747" s="137" t="str">
        <f t="shared" si="22"/>
        <v>not Eligible</v>
      </c>
    </row>
    <row r="748" spans="1:5">
      <c r="A748" s="134" t="s">
        <v>13</v>
      </c>
      <c r="B748" s="135">
        <v>458602</v>
      </c>
      <c r="C748" s="135">
        <v>412372</v>
      </c>
      <c r="D748" s="136">
        <f t="shared" si="23"/>
        <v>0.89919363631209637</v>
      </c>
      <c r="E748" s="137" t="str">
        <f t="shared" si="22"/>
        <v>not Eligible</v>
      </c>
    </row>
    <row r="749" spans="1:5">
      <c r="A749" s="134" t="s">
        <v>13</v>
      </c>
      <c r="B749" s="135">
        <v>1421626</v>
      </c>
      <c r="C749" s="135">
        <v>1539406</v>
      </c>
      <c r="D749" s="136">
        <f t="shared" si="23"/>
        <v>1.0828487942679721</v>
      </c>
      <c r="E749" s="137">
        <f t="shared" si="22"/>
        <v>5000</v>
      </c>
    </row>
    <row r="750" spans="1:5">
      <c r="A750" s="134" t="s">
        <v>13</v>
      </c>
      <c r="B750" s="135">
        <v>526795</v>
      </c>
      <c r="C750" s="135">
        <v>836698</v>
      </c>
      <c r="D750" s="136">
        <f t="shared" si="23"/>
        <v>1.5882800709953586</v>
      </c>
      <c r="E750" s="137">
        <f t="shared" si="22"/>
        <v>5000</v>
      </c>
    </row>
    <row r="751" spans="1:5">
      <c r="A751" s="134" t="s">
        <v>13</v>
      </c>
      <c r="B751" s="135">
        <v>2602229</v>
      </c>
      <c r="C751" s="135">
        <v>1556397</v>
      </c>
      <c r="D751" s="136">
        <f t="shared" si="23"/>
        <v>0.59810147377498291</v>
      </c>
      <c r="E751" s="137" t="str">
        <f t="shared" si="22"/>
        <v>not Eligible</v>
      </c>
    </row>
    <row r="752" spans="1:5">
      <c r="A752" s="134" t="s">
        <v>13</v>
      </c>
      <c r="B752" s="135">
        <v>734302</v>
      </c>
      <c r="C752" s="135">
        <v>1384767</v>
      </c>
      <c r="D752" s="136">
        <f t="shared" si="23"/>
        <v>1.8858276295039371</v>
      </c>
      <c r="E752" s="137">
        <f t="shared" si="22"/>
        <v>5000</v>
      </c>
    </row>
    <row r="753" spans="1:5">
      <c r="A753" s="134" t="s">
        <v>13</v>
      </c>
      <c r="B753" s="135">
        <v>701988</v>
      </c>
      <c r="C753" s="135">
        <v>541579</v>
      </c>
      <c r="D753" s="136">
        <f t="shared" si="23"/>
        <v>0.77149324489877324</v>
      </c>
      <c r="E753" s="137" t="str">
        <f t="shared" si="22"/>
        <v>not Eligible</v>
      </c>
    </row>
    <row r="754" spans="1:5">
      <c r="A754" s="134" t="s">
        <v>13</v>
      </c>
      <c r="B754" s="135">
        <v>522058</v>
      </c>
      <c r="C754" s="135">
        <v>711584</v>
      </c>
      <c r="D754" s="136">
        <f t="shared" si="23"/>
        <v>1.3630362909868252</v>
      </c>
      <c r="E754" s="137">
        <f t="shared" si="22"/>
        <v>5000</v>
      </c>
    </row>
    <row r="755" spans="1:5">
      <c r="A755" s="134" t="s">
        <v>13</v>
      </c>
      <c r="B755" s="135">
        <v>1159723</v>
      </c>
      <c r="C755" s="135">
        <v>824616</v>
      </c>
      <c r="D755" s="136">
        <f t="shared" si="23"/>
        <v>0.71104565486758475</v>
      </c>
      <c r="E755" s="137" t="str">
        <f t="shared" si="22"/>
        <v>not Eligible</v>
      </c>
    </row>
    <row r="756" spans="1:5">
      <c r="A756" s="134" t="s">
        <v>13</v>
      </c>
      <c r="B756" s="135">
        <v>3034101</v>
      </c>
      <c r="C756" s="135">
        <v>1945465</v>
      </c>
      <c r="D756" s="136">
        <f t="shared" si="23"/>
        <v>0.64119981503582113</v>
      </c>
      <c r="E756" s="137" t="str">
        <f t="shared" si="22"/>
        <v>not Eligible</v>
      </c>
    </row>
    <row r="757" spans="1:5">
      <c r="A757" s="134" t="s">
        <v>13</v>
      </c>
      <c r="B757" s="135">
        <v>822272</v>
      </c>
      <c r="C757" s="135">
        <v>1363710</v>
      </c>
      <c r="D757" s="136">
        <f t="shared" si="23"/>
        <v>1.6584658117995019</v>
      </c>
      <c r="E757" s="137">
        <f t="shared" si="22"/>
        <v>5000</v>
      </c>
    </row>
    <row r="758" spans="1:5">
      <c r="A758" s="134" t="s">
        <v>13</v>
      </c>
      <c r="B758" s="135">
        <v>517106</v>
      </c>
      <c r="C758" s="135">
        <v>779498</v>
      </c>
      <c r="D758" s="136">
        <f t="shared" si="23"/>
        <v>1.5074240097774925</v>
      </c>
      <c r="E758" s="137">
        <f t="shared" si="22"/>
        <v>5000</v>
      </c>
    </row>
    <row r="759" spans="1:5">
      <c r="A759" s="134" t="s">
        <v>13</v>
      </c>
      <c r="B759" s="135">
        <v>585753</v>
      </c>
      <c r="C759" s="135">
        <v>569296</v>
      </c>
      <c r="D759" s="136">
        <f t="shared" si="23"/>
        <v>0.97190453996821191</v>
      </c>
      <c r="E759" s="137">
        <f t="shared" si="22"/>
        <v>4000</v>
      </c>
    </row>
    <row r="760" spans="1:5">
      <c r="A760" s="134" t="s">
        <v>13</v>
      </c>
      <c r="B760" s="135">
        <v>1001514</v>
      </c>
      <c r="C760" s="135">
        <v>1145414</v>
      </c>
      <c r="D760" s="136">
        <f t="shared" si="23"/>
        <v>1.143682464748371</v>
      </c>
      <c r="E760" s="137">
        <f t="shared" si="22"/>
        <v>5000</v>
      </c>
    </row>
    <row r="761" spans="1:5">
      <c r="A761" s="134" t="s">
        <v>13</v>
      </c>
      <c r="B761" s="135">
        <v>1645216</v>
      </c>
      <c r="C761" s="135">
        <v>1958663</v>
      </c>
      <c r="D761" s="136">
        <f t="shared" si="23"/>
        <v>1.1905202721101666</v>
      </c>
      <c r="E761" s="137">
        <f t="shared" si="22"/>
        <v>5000</v>
      </c>
    </row>
    <row r="762" spans="1:5">
      <c r="A762" s="134" t="s">
        <v>13</v>
      </c>
      <c r="B762" s="135">
        <v>903881</v>
      </c>
      <c r="C762" s="135">
        <v>1331349</v>
      </c>
      <c r="D762" s="136">
        <f t="shared" si="23"/>
        <v>1.472925086377521</v>
      </c>
      <c r="E762" s="137">
        <f t="shared" si="22"/>
        <v>5000</v>
      </c>
    </row>
    <row r="763" spans="1:5">
      <c r="A763" s="134" t="s">
        <v>13</v>
      </c>
      <c r="B763" s="135">
        <v>370541</v>
      </c>
      <c r="C763" s="135">
        <v>946977</v>
      </c>
      <c r="D763" s="136">
        <f t="shared" si="23"/>
        <v>2.555660507204331</v>
      </c>
      <c r="E763" s="137">
        <f t="shared" si="22"/>
        <v>5000</v>
      </c>
    </row>
    <row r="764" spans="1:5">
      <c r="A764" s="134" t="s">
        <v>13</v>
      </c>
      <c r="B764" s="135">
        <v>928509</v>
      </c>
      <c r="C764" s="135">
        <v>624832</v>
      </c>
      <c r="D764" s="136">
        <f t="shared" si="23"/>
        <v>0.67294124235737085</v>
      </c>
      <c r="E764" s="137" t="str">
        <f t="shared" si="22"/>
        <v>not Eligible</v>
      </c>
    </row>
    <row r="765" spans="1:5">
      <c r="A765" s="134" t="s">
        <v>13</v>
      </c>
      <c r="B765" s="135">
        <v>862478</v>
      </c>
      <c r="C765" s="135">
        <v>1984103</v>
      </c>
      <c r="D765" s="136">
        <f t="shared" si="23"/>
        <v>2.3004679539652026</v>
      </c>
      <c r="E765" s="137">
        <f t="shared" si="22"/>
        <v>5000</v>
      </c>
    </row>
    <row r="766" spans="1:5">
      <c r="A766" s="134" t="s">
        <v>13</v>
      </c>
      <c r="B766" s="135">
        <v>497547</v>
      </c>
      <c r="C766" s="135">
        <v>866034</v>
      </c>
      <c r="D766" s="136">
        <f t="shared" si="23"/>
        <v>1.7406074200025323</v>
      </c>
      <c r="E766" s="137">
        <f t="shared" si="22"/>
        <v>5000</v>
      </c>
    </row>
    <row r="767" spans="1:5">
      <c r="A767" s="134" t="s">
        <v>13</v>
      </c>
      <c r="B767" s="135">
        <v>211309</v>
      </c>
      <c r="C767" s="135">
        <v>23</v>
      </c>
      <c r="D767" s="136">
        <f t="shared" si="23"/>
        <v>1.0884534023633636E-4</v>
      </c>
      <c r="E767" s="137" t="str">
        <f t="shared" si="22"/>
        <v>not Eligible</v>
      </c>
    </row>
    <row r="768" spans="1:5">
      <c r="A768" s="134" t="s">
        <v>13</v>
      </c>
      <c r="B768" s="135">
        <v>510307</v>
      </c>
      <c r="C768" s="135">
        <v>929799</v>
      </c>
      <c r="D768" s="136">
        <f t="shared" si="23"/>
        <v>1.822038498394104</v>
      </c>
      <c r="E768" s="137">
        <f t="shared" si="22"/>
        <v>5000</v>
      </c>
    </row>
    <row r="769" spans="1:5">
      <c r="A769" s="134" t="s">
        <v>13</v>
      </c>
      <c r="B769" s="135">
        <v>560999</v>
      </c>
      <c r="C769" s="135">
        <v>822421</v>
      </c>
      <c r="D769" s="136">
        <f t="shared" si="23"/>
        <v>1.4659937005235304</v>
      </c>
      <c r="E769" s="137">
        <f t="shared" si="22"/>
        <v>5000</v>
      </c>
    </row>
    <row r="770" spans="1:5">
      <c r="A770" s="134" t="s">
        <v>13</v>
      </c>
      <c r="B770" s="135">
        <v>875764</v>
      </c>
      <c r="C770" s="135">
        <v>441745</v>
      </c>
      <c r="D770" s="136">
        <f t="shared" si="23"/>
        <v>0.50441100570473318</v>
      </c>
      <c r="E770" s="137" t="str">
        <f t="shared" si="22"/>
        <v>not Eligible</v>
      </c>
    </row>
    <row r="771" spans="1:5">
      <c r="A771" s="134" t="s">
        <v>13</v>
      </c>
      <c r="B771" s="135">
        <v>543156</v>
      </c>
      <c r="C771" s="135">
        <v>1227108</v>
      </c>
      <c r="D771" s="136">
        <f t="shared" si="23"/>
        <v>2.2592183461105098</v>
      </c>
      <c r="E771" s="137">
        <f t="shared" si="22"/>
        <v>5000</v>
      </c>
    </row>
    <row r="772" spans="1:5">
      <c r="A772" s="134" t="s">
        <v>13</v>
      </c>
      <c r="B772" s="135">
        <v>1245394</v>
      </c>
      <c r="C772" s="135">
        <v>2138203</v>
      </c>
      <c r="D772" s="136">
        <f t="shared" si="23"/>
        <v>1.7168887918200988</v>
      </c>
      <c r="E772" s="137">
        <f t="shared" si="22"/>
        <v>5000</v>
      </c>
    </row>
    <row r="773" spans="1:5">
      <c r="A773" s="134" t="s">
        <v>13</v>
      </c>
      <c r="B773" s="135">
        <v>847959</v>
      </c>
      <c r="C773" s="135">
        <v>439140</v>
      </c>
      <c r="D773" s="136">
        <f t="shared" si="23"/>
        <v>0.51787881253692691</v>
      </c>
      <c r="E773" s="137" t="str">
        <f t="shared" si="22"/>
        <v>not Eligible</v>
      </c>
    </row>
    <row r="774" spans="1:5">
      <c r="A774" s="134" t="s">
        <v>13</v>
      </c>
      <c r="B774" s="135">
        <v>928888</v>
      </c>
      <c r="C774" s="135">
        <v>648539</v>
      </c>
      <c r="D774" s="136">
        <f t="shared" si="23"/>
        <v>0.69818858678333662</v>
      </c>
      <c r="E774" s="137" t="str">
        <f t="shared" si="22"/>
        <v>not Eligible</v>
      </c>
    </row>
    <row r="775" spans="1:5">
      <c r="A775" s="134" t="s">
        <v>13</v>
      </c>
      <c r="B775" s="135">
        <v>1040869</v>
      </c>
      <c r="C775" s="135">
        <v>735296</v>
      </c>
      <c r="D775" s="136">
        <f t="shared" si="23"/>
        <v>0.70642511209383696</v>
      </c>
      <c r="E775" s="137" t="str">
        <f t="shared" si="22"/>
        <v>not Eligible</v>
      </c>
    </row>
    <row r="776" spans="1:5">
      <c r="A776" s="134" t="s">
        <v>13</v>
      </c>
      <c r="B776" s="135">
        <v>543418</v>
      </c>
      <c r="C776" s="135">
        <v>545631</v>
      </c>
      <c r="D776" s="136">
        <f t="shared" si="23"/>
        <v>1.0040723715445568</v>
      </c>
      <c r="E776" s="137">
        <f t="shared" si="22"/>
        <v>5000</v>
      </c>
    </row>
    <row r="777" spans="1:5">
      <c r="A777" s="134" t="s">
        <v>13</v>
      </c>
      <c r="B777" s="135">
        <v>899288</v>
      </c>
      <c r="C777" s="135">
        <v>1558635</v>
      </c>
      <c r="D777" s="136">
        <f t="shared" si="23"/>
        <v>1.733187810801434</v>
      </c>
      <c r="E777" s="137">
        <f t="shared" ref="E777:E840" si="24">IF(AND(A777="Active",D777&gt;90%),IF(D777&gt;100%,5000,IF(D777&gt;91%,4000,IF(D777&gt;81%,3000,IF(D777&gt;70%,2000,"Not Eligible")))),"not Eligible")</f>
        <v>5000</v>
      </c>
    </row>
    <row r="778" spans="1:5">
      <c r="A778" s="134" t="s">
        <v>13</v>
      </c>
      <c r="B778" s="135">
        <v>944280</v>
      </c>
      <c r="C778" s="135">
        <v>1587888</v>
      </c>
      <c r="D778" s="136">
        <f t="shared" ref="D778:D841" si="25">C778/B778</f>
        <v>1.6815859702630576</v>
      </c>
      <c r="E778" s="137">
        <f t="shared" si="24"/>
        <v>5000</v>
      </c>
    </row>
    <row r="779" spans="1:5">
      <c r="A779" s="134" t="s">
        <v>13</v>
      </c>
      <c r="B779" s="135">
        <v>572814</v>
      </c>
      <c r="C779" s="135">
        <v>391591</v>
      </c>
      <c r="D779" s="136">
        <f t="shared" si="25"/>
        <v>0.68362679683108307</v>
      </c>
      <c r="E779" s="137" t="str">
        <f t="shared" si="24"/>
        <v>not Eligible</v>
      </c>
    </row>
    <row r="780" spans="1:5">
      <c r="A780" s="134" t="s">
        <v>13</v>
      </c>
      <c r="B780" s="135">
        <v>292812</v>
      </c>
      <c r="C780" s="135">
        <v>227795</v>
      </c>
      <c r="D780" s="136">
        <f t="shared" si="25"/>
        <v>0.77795650451484233</v>
      </c>
      <c r="E780" s="137" t="str">
        <f t="shared" si="24"/>
        <v>not Eligible</v>
      </c>
    </row>
    <row r="781" spans="1:5">
      <c r="A781" s="134" t="s">
        <v>13</v>
      </c>
      <c r="B781" s="135">
        <v>911020</v>
      </c>
      <c r="C781" s="135">
        <v>522474</v>
      </c>
      <c r="D781" s="136">
        <f t="shared" si="25"/>
        <v>0.57350442361309306</v>
      </c>
      <c r="E781" s="137" t="str">
        <f t="shared" si="24"/>
        <v>not Eligible</v>
      </c>
    </row>
    <row r="782" spans="1:5">
      <c r="A782" s="134" t="s">
        <v>13</v>
      </c>
      <c r="B782" s="135">
        <v>701963</v>
      </c>
      <c r="C782" s="135">
        <v>282596</v>
      </c>
      <c r="D782" s="136">
        <f t="shared" si="25"/>
        <v>0.40257962314253032</v>
      </c>
      <c r="E782" s="137" t="str">
        <f t="shared" si="24"/>
        <v>not Eligible</v>
      </c>
    </row>
    <row r="783" spans="1:5">
      <c r="A783" s="134" t="s">
        <v>13</v>
      </c>
      <c r="B783" s="135">
        <v>630498</v>
      </c>
      <c r="C783" s="135">
        <v>777618</v>
      </c>
      <c r="D783" s="136">
        <f t="shared" si="25"/>
        <v>1.2333393603151794</v>
      </c>
      <c r="E783" s="137">
        <f t="shared" si="24"/>
        <v>5000</v>
      </c>
    </row>
    <row r="784" spans="1:5">
      <c r="A784" s="134" t="s">
        <v>13</v>
      </c>
      <c r="B784" s="135">
        <v>2549527</v>
      </c>
      <c r="C784" s="135">
        <v>4036488</v>
      </c>
      <c r="D784" s="136">
        <f t="shared" si="25"/>
        <v>1.5832301442581309</v>
      </c>
      <c r="E784" s="137">
        <f t="shared" si="24"/>
        <v>5000</v>
      </c>
    </row>
    <row r="785" spans="1:5">
      <c r="A785" s="134" t="s">
        <v>13</v>
      </c>
      <c r="B785" s="135">
        <v>424442</v>
      </c>
      <c r="C785" s="135">
        <v>350014</v>
      </c>
      <c r="D785" s="136">
        <f t="shared" si="25"/>
        <v>0.82464506340088872</v>
      </c>
      <c r="E785" s="137" t="str">
        <f t="shared" si="24"/>
        <v>not Eligible</v>
      </c>
    </row>
    <row r="786" spans="1:5">
      <c r="A786" s="134" t="s">
        <v>13</v>
      </c>
      <c r="B786" s="135">
        <v>1098720</v>
      </c>
      <c r="C786" s="135">
        <v>1733009</v>
      </c>
      <c r="D786" s="136">
        <f t="shared" si="25"/>
        <v>1.577298128731615</v>
      </c>
      <c r="E786" s="137">
        <f t="shared" si="24"/>
        <v>5000</v>
      </c>
    </row>
    <row r="787" spans="1:5">
      <c r="A787" s="134" t="s">
        <v>13</v>
      </c>
      <c r="B787" s="135">
        <v>877058</v>
      </c>
      <c r="C787" s="135">
        <v>1076374</v>
      </c>
      <c r="D787" s="136">
        <f t="shared" si="25"/>
        <v>1.2272552100317198</v>
      </c>
      <c r="E787" s="137">
        <f t="shared" si="24"/>
        <v>5000</v>
      </c>
    </row>
    <row r="788" spans="1:5">
      <c r="A788" s="134" t="s">
        <v>13</v>
      </c>
      <c r="B788" s="135">
        <v>997457</v>
      </c>
      <c r="C788" s="135">
        <v>1309369</v>
      </c>
      <c r="D788" s="136">
        <f t="shared" si="25"/>
        <v>1.312707214446337</v>
      </c>
      <c r="E788" s="137">
        <f t="shared" si="24"/>
        <v>5000</v>
      </c>
    </row>
    <row r="789" spans="1:5">
      <c r="A789" s="134" t="s">
        <v>13</v>
      </c>
      <c r="B789" s="135">
        <v>525167</v>
      </c>
      <c r="C789" s="135">
        <v>1277866</v>
      </c>
      <c r="D789" s="136">
        <f t="shared" si="25"/>
        <v>2.4332564688946565</v>
      </c>
      <c r="E789" s="137">
        <f t="shared" si="24"/>
        <v>5000</v>
      </c>
    </row>
    <row r="790" spans="1:5">
      <c r="A790" s="134" t="s">
        <v>13</v>
      </c>
      <c r="B790" s="135">
        <v>799091</v>
      </c>
      <c r="C790" s="135">
        <v>815408</v>
      </c>
      <c r="D790" s="136">
        <f t="shared" si="25"/>
        <v>1.0204194516018827</v>
      </c>
      <c r="E790" s="137">
        <f t="shared" si="24"/>
        <v>5000</v>
      </c>
    </row>
    <row r="791" spans="1:5">
      <c r="A791" s="134" t="s">
        <v>13</v>
      </c>
      <c r="B791" s="135">
        <v>377811</v>
      </c>
      <c r="C791" s="135">
        <v>2788673</v>
      </c>
      <c r="D791" s="136">
        <f t="shared" si="25"/>
        <v>7.381132365124361</v>
      </c>
      <c r="E791" s="137">
        <f t="shared" si="24"/>
        <v>5000</v>
      </c>
    </row>
    <row r="792" spans="1:5">
      <c r="A792" s="134" t="s">
        <v>13</v>
      </c>
      <c r="B792" s="135">
        <v>1064607</v>
      </c>
      <c r="C792" s="135">
        <v>922893</v>
      </c>
      <c r="D792" s="136">
        <f t="shared" si="25"/>
        <v>0.86688609036010467</v>
      </c>
      <c r="E792" s="137" t="str">
        <f t="shared" si="24"/>
        <v>not Eligible</v>
      </c>
    </row>
    <row r="793" spans="1:5">
      <c r="A793" s="134" t="s">
        <v>13</v>
      </c>
      <c r="B793" s="135">
        <v>1119190</v>
      </c>
      <c r="C793" s="135">
        <v>1001877</v>
      </c>
      <c r="D793" s="136">
        <f t="shared" si="25"/>
        <v>0.89518044299895461</v>
      </c>
      <c r="E793" s="137" t="str">
        <f t="shared" si="24"/>
        <v>not Eligible</v>
      </c>
    </row>
    <row r="794" spans="1:5">
      <c r="A794" s="134" t="s">
        <v>13</v>
      </c>
      <c r="B794" s="135">
        <v>121787</v>
      </c>
      <c r="C794" s="135">
        <v>285312</v>
      </c>
      <c r="D794" s="136">
        <f t="shared" si="25"/>
        <v>2.3427130974570356</v>
      </c>
      <c r="E794" s="137">
        <f t="shared" si="24"/>
        <v>5000</v>
      </c>
    </row>
    <row r="795" spans="1:5">
      <c r="A795" s="134" t="s">
        <v>13</v>
      </c>
      <c r="B795" s="135">
        <v>228808</v>
      </c>
      <c r="C795" s="135">
        <v>458740</v>
      </c>
      <c r="D795" s="136">
        <f t="shared" si="25"/>
        <v>2.0049124156498026</v>
      </c>
      <c r="E795" s="137">
        <f t="shared" si="24"/>
        <v>5000</v>
      </c>
    </row>
    <row r="796" spans="1:5">
      <c r="A796" s="134" t="s">
        <v>13</v>
      </c>
      <c r="B796" s="135">
        <v>812999</v>
      </c>
      <c r="C796" s="135">
        <v>1389253</v>
      </c>
      <c r="D796" s="136">
        <f t="shared" si="25"/>
        <v>1.7088003798282654</v>
      </c>
      <c r="E796" s="137">
        <f t="shared" si="24"/>
        <v>5000</v>
      </c>
    </row>
    <row r="797" spans="1:5">
      <c r="A797" s="134" t="s">
        <v>13</v>
      </c>
      <c r="B797" s="135">
        <v>777912</v>
      </c>
      <c r="C797" s="135">
        <v>734325</v>
      </c>
      <c r="D797" s="136">
        <f t="shared" si="25"/>
        <v>0.94396924073674138</v>
      </c>
      <c r="E797" s="137">
        <f t="shared" si="24"/>
        <v>4000</v>
      </c>
    </row>
    <row r="798" spans="1:5">
      <c r="A798" s="134" t="s">
        <v>13</v>
      </c>
      <c r="B798" s="135">
        <v>686123</v>
      </c>
      <c r="C798" s="135">
        <v>537611</v>
      </c>
      <c r="D798" s="136">
        <f t="shared" si="25"/>
        <v>0.78354901380656239</v>
      </c>
      <c r="E798" s="137" t="str">
        <f t="shared" si="24"/>
        <v>not Eligible</v>
      </c>
    </row>
    <row r="799" spans="1:5">
      <c r="A799" s="134" t="s">
        <v>13</v>
      </c>
      <c r="B799" s="135">
        <v>1292159</v>
      </c>
      <c r="C799" s="135">
        <v>786491</v>
      </c>
      <c r="D799" s="136">
        <f t="shared" si="25"/>
        <v>0.60866425881025477</v>
      </c>
      <c r="E799" s="137" t="str">
        <f t="shared" si="24"/>
        <v>not Eligible</v>
      </c>
    </row>
    <row r="800" spans="1:5">
      <c r="A800" s="134" t="s">
        <v>13</v>
      </c>
      <c r="B800" s="135">
        <v>763580</v>
      </c>
      <c r="C800" s="135">
        <v>105150</v>
      </c>
      <c r="D800" s="136">
        <f t="shared" si="25"/>
        <v>0.13770659262945598</v>
      </c>
      <c r="E800" s="137" t="str">
        <f t="shared" si="24"/>
        <v>not Eligible</v>
      </c>
    </row>
    <row r="801" spans="1:5">
      <c r="A801" s="134" t="s">
        <v>13</v>
      </c>
      <c r="B801" s="135">
        <v>749991</v>
      </c>
      <c r="C801" s="135">
        <v>525935</v>
      </c>
      <c r="D801" s="136">
        <f t="shared" si="25"/>
        <v>0.70125508172764739</v>
      </c>
      <c r="E801" s="137" t="str">
        <f t="shared" si="24"/>
        <v>not Eligible</v>
      </c>
    </row>
    <row r="802" spans="1:5">
      <c r="A802" s="134" t="s">
        <v>13</v>
      </c>
      <c r="B802" s="135">
        <v>512464</v>
      </c>
      <c r="C802" s="135">
        <v>1134834</v>
      </c>
      <c r="D802" s="136">
        <f t="shared" si="25"/>
        <v>2.2144657966218113</v>
      </c>
      <c r="E802" s="137">
        <f t="shared" si="24"/>
        <v>5000</v>
      </c>
    </row>
    <row r="803" spans="1:5">
      <c r="A803" s="134" t="s">
        <v>13</v>
      </c>
      <c r="B803" s="135">
        <v>509523</v>
      </c>
      <c r="C803" s="135">
        <v>837363</v>
      </c>
      <c r="D803" s="136">
        <f t="shared" si="25"/>
        <v>1.6434253213299497</v>
      </c>
      <c r="E803" s="137">
        <f t="shared" si="24"/>
        <v>5000</v>
      </c>
    </row>
    <row r="804" spans="1:5">
      <c r="A804" s="134" t="s">
        <v>13</v>
      </c>
      <c r="B804" s="135">
        <v>835610</v>
      </c>
      <c r="C804" s="135">
        <v>439333</v>
      </c>
      <c r="D804" s="136">
        <f t="shared" si="25"/>
        <v>0.5257632148969017</v>
      </c>
      <c r="E804" s="137" t="str">
        <f t="shared" si="24"/>
        <v>not Eligible</v>
      </c>
    </row>
    <row r="805" spans="1:5">
      <c r="A805" s="134" t="s">
        <v>13</v>
      </c>
      <c r="B805" s="135">
        <v>665210</v>
      </c>
      <c r="C805" s="135">
        <v>986659</v>
      </c>
      <c r="D805" s="136">
        <f t="shared" si="25"/>
        <v>1.4832293561431729</v>
      </c>
      <c r="E805" s="137">
        <f t="shared" si="24"/>
        <v>5000</v>
      </c>
    </row>
    <row r="806" spans="1:5">
      <c r="A806" s="134" t="s">
        <v>13</v>
      </c>
      <c r="B806" s="135">
        <v>970129</v>
      </c>
      <c r="C806" s="135">
        <v>244188</v>
      </c>
      <c r="D806" s="136">
        <f t="shared" si="25"/>
        <v>0.25170673178515435</v>
      </c>
      <c r="E806" s="137" t="str">
        <f t="shared" si="24"/>
        <v>not Eligible</v>
      </c>
    </row>
    <row r="807" spans="1:5">
      <c r="A807" s="134" t="s">
        <v>13</v>
      </c>
      <c r="B807" s="135">
        <v>621660</v>
      </c>
      <c r="C807" s="135">
        <v>1123397</v>
      </c>
      <c r="D807" s="136">
        <f t="shared" si="25"/>
        <v>1.8070923012579223</v>
      </c>
      <c r="E807" s="137">
        <f t="shared" si="24"/>
        <v>5000</v>
      </c>
    </row>
    <row r="808" spans="1:5">
      <c r="A808" s="134" t="s">
        <v>13</v>
      </c>
      <c r="B808" s="135">
        <v>902922</v>
      </c>
      <c r="C808" s="135">
        <v>761034</v>
      </c>
      <c r="D808" s="136">
        <f t="shared" si="25"/>
        <v>0.84285685806747423</v>
      </c>
      <c r="E808" s="137" t="str">
        <f t="shared" si="24"/>
        <v>not Eligible</v>
      </c>
    </row>
    <row r="809" spans="1:5">
      <c r="A809" s="134" t="s">
        <v>13</v>
      </c>
      <c r="B809" s="135">
        <v>586294</v>
      </c>
      <c r="C809" s="135">
        <v>766923</v>
      </c>
      <c r="D809" s="136">
        <f t="shared" si="25"/>
        <v>1.3080860455675822</v>
      </c>
      <c r="E809" s="137">
        <f t="shared" si="24"/>
        <v>5000</v>
      </c>
    </row>
    <row r="810" spans="1:5">
      <c r="A810" s="134" t="s">
        <v>13</v>
      </c>
      <c r="B810" s="135">
        <v>737951</v>
      </c>
      <c r="C810" s="135">
        <v>2006567</v>
      </c>
      <c r="D810" s="136">
        <f t="shared" si="25"/>
        <v>2.7191060111037184</v>
      </c>
      <c r="E810" s="137">
        <f t="shared" si="24"/>
        <v>5000</v>
      </c>
    </row>
    <row r="811" spans="1:5">
      <c r="A811" s="134" t="s">
        <v>13</v>
      </c>
      <c r="B811" s="135">
        <v>721885</v>
      </c>
      <c r="C811" s="135">
        <v>1694328</v>
      </c>
      <c r="D811" s="136">
        <f t="shared" si="25"/>
        <v>2.3470885251806037</v>
      </c>
      <c r="E811" s="137">
        <f t="shared" si="24"/>
        <v>5000</v>
      </c>
    </row>
    <row r="812" spans="1:5">
      <c r="A812" s="134" t="s">
        <v>13</v>
      </c>
      <c r="B812" s="135">
        <v>710764</v>
      </c>
      <c r="C812" s="135">
        <v>675920</v>
      </c>
      <c r="D812" s="136">
        <f t="shared" si="25"/>
        <v>0.95097669549949071</v>
      </c>
      <c r="E812" s="137">
        <f t="shared" si="24"/>
        <v>4000</v>
      </c>
    </row>
    <row r="813" spans="1:5">
      <c r="A813" s="134" t="s">
        <v>13</v>
      </c>
      <c r="B813" s="135">
        <v>438554</v>
      </c>
      <c r="C813" s="135">
        <v>219085</v>
      </c>
      <c r="D813" s="136">
        <f t="shared" si="25"/>
        <v>0.49956219758570208</v>
      </c>
      <c r="E813" s="137" t="str">
        <f t="shared" si="24"/>
        <v>not Eligible</v>
      </c>
    </row>
    <row r="814" spans="1:5">
      <c r="A814" s="134" t="s">
        <v>13</v>
      </c>
      <c r="B814" s="135">
        <v>505045</v>
      </c>
      <c r="C814" s="135">
        <v>454368</v>
      </c>
      <c r="D814" s="136">
        <f t="shared" si="25"/>
        <v>0.89965844627706437</v>
      </c>
      <c r="E814" s="137" t="str">
        <f t="shared" si="24"/>
        <v>not Eligible</v>
      </c>
    </row>
    <row r="815" spans="1:5">
      <c r="A815" s="134" t="s">
        <v>13</v>
      </c>
      <c r="B815" s="135">
        <v>560916</v>
      </c>
      <c r="C815" s="135">
        <v>1654179</v>
      </c>
      <c r="D815" s="136">
        <f t="shared" si="25"/>
        <v>2.9490672400145477</v>
      </c>
      <c r="E815" s="137">
        <f t="shared" si="24"/>
        <v>5000</v>
      </c>
    </row>
    <row r="816" spans="1:5">
      <c r="A816" s="134" t="s">
        <v>13</v>
      </c>
      <c r="B816" s="135">
        <v>658527</v>
      </c>
      <c r="C816" s="135">
        <v>544971</v>
      </c>
      <c r="D816" s="136">
        <f t="shared" si="25"/>
        <v>0.8275606011598613</v>
      </c>
      <c r="E816" s="137" t="str">
        <f t="shared" si="24"/>
        <v>not Eligible</v>
      </c>
    </row>
    <row r="817" spans="1:5">
      <c r="A817" s="134" t="s">
        <v>13</v>
      </c>
      <c r="B817" s="135">
        <v>894327</v>
      </c>
      <c r="C817" s="135">
        <v>1293777</v>
      </c>
      <c r="D817" s="136">
        <f t="shared" si="25"/>
        <v>1.4466487090292477</v>
      </c>
      <c r="E817" s="137">
        <f t="shared" si="24"/>
        <v>5000</v>
      </c>
    </row>
    <row r="818" spans="1:5">
      <c r="A818" s="134" t="s">
        <v>13</v>
      </c>
      <c r="B818" s="135">
        <v>707783</v>
      </c>
      <c r="C818" s="135">
        <v>1711138</v>
      </c>
      <c r="D818" s="136">
        <f t="shared" si="25"/>
        <v>2.4176025702793087</v>
      </c>
      <c r="E818" s="137">
        <f t="shared" si="24"/>
        <v>5000</v>
      </c>
    </row>
    <row r="819" spans="1:5">
      <c r="A819" s="134" t="s">
        <v>13</v>
      </c>
      <c r="B819" s="135">
        <v>1546273</v>
      </c>
      <c r="C819" s="135">
        <v>1529189</v>
      </c>
      <c r="D819" s="136">
        <f t="shared" si="25"/>
        <v>0.9889514982153863</v>
      </c>
      <c r="E819" s="137">
        <f t="shared" si="24"/>
        <v>4000</v>
      </c>
    </row>
    <row r="820" spans="1:5">
      <c r="A820" s="134" t="s">
        <v>13</v>
      </c>
      <c r="B820" s="135">
        <v>1048925</v>
      </c>
      <c r="C820" s="135">
        <v>553353</v>
      </c>
      <c r="D820" s="136">
        <f t="shared" si="25"/>
        <v>0.52754296065018946</v>
      </c>
      <c r="E820" s="137" t="str">
        <f t="shared" si="24"/>
        <v>not Eligible</v>
      </c>
    </row>
    <row r="821" spans="1:5">
      <c r="A821" s="134" t="s">
        <v>13</v>
      </c>
      <c r="B821" s="135">
        <v>492427</v>
      </c>
      <c r="C821" s="135">
        <v>1551792</v>
      </c>
      <c r="D821" s="136">
        <f t="shared" si="25"/>
        <v>3.1513137987965729</v>
      </c>
      <c r="E821" s="137">
        <f t="shared" si="24"/>
        <v>5000</v>
      </c>
    </row>
    <row r="822" spans="1:5">
      <c r="A822" s="134" t="s">
        <v>13</v>
      </c>
      <c r="B822" s="135">
        <v>875018</v>
      </c>
      <c r="C822" s="135">
        <v>140401</v>
      </c>
      <c r="D822" s="136">
        <f t="shared" si="25"/>
        <v>0.16045498492602439</v>
      </c>
      <c r="E822" s="137" t="str">
        <f t="shared" si="24"/>
        <v>not Eligible</v>
      </c>
    </row>
    <row r="823" spans="1:5">
      <c r="A823" s="134" t="s">
        <v>13</v>
      </c>
      <c r="B823" s="135">
        <v>535167</v>
      </c>
      <c r="C823" s="135">
        <v>125497</v>
      </c>
      <c r="D823" s="136">
        <f t="shared" si="25"/>
        <v>0.23450063251284178</v>
      </c>
      <c r="E823" s="137" t="str">
        <f t="shared" si="24"/>
        <v>not Eligible</v>
      </c>
    </row>
    <row r="824" spans="1:5">
      <c r="A824" s="134" t="s">
        <v>13</v>
      </c>
      <c r="B824" s="135">
        <v>664502</v>
      </c>
      <c r="C824" s="135">
        <v>802320</v>
      </c>
      <c r="D824" s="136">
        <f t="shared" si="25"/>
        <v>1.2074004291935916</v>
      </c>
      <c r="E824" s="137">
        <f t="shared" si="24"/>
        <v>5000</v>
      </c>
    </row>
    <row r="825" spans="1:5">
      <c r="A825" s="134" t="s">
        <v>13</v>
      </c>
      <c r="B825" s="135">
        <v>350910</v>
      </c>
      <c r="C825" s="135">
        <v>611864</v>
      </c>
      <c r="D825" s="136">
        <f t="shared" si="25"/>
        <v>1.7436493687840187</v>
      </c>
      <c r="E825" s="137">
        <f t="shared" si="24"/>
        <v>5000</v>
      </c>
    </row>
    <row r="826" spans="1:5">
      <c r="A826" s="134" t="s">
        <v>13</v>
      </c>
      <c r="B826" s="135">
        <v>1305252</v>
      </c>
      <c r="C826" s="135">
        <v>973953</v>
      </c>
      <c r="D826" s="136">
        <f t="shared" si="25"/>
        <v>0.74618004799073279</v>
      </c>
      <c r="E826" s="137" t="str">
        <f t="shared" si="24"/>
        <v>not Eligible</v>
      </c>
    </row>
    <row r="827" spans="1:5">
      <c r="A827" s="134" t="s">
        <v>13</v>
      </c>
      <c r="B827" s="135">
        <v>588183</v>
      </c>
      <c r="C827" s="135">
        <v>1031238</v>
      </c>
      <c r="D827" s="136">
        <f t="shared" si="25"/>
        <v>1.7532604648553256</v>
      </c>
      <c r="E827" s="137">
        <f t="shared" si="24"/>
        <v>5000</v>
      </c>
    </row>
    <row r="828" spans="1:5">
      <c r="A828" s="134" t="s">
        <v>13</v>
      </c>
      <c r="B828" s="135">
        <v>744972</v>
      </c>
      <c r="C828" s="135">
        <v>622557</v>
      </c>
      <c r="D828" s="136">
        <f t="shared" si="25"/>
        <v>0.83567838791256588</v>
      </c>
      <c r="E828" s="137" t="str">
        <f t="shared" si="24"/>
        <v>not Eligible</v>
      </c>
    </row>
    <row r="829" spans="1:5">
      <c r="A829" s="134" t="s">
        <v>13</v>
      </c>
      <c r="B829" s="135">
        <v>794932</v>
      </c>
      <c r="C829" s="135">
        <v>899370</v>
      </c>
      <c r="D829" s="136">
        <f t="shared" si="25"/>
        <v>1.1313797909758319</v>
      </c>
      <c r="E829" s="137">
        <f t="shared" si="24"/>
        <v>5000</v>
      </c>
    </row>
    <row r="830" spans="1:5">
      <c r="A830" s="134" t="s">
        <v>13</v>
      </c>
      <c r="B830" s="135">
        <v>1076204</v>
      </c>
      <c r="C830" s="135">
        <v>1396649</v>
      </c>
      <c r="D830" s="136">
        <f t="shared" si="25"/>
        <v>1.2977548866200088</v>
      </c>
      <c r="E830" s="137">
        <f t="shared" si="24"/>
        <v>5000</v>
      </c>
    </row>
    <row r="831" spans="1:5">
      <c r="A831" s="134" t="s">
        <v>13</v>
      </c>
      <c r="B831" s="135">
        <v>457692</v>
      </c>
      <c r="C831" s="135">
        <v>735511</v>
      </c>
      <c r="D831" s="136">
        <f t="shared" si="25"/>
        <v>1.6069999038654816</v>
      </c>
      <c r="E831" s="137">
        <f t="shared" si="24"/>
        <v>5000</v>
      </c>
    </row>
    <row r="832" spans="1:5">
      <c r="A832" s="134" t="s">
        <v>13</v>
      </c>
      <c r="B832" s="135">
        <v>745477</v>
      </c>
      <c r="C832" s="135">
        <v>1080756</v>
      </c>
      <c r="D832" s="136">
        <f t="shared" si="25"/>
        <v>1.4497509648184987</v>
      </c>
      <c r="E832" s="137">
        <f t="shared" si="24"/>
        <v>5000</v>
      </c>
    </row>
    <row r="833" spans="1:5">
      <c r="A833" s="134" t="s">
        <v>13</v>
      </c>
      <c r="B833" s="135">
        <v>625582</v>
      </c>
      <c r="C833" s="135">
        <v>895888</v>
      </c>
      <c r="D833" s="136">
        <f t="shared" si="25"/>
        <v>1.432087240361775</v>
      </c>
      <c r="E833" s="137">
        <f t="shared" si="24"/>
        <v>5000</v>
      </c>
    </row>
    <row r="834" spans="1:5">
      <c r="A834" s="134" t="s">
        <v>13</v>
      </c>
      <c r="B834" s="135">
        <v>369885</v>
      </c>
      <c r="C834" s="135">
        <v>841955</v>
      </c>
      <c r="D834" s="136">
        <f t="shared" si="25"/>
        <v>2.2762615407491515</v>
      </c>
      <c r="E834" s="137">
        <f t="shared" si="24"/>
        <v>5000</v>
      </c>
    </row>
    <row r="835" spans="1:5">
      <c r="A835" s="134" t="s">
        <v>13</v>
      </c>
      <c r="B835" s="135">
        <v>1048831</v>
      </c>
      <c r="C835" s="135">
        <v>2418908</v>
      </c>
      <c r="D835" s="136">
        <f t="shared" si="25"/>
        <v>2.3062895738207585</v>
      </c>
      <c r="E835" s="137">
        <f t="shared" si="24"/>
        <v>5000</v>
      </c>
    </row>
    <row r="836" spans="1:5">
      <c r="A836" s="134" t="s">
        <v>13</v>
      </c>
      <c r="B836" s="135">
        <v>497339</v>
      </c>
      <c r="C836" s="135">
        <v>1194245</v>
      </c>
      <c r="D836" s="136">
        <f t="shared" si="25"/>
        <v>2.4012695565801194</v>
      </c>
      <c r="E836" s="137">
        <f t="shared" si="24"/>
        <v>5000</v>
      </c>
    </row>
    <row r="837" spans="1:5">
      <c r="A837" s="134" t="s">
        <v>13</v>
      </c>
      <c r="B837" s="135">
        <v>878760</v>
      </c>
      <c r="C837" s="135">
        <v>748433</v>
      </c>
      <c r="D837" s="136">
        <f t="shared" si="25"/>
        <v>0.85169215713050206</v>
      </c>
      <c r="E837" s="137" t="str">
        <f t="shared" si="24"/>
        <v>not Eligible</v>
      </c>
    </row>
    <row r="838" spans="1:5">
      <c r="A838" s="134" t="s">
        <v>13</v>
      </c>
      <c r="B838" s="135">
        <v>812826</v>
      </c>
      <c r="C838" s="135">
        <v>493851</v>
      </c>
      <c r="D838" s="136">
        <f t="shared" si="25"/>
        <v>0.60757283846727339</v>
      </c>
      <c r="E838" s="137" t="str">
        <f t="shared" si="24"/>
        <v>not Eligible</v>
      </c>
    </row>
    <row r="839" spans="1:5">
      <c r="A839" s="134" t="s">
        <v>13</v>
      </c>
      <c r="B839" s="135">
        <v>321483</v>
      </c>
      <c r="C839" s="135">
        <v>235064</v>
      </c>
      <c r="D839" s="136">
        <f t="shared" si="25"/>
        <v>0.73118640799046919</v>
      </c>
      <c r="E839" s="137" t="str">
        <f t="shared" si="24"/>
        <v>not Eligible</v>
      </c>
    </row>
    <row r="840" spans="1:5">
      <c r="A840" s="134" t="s">
        <v>13</v>
      </c>
      <c r="B840" s="135">
        <v>396451</v>
      </c>
      <c r="C840" s="135">
        <v>126665</v>
      </c>
      <c r="D840" s="136">
        <f t="shared" si="25"/>
        <v>0.31949723925529261</v>
      </c>
      <c r="E840" s="137" t="str">
        <f t="shared" si="24"/>
        <v>not Eligible</v>
      </c>
    </row>
    <row r="841" spans="1:5">
      <c r="A841" s="134" t="s">
        <v>13</v>
      </c>
      <c r="B841" s="135">
        <v>520051</v>
      </c>
      <c r="C841" s="135">
        <v>790086</v>
      </c>
      <c r="D841" s="136">
        <f t="shared" si="25"/>
        <v>1.5192471507602139</v>
      </c>
      <c r="E841" s="137">
        <f t="shared" ref="E841:E904" si="26">IF(AND(A841="Active",D841&gt;90%),IF(D841&gt;100%,5000,IF(D841&gt;91%,4000,IF(D841&gt;81%,3000,IF(D841&gt;70%,2000,"Not Eligible")))),"not Eligible")</f>
        <v>5000</v>
      </c>
    </row>
    <row r="842" spans="1:5">
      <c r="A842" s="134" t="s">
        <v>13</v>
      </c>
      <c r="B842" s="135">
        <v>639819</v>
      </c>
      <c r="C842" s="135">
        <v>445040</v>
      </c>
      <c r="D842" s="136">
        <f t="shared" ref="D842:D905" si="27">C842/B842</f>
        <v>0.69557171637603765</v>
      </c>
      <c r="E842" s="137" t="str">
        <f t="shared" si="26"/>
        <v>not Eligible</v>
      </c>
    </row>
    <row r="843" spans="1:5">
      <c r="A843" s="134" t="s">
        <v>13</v>
      </c>
      <c r="B843" s="135">
        <v>685158</v>
      </c>
      <c r="C843" s="135">
        <v>994780</v>
      </c>
      <c r="D843" s="136">
        <f t="shared" si="27"/>
        <v>1.4518986861424663</v>
      </c>
      <c r="E843" s="137">
        <f t="shared" si="26"/>
        <v>5000</v>
      </c>
    </row>
    <row r="844" spans="1:5">
      <c r="A844" s="134" t="s">
        <v>13</v>
      </c>
      <c r="B844" s="135">
        <v>596038</v>
      </c>
      <c r="C844" s="135">
        <v>265601</v>
      </c>
      <c r="D844" s="136">
        <f t="shared" si="27"/>
        <v>0.44561085031491282</v>
      </c>
      <c r="E844" s="137" t="str">
        <f t="shared" si="26"/>
        <v>not Eligible</v>
      </c>
    </row>
    <row r="845" spans="1:5">
      <c r="A845" s="134" t="s">
        <v>13</v>
      </c>
      <c r="B845" s="135">
        <v>704725</v>
      </c>
      <c r="C845" s="135">
        <v>656281</v>
      </c>
      <c r="D845" s="136">
        <f t="shared" si="27"/>
        <v>0.93125829224165457</v>
      </c>
      <c r="E845" s="137">
        <f t="shared" si="26"/>
        <v>4000</v>
      </c>
    </row>
    <row r="846" spans="1:5">
      <c r="A846" s="134" t="s">
        <v>13</v>
      </c>
      <c r="B846" s="135">
        <v>606861</v>
      </c>
      <c r="C846" s="135">
        <v>410409</v>
      </c>
      <c r="D846" s="136">
        <f t="shared" si="27"/>
        <v>0.67628171854839902</v>
      </c>
      <c r="E846" s="137" t="str">
        <f t="shared" si="26"/>
        <v>not Eligible</v>
      </c>
    </row>
    <row r="847" spans="1:5">
      <c r="A847" s="134" t="s">
        <v>13</v>
      </c>
      <c r="B847" s="135">
        <v>653699</v>
      </c>
      <c r="C847" s="135">
        <v>866649</v>
      </c>
      <c r="D847" s="136">
        <f t="shared" si="27"/>
        <v>1.325761550805493</v>
      </c>
      <c r="E847" s="137">
        <f t="shared" si="26"/>
        <v>5000</v>
      </c>
    </row>
    <row r="848" spans="1:5">
      <c r="A848" s="134" t="s">
        <v>13</v>
      </c>
      <c r="B848" s="135">
        <v>190015</v>
      </c>
      <c r="C848" s="135">
        <v>582311</v>
      </c>
      <c r="D848" s="136">
        <f t="shared" si="27"/>
        <v>3.064552798463279</v>
      </c>
      <c r="E848" s="137">
        <f t="shared" si="26"/>
        <v>5000</v>
      </c>
    </row>
    <row r="849" spans="1:5">
      <c r="A849" s="134" t="s">
        <v>13</v>
      </c>
      <c r="B849" s="135">
        <v>553257</v>
      </c>
      <c r="C849" s="135">
        <v>715733</v>
      </c>
      <c r="D849" s="136">
        <f t="shared" si="27"/>
        <v>1.29367183786197</v>
      </c>
      <c r="E849" s="137">
        <f t="shared" si="26"/>
        <v>5000</v>
      </c>
    </row>
    <row r="850" spans="1:5">
      <c r="A850" s="134" t="s">
        <v>13</v>
      </c>
      <c r="B850" s="135">
        <v>452839</v>
      </c>
      <c r="C850" s="135">
        <v>1084738</v>
      </c>
      <c r="D850" s="136">
        <f t="shared" si="27"/>
        <v>2.3954164725211387</v>
      </c>
      <c r="E850" s="137">
        <f t="shared" si="26"/>
        <v>5000</v>
      </c>
    </row>
    <row r="851" spans="1:5">
      <c r="A851" s="134" t="s">
        <v>13</v>
      </c>
      <c r="B851" s="135">
        <v>1377672</v>
      </c>
      <c r="C851" s="135">
        <v>1424934</v>
      </c>
      <c r="D851" s="136">
        <f t="shared" si="27"/>
        <v>1.0343056983084509</v>
      </c>
      <c r="E851" s="137">
        <f t="shared" si="26"/>
        <v>5000</v>
      </c>
    </row>
    <row r="852" spans="1:5">
      <c r="A852" s="134" t="s">
        <v>13</v>
      </c>
      <c r="B852" s="135">
        <v>758705</v>
      </c>
      <c r="C852" s="135">
        <v>918006</v>
      </c>
      <c r="D852" s="136">
        <f t="shared" si="27"/>
        <v>1.209964347144147</v>
      </c>
      <c r="E852" s="137">
        <f t="shared" si="26"/>
        <v>5000</v>
      </c>
    </row>
    <row r="853" spans="1:5">
      <c r="A853" s="134" t="s">
        <v>13</v>
      </c>
      <c r="B853" s="135">
        <v>855050</v>
      </c>
      <c r="C853" s="135">
        <v>1045882</v>
      </c>
      <c r="D853" s="136">
        <f t="shared" si="27"/>
        <v>1.2231822700426875</v>
      </c>
      <c r="E853" s="137">
        <f t="shared" si="26"/>
        <v>5000</v>
      </c>
    </row>
    <row r="854" spans="1:5">
      <c r="A854" s="134" t="s">
        <v>13</v>
      </c>
      <c r="B854" s="135">
        <v>53169</v>
      </c>
      <c r="C854" s="135">
        <v>80636</v>
      </c>
      <c r="D854" s="136">
        <f t="shared" si="27"/>
        <v>1.516598017641859</v>
      </c>
      <c r="E854" s="137">
        <f t="shared" si="26"/>
        <v>5000</v>
      </c>
    </row>
    <row r="855" spans="1:5">
      <c r="A855" s="134" t="s">
        <v>13</v>
      </c>
      <c r="B855" s="135">
        <v>776723</v>
      </c>
      <c r="C855" s="135">
        <v>1889387</v>
      </c>
      <c r="D855" s="136">
        <f t="shared" si="27"/>
        <v>2.4325106891388564</v>
      </c>
      <c r="E855" s="137">
        <f t="shared" si="26"/>
        <v>5000</v>
      </c>
    </row>
    <row r="856" spans="1:5">
      <c r="A856" s="134" t="s">
        <v>13</v>
      </c>
      <c r="B856" s="135">
        <v>246695</v>
      </c>
      <c r="C856" s="135">
        <v>168233</v>
      </c>
      <c r="D856" s="136">
        <f t="shared" si="27"/>
        <v>0.68194734388617528</v>
      </c>
      <c r="E856" s="137" t="str">
        <f t="shared" si="26"/>
        <v>not Eligible</v>
      </c>
    </row>
    <row r="857" spans="1:5">
      <c r="A857" s="134" t="s">
        <v>13</v>
      </c>
      <c r="B857" s="135">
        <v>1998605</v>
      </c>
      <c r="C857" s="135">
        <v>3959495</v>
      </c>
      <c r="D857" s="136">
        <f t="shared" si="27"/>
        <v>1.9811293377130548</v>
      </c>
      <c r="E857" s="137">
        <f t="shared" si="26"/>
        <v>5000</v>
      </c>
    </row>
    <row r="858" spans="1:5">
      <c r="A858" s="134" t="s">
        <v>13</v>
      </c>
      <c r="B858" s="135">
        <v>508620</v>
      </c>
      <c r="C858" s="135">
        <v>448953</v>
      </c>
      <c r="D858" s="136">
        <f t="shared" si="27"/>
        <v>0.88268845110298455</v>
      </c>
      <c r="E858" s="137" t="str">
        <f t="shared" si="26"/>
        <v>not Eligible</v>
      </c>
    </row>
    <row r="859" spans="1:5">
      <c r="A859" s="134" t="s">
        <v>13</v>
      </c>
      <c r="B859" s="135">
        <v>779968</v>
      </c>
      <c r="C859" s="135">
        <v>1065118</v>
      </c>
      <c r="D859" s="136">
        <f t="shared" si="27"/>
        <v>1.3655919217198653</v>
      </c>
      <c r="E859" s="137">
        <f t="shared" si="26"/>
        <v>5000</v>
      </c>
    </row>
    <row r="860" spans="1:5">
      <c r="A860" s="134" t="s">
        <v>13</v>
      </c>
      <c r="B860" s="135">
        <v>740367</v>
      </c>
      <c r="C860" s="135">
        <v>1082488</v>
      </c>
      <c r="D860" s="136">
        <f t="shared" si="27"/>
        <v>1.4620965007894733</v>
      </c>
      <c r="E860" s="137">
        <f t="shared" si="26"/>
        <v>5000</v>
      </c>
    </row>
    <row r="861" spans="1:5">
      <c r="A861" s="134" t="s">
        <v>13</v>
      </c>
      <c r="B861" s="135">
        <v>218408</v>
      </c>
      <c r="C861" s="135">
        <v>1297062</v>
      </c>
      <c r="D861" s="136">
        <f t="shared" si="27"/>
        <v>5.9387110362257793</v>
      </c>
      <c r="E861" s="137">
        <f t="shared" si="26"/>
        <v>5000</v>
      </c>
    </row>
    <row r="862" spans="1:5">
      <c r="A862" s="134" t="s">
        <v>13</v>
      </c>
      <c r="B862" s="135">
        <v>719402</v>
      </c>
      <c r="C862" s="135">
        <v>869901</v>
      </c>
      <c r="D862" s="136">
        <f t="shared" si="27"/>
        <v>1.2092001412284092</v>
      </c>
      <c r="E862" s="137">
        <f t="shared" si="26"/>
        <v>5000</v>
      </c>
    </row>
    <row r="863" spans="1:5">
      <c r="A863" s="134" t="s">
        <v>13</v>
      </c>
      <c r="B863" s="135">
        <v>546453</v>
      </c>
      <c r="C863" s="135">
        <v>1164674</v>
      </c>
      <c r="D863" s="136">
        <f t="shared" si="27"/>
        <v>2.1313342593050089</v>
      </c>
      <c r="E863" s="137">
        <f t="shared" si="26"/>
        <v>5000</v>
      </c>
    </row>
    <row r="864" spans="1:5">
      <c r="A864" s="134" t="s">
        <v>13</v>
      </c>
      <c r="B864" s="135">
        <v>1409306</v>
      </c>
      <c r="C864" s="135">
        <v>919097</v>
      </c>
      <c r="D864" s="136">
        <f t="shared" si="27"/>
        <v>0.65216283759524196</v>
      </c>
      <c r="E864" s="137" t="str">
        <f t="shared" si="26"/>
        <v>not Eligible</v>
      </c>
    </row>
    <row r="865" spans="1:5">
      <c r="A865" s="134" t="s">
        <v>13</v>
      </c>
      <c r="B865" s="135">
        <v>504452</v>
      </c>
      <c r="C865" s="135">
        <v>891288</v>
      </c>
      <c r="D865" s="136">
        <f t="shared" si="27"/>
        <v>1.7668440208384544</v>
      </c>
      <c r="E865" s="137">
        <f t="shared" si="26"/>
        <v>5000</v>
      </c>
    </row>
    <row r="866" spans="1:5">
      <c r="A866" s="134" t="s">
        <v>13</v>
      </c>
      <c r="B866" s="135">
        <v>650275</v>
      </c>
      <c r="C866" s="135">
        <v>1627708</v>
      </c>
      <c r="D866" s="136">
        <f t="shared" si="27"/>
        <v>2.5031071469762791</v>
      </c>
      <c r="E866" s="137">
        <f t="shared" si="26"/>
        <v>5000</v>
      </c>
    </row>
    <row r="867" spans="1:5">
      <c r="A867" s="134" t="s">
        <v>13</v>
      </c>
      <c r="B867" s="135">
        <v>1356838</v>
      </c>
      <c r="C867" s="135">
        <v>1173796</v>
      </c>
      <c r="D867" s="136">
        <f t="shared" si="27"/>
        <v>0.86509664381451579</v>
      </c>
      <c r="E867" s="137" t="str">
        <f t="shared" si="26"/>
        <v>not Eligible</v>
      </c>
    </row>
    <row r="868" spans="1:5">
      <c r="A868" s="134" t="s">
        <v>13</v>
      </c>
      <c r="B868" s="135">
        <v>1074915</v>
      </c>
      <c r="C868" s="135">
        <v>1422908</v>
      </c>
      <c r="D868" s="136">
        <f t="shared" si="27"/>
        <v>1.3237400166524795</v>
      </c>
      <c r="E868" s="137">
        <f t="shared" si="26"/>
        <v>5000</v>
      </c>
    </row>
    <row r="869" spans="1:5">
      <c r="A869" s="134" t="s">
        <v>13</v>
      </c>
      <c r="B869" s="135">
        <v>366781</v>
      </c>
      <c r="C869" s="135">
        <v>421402</v>
      </c>
      <c r="D869" s="136">
        <f t="shared" si="27"/>
        <v>1.1489199276952733</v>
      </c>
      <c r="E869" s="137">
        <f t="shared" si="26"/>
        <v>5000</v>
      </c>
    </row>
    <row r="870" spans="1:5">
      <c r="A870" s="134" t="s">
        <v>13</v>
      </c>
      <c r="B870" s="135">
        <v>649484</v>
      </c>
      <c r="C870" s="135">
        <v>1033865</v>
      </c>
      <c r="D870" s="136">
        <f t="shared" si="27"/>
        <v>1.5918252027763578</v>
      </c>
      <c r="E870" s="137">
        <f t="shared" si="26"/>
        <v>5000</v>
      </c>
    </row>
    <row r="871" spans="1:5">
      <c r="A871" s="134" t="s">
        <v>13</v>
      </c>
      <c r="B871" s="135">
        <v>384558</v>
      </c>
      <c r="C871" s="135">
        <v>68161</v>
      </c>
      <c r="D871" s="136">
        <f t="shared" si="27"/>
        <v>0.17724504496070814</v>
      </c>
      <c r="E871" s="137" t="str">
        <f t="shared" si="26"/>
        <v>not Eligible</v>
      </c>
    </row>
    <row r="872" spans="1:5">
      <c r="A872" s="134" t="s">
        <v>13</v>
      </c>
      <c r="B872" s="135">
        <v>599410</v>
      </c>
      <c r="C872" s="135">
        <v>1078385</v>
      </c>
      <c r="D872" s="136">
        <f t="shared" si="27"/>
        <v>1.7990774261357001</v>
      </c>
      <c r="E872" s="137">
        <f t="shared" si="26"/>
        <v>5000</v>
      </c>
    </row>
    <row r="873" spans="1:5">
      <c r="A873" s="134" t="s">
        <v>13</v>
      </c>
      <c r="B873" s="135">
        <v>913802</v>
      </c>
      <c r="C873" s="135">
        <v>478711</v>
      </c>
      <c r="D873" s="136">
        <f t="shared" si="27"/>
        <v>0.52386731480123705</v>
      </c>
      <c r="E873" s="137" t="str">
        <f t="shared" si="26"/>
        <v>not Eligible</v>
      </c>
    </row>
    <row r="874" spans="1:5">
      <c r="A874" s="134" t="s">
        <v>13</v>
      </c>
      <c r="B874" s="135">
        <v>404785</v>
      </c>
      <c r="C874" s="135">
        <v>323134</v>
      </c>
      <c r="D874" s="136">
        <f t="shared" si="27"/>
        <v>0.79828550959151157</v>
      </c>
      <c r="E874" s="137" t="str">
        <f t="shared" si="26"/>
        <v>not Eligible</v>
      </c>
    </row>
    <row r="875" spans="1:5">
      <c r="A875" s="134" t="s">
        <v>13</v>
      </c>
      <c r="B875" s="135">
        <v>803391</v>
      </c>
      <c r="C875" s="135">
        <v>560589</v>
      </c>
      <c r="D875" s="136">
        <f t="shared" si="27"/>
        <v>0.69777854120845262</v>
      </c>
      <c r="E875" s="137" t="str">
        <f t="shared" si="26"/>
        <v>not Eligible</v>
      </c>
    </row>
    <row r="876" spans="1:5">
      <c r="A876" s="134" t="s">
        <v>13</v>
      </c>
      <c r="B876" s="135">
        <v>917820</v>
      </c>
      <c r="C876" s="135">
        <v>949367</v>
      </c>
      <c r="D876" s="136">
        <f t="shared" si="27"/>
        <v>1.034371663289098</v>
      </c>
      <c r="E876" s="137">
        <f t="shared" si="26"/>
        <v>5000</v>
      </c>
    </row>
    <row r="877" spans="1:5">
      <c r="A877" s="134" t="s">
        <v>13</v>
      </c>
      <c r="B877" s="135">
        <v>252446</v>
      </c>
      <c r="C877" s="135">
        <v>19364</v>
      </c>
      <c r="D877" s="136">
        <f t="shared" si="27"/>
        <v>7.6705513258280983E-2</v>
      </c>
      <c r="E877" s="137" t="str">
        <f t="shared" si="26"/>
        <v>not Eligible</v>
      </c>
    </row>
    <row r="878" spans="1:5">
      <c r="A878" s="134" t="s">
        <v>13</v>
      </c>
      <c r="B878" s="135">
        <v>512908</v>
      </c>
      <c r="C878" s="135">
        <v>496437</v>
      </c>
      <c r="D878" s="136">
        <f t="shared" si="27"/>
        <v>0.9678870284729425</v>
      </c>
      <c r="E878" s="137">
        <f t="shared" si="26"/>
        <v>4000</v>
      </c>
    </row>
    <row r="879" spans="1:5">
      <c r="A879" s="134" t="s">
        <v>13</v>
      </c>
      <c r="B879" s="135">
        <v>301322</v>
      </c>
      <c r="C879" s="135">
        <v>506578</v>
      </c>
      <c r="D879" s="136">
        <f t="shared" si="27"/>
        <v>1.6811849118219049</v>
      </c>
      <c r="E879" s="137">
        <f t="shared" si="26"/>
        <v>5000</v>
      </c>
    </row>
    <row r="880" spans="1:5">
      <c r="A880" s="134" t="s">
        <v>13</v>
      </c>
      <c r="B880" s="135">
        <v>1419050</v>
      </c>
      <c r="C880" s="135">
        <v>1705012</v>
      </c>
      <c r="D880" s="136">
        <f t="shared" si="27"/>
        <v>1.2015165075226384</v>
      </c>
      <c r="E880" s="137">
        <f t="shared" si="26"/>
        <v>5000</v>
      </c>
    </row>
    <row r="881" spans="1:5">
      <c r="A881" s="134" t="s">
        <v>13</v>
      </c>
      <c r="B881" s="135">
        <v>569399</v>
      </c>
      <c r="C881" s="135">
        <v>1143469</v>
      </c>
      <c r="D881" s="136">
        <f t="shared" si="27"/>
        <v>2.0082033863775663</v>
      </c>
      <c r="E881" s="137">
        <f t="shared" si="26"/>
        <v>5000</v>
      </c>
    </row>
    <row r="882" spans="1:5">
      <c r="A882" s="134" t="s">
        <v>13</v>
      </c>
      <c r="B882" s="135">
        <v>949848</v>
      </c>
      <c r="C882" s="135">
        <v>413264</v>
      </c>
      <c r="D882" s="136">
        <f t="shared" si="27"/>
        <v>0.43508435033815934</v>
      </c>
      <c r="E882" s="137" t="str">
        <f t="shared" si="26"/>
        <v>not Eligible</v>
      </c>
    </row>
    <row r="883" spans="1:5">
      <c r="A883" s="134" t="s">
        <v>13</v>
      </c>
      <c r="B883" s="135">
        <v>1291159</v>
      </c>
      <c r="C883" s="135">
        <v>901742</v>
      </c>
      <c r="D883" s="136">
        <f t="shared" si="27"/>
        <v>0.69839733138985982</v>
      </c>
      <c r="E883" s="137" t="str">
        <f t="shared" si="26"/>
        <v>not Eligible</v>
      </c>
    </row>
    <row r="884" spans="1:5">
      <c r="A884" s="134" t="s">
        <v>13</v>
      </c>
      <c r="B884" s="135">
        <v>852034</v>
      </c>
      <c r="C884" s="135">
        <v>807432</v>
      </c>
      <c r="D884" s="136">
        <f t="shared" si="27"/>
        <v>0.9476523237335599</v>
      </c>
      <c r="E884" s="137">
        <f t="shared" si="26"/>
        <v>4000</v>
      </c>
    </row>
    <row r="885" spans="1:5">
      <c r="A885" s="134" t="s">
        <v>13</v>
      </c>
      <c r="B885" s="135">
        <v>1242260</v>
      </c>
      <c r="C885" s="135">
        <v>1098618</v>
      </c>
      <c r="D885" s="136">
        <f t="shared" si="27"/>
        <v>0.8843704216508621</v>
      </c>
      <c r="E885" s="137" t="str">
        <f t="shared" si="26"/>
        <v>not Eligible</v>
      </c>
    </row>
    <row r="886" spans="1:5">
      <c r="A886" s="134" t="s">
        <v>13</v>
      </c>
      <c r="B886" s="135">
        <v>1132536</v>
      </c>
      <c r="C886" s="135">
        <v>2301870</v>
      </c>
      <c r="D886" s="136">
        <f t="shared" si="27"/>
        <v>2.0324916823836063</v>
      </c>
      <c r="E886" s="137">
        <f t="shared" si="26"/>
        <v>5000</v>
      </c>
    </row>
    <row r="887" spans="1:5">
      <c r="A887" s="134" t="s">
        <v>13</v>
      </c>
      <c r="B887" s="135">
        <v>235256</v>
      </c>
      <c r="C887" s="135">
        <v>369813</v>
      </c>
      <c r="D887" s="136">
        <f t="shared" si="27"/>
        <v>1.5719599075050159</v>
      </c>
      <c r="E887" s="137">
        <f t="shared" si="26"/>
        <v>5000</v>
      </c>
    </row>
    <row r="888" spans="1:5">
      <c r="A888" s="134" t="s">
        <v>13</v>
      </c>
      <c r="B888" s="135">
        <v>402039</v>
      </c>
      <c r="C888" s="135">
        <v>580367</v>
      </c>
      <c r="D888" s="136">
        <f t="shared" si="27"/>
        <v>1.4435589582105219</v>
      </c>
      <c r="E888" s="137">
        <f t="shared" si="26"/>
        <v>5000</v>
      </c>
    </row>
    <row r="889" spans="1:5">
      <c r="A889" s="134" t="s">
        <v>13</v>
      </c>
      <c r="B889" s="135">
        <v>860647</v>
      </c>
      <c r="C889" s="135">
        <v>1593526</v>
      </c>
      <c r="D889" s="136">
        <f t="shared" si="27"/>
        <v>1.8515442452015751</v>
      </c>
      <c r="E889" s="137">
        <f t="shared" si="26"/>
        <v>5000</v>
      </c>
    </row>
    <row r="890" spans="1:5">
      <c r="A890" s="134" t="s">
        <v>13</v>
      </c>
      <c r="B890" s="135">
        <v>648239</v>
      </c>
      <c r="C890" s="135">
        <v>1687544</v>
      </c>
      <c r="D890" s="136">
        <f t="shared" si="27"/>
        <v>2.6032744095927582</v>
      </c>
      <c r="E890" s="137">
        <f t="shared" si="26"/>
        <v>5000</v>
      </c>
    </row>
    <row r="891" spans="1:5">
      <c r="A891" s="134" t="s">
        <v>13</v>
      </c>
      <c r="B891" s="135">
        <v>597473</v>
      </c>
      <c r="C891" s="135">
        <v>722893</v>
      </c>
      <c r="D891" s="136">
        <f t="shared" si="27"/>
        <v>1.2099174355996003</v>
      </c>
      <c r="E891" s="137">
        <f t="shared" si="26"/>
        <v>5000</v>
      </c>
    </row>
    <row r="892" spans="1:5">
      <c r="A892" s="134" t="s">
        <v>13</v>
      </c>
      <c r="B892" s="135">
        <v>394412</v>
      </c>
      <c r="C892" s="135">
        <v>702264</v>
      </c>
      <c r="D892" s="136">
        <f t="shared" si="27"/>
        <v>1.7805340608297922</v>
      </c>
      <c r="E892" s="137">
        <f t="shared" si="26"/>
        <v>5000</v>
      </c>
    </row>
    <row r="893" spans="1:5">
      <c r="A893" s="134" t="s">
        <v>13</v>
      </c>
      <c r="B893" s="135">
        <v>291312</v>
      </c>
      <c r="C893" s="135">
        <v>374379</v>
      </c>
      <c r="D893" s="136">
        <f t="shared" si="27"/>
        <v>1.2851478826824847</v>
      </c>
      <c r="E893" s="137">
        <f t="shared" si="26"/>
        <v>5000</v>
      </c>
    </row>
    <row r="894" spans="1:5">
      <c r="A894" s="134" t="s">
        <v>13</v>
      </c>
      <c r="B894" s="135">
        <v>468016</v>
      </c>
      <c r="C894" s="135">
        <v>1341247</v>
      </c>
      <c r="D894" s="136">
        <f t="shared" si="27"/>
        <v>2.8658144166011419</v>
      </c>
      <c r="E894" s="137">
        <f t="shared" si="26"/>
        <v>5000</v>
      </c>
    </row>
    <row r="895" spans="1:5">
      <c r="A895" s="134" t="s">
        <v>13</v>
      </c>
      <c r="B895" s="135">
        <v>1025092</v>
      </c>
      <c r="C895" s="135">
        <v>1227982</v>
      </c>
      <c r="D895" s="136">
        <f t="shared" si="27"/>
        <v>1.197923698555837</v>
      </c>
      <c r="E895" s="137">
        <f t="shared" si="26"/>
        <v>5000</v>
      </c>
    </row>
    <row r="896" spans="1:5">
      <c r="A896" s="134" t="s">
        <v>13</v>
      </c>
      <c r="B896" s="135">
        <v>1196723</v>
      </c>
      <c r="C896" s="135">
        <v>1219833</v>
      </c>
      <c r="D896" s="136">
        <f t="shared" si="27"/>
        <v>1.0193110686432867</v>
      </c>
      <c r="E896" s="137">
        <f t="shared" si="26"/>
        <v>5000</v>
      </c>
    </row>
    <row r="897" spans="1:5">
      <c r="A897" s="134" t="s">
        <v>13</v>
      </c>
      <c r="B897" s="135">
        <v>1358264</v>
      </c>
      <c r="C897" s="135">
        <v>1690122</v>
      </c>
      <c r="D897" s="136">
        <f t="shared" si="27"/>
        <v>1.2443251091098637</v>
      </c>
      <c r="E897" s="137">
        <f t="shared" si="26"/>
        <v>5000</v>
      </c>
    </row>
    <row r="898" spans="1:5">
      <c r="A898" s="134" t="s">
        <v>13</v>
      </c>
      <c r="B898" s="135">
        <v>1114322</v>
      </c>
      <c r="C898" s="135">
        <v>1528136</v>
      </c>
      <c r="D898" s="136">
        <f t="shared" si="27"/>
        <v>1.371359445474468</v>
      </c>
      <c r="E898" s="137">
        <f t="shared" si="26"/>
        <v>5000</v>
      </c>
    </row>
    <row r="899" spans="1:5">
      <c r="A899" s="134" t="s">
        <v>13</v>
      </c>
      <c r="B899" s="135">
        <v>1012811</v>
      </c>
      <c r="C899" s="135">
        <v>2217650</v>
      </c>
      <c r="D899" s="136">
        <f t="shared" si="27"/>
        <v>2.1895990466138304</v>
      </c>
      <c r="E899" s="137">
        <f t="shared" si="26"/>
        <v>5000</v>
      </c>
    </row>
    <row r="900" spans="1:5">
      <c r="A900" s="134" t="s">
        <v>13</v>
      </c>
      <c r="B900" s="135">
        <v>585541</v>
      </c>
      <c r="C900" s="135">
        <v>647349</v>
      </c>
      <c r="D900" s="136">
        <f t="shared" si="27"/>
        <v>1.1055570831077586</v>
      </c>
      <c r="E900" s="137">
        <f t="shared" si="26"/>
        <v>5000</v>
      </c>
    </row>
    <row r="901" spans="1:5">
      <c r="A901" s="134" t="s">
        <v>13</v>
      </c>
      <c r="B901" s="135">
        <v>385509</v>
      </c>
      <c r="C901" s="135">
        <v>788795</v>
      </c>
      <c r="D901" s="136">
        <f t="shared" si="27"/>
        <v>2.0461130609142719</v>
      </c>
      <c r="E901" s="137">
        <f t="shared" si="26"/>
        <v>5000</v>
      </c>
    </row>
    <row r="902" spans="1:5">
      <c r="A902" s="134" t="s">
        <v>13</v>
      </c>
      <c r="B902" s="135">
        <v>1113126</v>
      </c>
      <c r="C902" s="135">
        <v>1175016</v>
      </c>
      <c r="D902" s="136">
        <f t="shared" si="27"/>
        <v>1.0556001746433019</v>
      </c>
      <c r="E902" s="137">
        <f t="shared" si="26"/>
        <v>5000</v>
      </c>
    </row>
    <row r="903" spans="1:5">
      <c r="A903" s="134" t="s">
        <v>13</v>
      </c>
      <c r="B903" s="135">
        <v>528307</v>
      </c>
      <c r="C903" s="135">
        <v>238807</v>
      </c>
      <c r="D903" s="136">
        <f t="shared" si="27"/>
        <v>0.45202316077583676</v>
      </c>
      <c r="E903" s="137" t="str">
        <f t="shared" si="26"/>
        <v>not Eligible</v>
      </c>
    </row>
    <row r="904" spans="1:5">
      <c r="A904" s="134" t="s">
        <v>13</v>
      </c>
      <c r="B904" s="135">
        <v>464252</v>
      </c>
      <c r="C904" s="135">
        <v>630342</v>
      </c>
      <c r="D904" s="136">
        <f t="shared" si="27"/>
        <v>1.3577582864478774</v>
      </c>
      <c r="E904" s="137">
        <f t="shared" si="26"/>
        <v>5000</v>
      </c>
    </row>
    <row r="905" spans="1:5">
      <c r="A905" s="134" t="s">
        <v>13</v>
      </c>
      <c r="B905" s="135">
        <v>1228426</v>
      </c>
      <c r="C905" s="135">
        <v>2112001</v>
      </c>
      <c r="D905" s="136">
        <f t="shared" si="27"/>
        <v>1.7192740954685102</v>
      </c>
      <c r="E905" s="137">
        <f t="shared" ref="E905:E968" si="28">IF(AND(A905="Active",D905&gt;90%),IF(D905&gt;100%,5000,IF(D905&gt;91%,4000,IF(D905&gt;81%,3000,IF(D905&gt;70%,2000,"Not Eligible")))),"not Eligible")</f>
        <v>5000</v>
      </c>
    </row>
    <row r="906" spans="1:5">
      <c r="A906" s="134" t="s">
        <v>13</v>
      </c>
      <c r="B906" s="135">
        <v>2293982</v>
      </c>
      <c r="C906" s="135">
        <v>2272044</v>
      </c>
      <c r="D906" s="136">
        <f t="shared" ref="D906:D969" si="29">C906/B906</f>
        <v>0.99043671659149901</v>
      </c>
      <c r="E906" s="137">
        <f t="shared" si="28"/>
        <v>4000</v>
      </c>
    </row>
    <row r="907" spans="1:5">
      <c r="A907" s="134" t="s">
        <v>13</v>
      </c>
      <c r="B907" s="135">
        <v>1403479</v>
      </c>
      <c r="C907" s="135">
        <v>1886587</v>
      </c>
      <c r="D907" s="136">
        <f t="shared" si="29"/>
        <v>1.3442217518039101</v>
      </c>
      <c r="E907" s="137">
        <f t="shared" si="28"/>
        <v>5000</v>
      </c>
    </row>
    <row r="908" spans="1:5">
      <c r="A908" s="134" t="s">
        <v>13</v>
      </c>
      <c r="B908" s="135">
        <v>759100</v>
      </c>
      <c r="C908" s="135">
        <v>1355858</v>
      </c>
      <c r="D908" s="136">
        <f t="shared" si="29"/>
        <v>1.7861388486365433</v>
      </c>
      <c r="E908" s="137">
        <f t="shared" si="28"/>
        <v>5000</v>
      </c>
    </row>
    <row r="909" spans="1:5">
      <c r="A909" s="134" t="s">
        <v>13</v>
      </c>
      <c r="B909" s="135">
        <v>258553</v>
      </c>
      <c r="C909" s="135">
        <v>117042</v>
      </c>
      <c r="D909" s="136">
        <f t="shared" si="29"/>
        <v>0.45268088167609738</v>
      </c>
      <c r="E909" s="137" t="str">
        <f t="shared" si="28"/>
        <v>not Eligible</v>
      </c>
    </row>
    <row r="910" spans="1:5">
      <c r="A910" s="134" t="s">
        <v>13</v>
      </c>
      <c r="B910" s="135">
        <v>627272</v>
      </c>
      <c r="C910" s="135">
        <v>642482</v>
      </c>
      <c r="D910" s="136">
        <f t="shared" si="29"/>
        <v>1.0242478542004108</v>
      </c>
      <c r="E910" s="137">
        <f t="shared" si="28"/>
        <v>5000</v>
      </c>
    </row>
    <row r="911" spans="1:5">
      <c r="A911" s="134" t="s">
        <v>13</v>
      </c>
      <c r="B911" s="135">
        <v>384958</v>
      </c>
      <c r="C911" s="135">
        <v>638244</v>
      </c>
      <c r="D911" s="136">
        <f t="shared" si="29"/>
        <v>1.6579574914666015</v>
      </c>
      <c r="E911" s="137">
        <f t="shared" si="28"/>
        <v>5000</v>
      </c>
    </row>
    <row r="912" spans="1:5">
      <c r="A912" s="134" t="s">
        <v>13</v>
      </c>
      <c r="B912" s="135">
        <v>594331</v>
      </c>
      <c r="C912" s="135">
        <v>1996649</v>
      </c>
      <c r="D912" s="136">
        <f t="shared" si="29"/>
        <v>3.359489913869544</v>
      </c>
      <c r="E912" s="137">
        <f t="shared" si="28"/>
        <v>5000</v>
      </c>
    </row>
    <row r="913" spans="1:5">
      <c r="A913" s="134" t="s">
        <v>13</v>
      </c>
      <c r="B913" s="135">
        <v>968306</v>
      </c>
      <c r="C913" s="135">
        <v>599705</v>
      </c>
      <c r="D913" s="136">
        <f t="shared" si="29"/>
        <v>0.61933417741912167</v>
      </c>
      <c r="E913" s="137" t="str">
        <f t="shared" si="28"/>
        <v>not Eligible</v>
      </c>
    </row>
    <row r="914" spans="1:5">
      <c r="A914" s="134" t="s">
        <v>13</v>
      </c>
      <c r="B914" s="135">
        <v>329825</v>
      </c>
      <c r="C914" s="135">
        <v>881554</v>
      </c>
      <c r="D914" s="136">
        <f t="shared" si="29"/>
        <v>2.6727931478814524</v>
      </c>
      <c r="E914" s="137">
        <f t="shared" si="28"/>
        <v>5000</v>
      </c>
    </row>
    <row r="915" spans="1:5">
      <c r="A915" s="134" t="s">
        <v>13</v>
      </c>
      <c r="B915" s="135">
        <v>270769</v>
      </c>
      <c r="C915" s="135">
        <v>595719</v>
      </c>
      <c r="D915" s="136">
        <f t="shared" si="29"/>
        <v>2.2001004546310692</v>
      </c>
      <c r="E915" s="137">
        <f t="shared" si="28"/>
        <v>5000</v>
      </c>
    </row>
    <row r="916" spans="1:5">
      <c r="A916" s="134" t="s">
        <v>13</v>
      </c>
      <c r="B916" s="135">
        <v>545863</v>
      </c>
      <c r="C916" s="135">
        <v>579451</v>
      </c>
      <c r="D916" s="136">
        <f t="shared" si="29"/>
        <v>1.0615319228451094</v>
      </c>
      <c r="E916" s="137">
        <f t="shared" si="28"/>
        <v>5000</v>
      </c>
    </row>
    <row r="917" spans="1:5">
      <c r="A917" s="134" t="s">
        <v>13</v>
      </c>
      <c r="B917" s="135">
        <v>584528</v>
      </c>
      <c r="C917" s="135">
        <v>931309</v>
      </c>
      <c r="D917" s="136">
        <f t="shared" si="29"/>
        <v>1.5932667040757671</v>
      </c>
      <c r="E917" s="137">
        <f t="shared" si="28"/>
        <v>5000</v>
      </c>
    </row>
    <row r="918" spans="1:5">
      <c r="A918" s="134" t="s">
        <v>13</v>
      </c>
      <c r="B918" s="135">
        <v>578951</v>
      </c>
      <c r="C918" s="135">
        <v>907840</v>
      </c>
      <c r="D918" s="136">
        <f t="shared" si="29"/>
        <v>1.5680774366051704</v>
      </c>
      <c r="E918" s="137">
        <f t="shared" si="28"/>
        <v>5000</v>
      </c>
    </row>
    <row r="919" spans="1:5">
      <c r="A919" s="134" t="s">
        <v>13</v>
      </c>
      <c r="B919" s="135">
        <v>404899</v>
      </c>
      <c r="C919" s="135">
        <v>744921</v>
      </c>
      <c r="D919" s="136">
        <f t="shared" si="29"/>
        <v>1.8397699179301505</v>
      </c>
      <c r="E919" s="137">
        <f t="shared" si="28"/>
        <v>5000</v>
      </c>
    </row>
    <row r="920" spans="1:5">
      <c r="A920" s="134" t="s">
        <v>13</v>
      </c>
      <c r="B920" s="135">
        <v>277320</v>
      </c>
      <c r="C920" s="135">
        <v>921437</v>
      </c>
      <c r="D920" s="136">
        <f t="shared" si="29"/>
        <v>3.3226489254291072</v>
      </c>
      <c r="E920" s="137">
        <f t="shared" si="28"/>
        <v>5000</v>
      </c>
    </row>
    <row r="921" spans="1:5">
      <c r="A921" s="134" t="s">
        <v>13</v>
      </c>
      <c r="B921" s="135">
        <v>872252</v>
      </c>
      <c r="C921" s="135">
        <v>828450</v>
      </c>
      <c r="D921" s="136">
        <f t="shared" si="29"/>
        <v>0.94978286091634068</v>
      </c>
      <c r="E921" s="137">
        <f t="shared" si="28"/>
        <v>4000</v>
      </c>
    </row>
    <row r="922" spans="1:5">
      <c r="A922" s="134" t="s">
        <v>13</v>
      </c>
      <c r="B922" s="135">
        <v>249845</v>
      </c>
      <c r="C922" s="135">
        <v>34467</v>
      </c>
      <c r="D922" s="136">
        <f t="shared" si="29"/>
        <v>0.1379535311893374</v>
      </c>
      <c r="E922" s="137" t="str">
        <f t="shared" si="28"/>
        <v>not Eligible</v>
      </c>
    </row>
    <row r="923" spans="1:5">
      <c r="A923" s="134" t="s">
        <v>13</v>
      </c>
      <c r="B923" s="135">
        <v>656511</v>
      </c>
      <c r="C923" s="135">
        <v>1164310</v>
      </c>
      <c r="D923" s="136">
        <f t="shared" si="29"/>
        <v>1.7734813278071502</v>
      </c>
      <c r="E923" s="137">
        <f t="shared" si="28"/>
        <v>5000</v>
      </c>
    </row>
    <row r="924" spans="1:5">
      <c r="A924" s="134" t="s">
        <v>13</v>
      </c>
      <c r="B924" s="135">
        <v>592975</v>
      </c>
      <c r="C924" s="135">
        <v>417510</v>
      </c>
      <c r="D924" s="136">
        <f t="shared" si="29"/>
        <v>0.70409376449260086</v>
      </c>
      <c r="E924" s="137" t="str">
        <f t="shared" si="28"/>
        <v>not Eligible</v>
      </c>
    </row>
    <row r="925" spans="1:5">
      <c r="A925" s="134" t="s">
        <v>13</v>
      </c>
      <c r="B925" s="135">
        <v>776792</v>
      </c>
      <c r="C925" s="135">
        <v>464551</v>
      </c>
      <c r="D925" s="136">
        <f t="shared" si="29"/>
        <v>0.59803782737206357</v>
      </c>
      <c r="E925" s="137" t="str">
        <f t="shared" si="28"/>
        <v>not Eligible</v>
      </c>
    </row>
    <row r="926" spans="1:5">
      <c r="A926" s="134" t="s">
        <v>13</v>
      </c>
      <c r="B926" s="135">
        <v>1205243</v>
      </c>
      <c r="C926" s="135">
        <v>759483</v>
      </c>
      <c r="D926" s="136">
        <f t="shared" si="29"/>
        <v>0.63014927280224819</v>
      </c>
      <c r="E926" s="137" t="str">
        <f t="shared" si="28"/>
        <v>not Eligible</v>
      </c>
    </row>
    <row r="927" spans="1:5">
      <c r="A927" s="134" t="s">
        <v>13</v>
      </c>
      <c r="B927" s="135">
        <v>384397</v>
      </c>
      <c r="C927" s="135">
        <v>500570</v>
      </c>
      <c r="D927" s="136">
        <f t="shared" si="29"/>
        <v>1.3022214013116649</v>
      </c>
      <c r="E927" s="137">
        <f t="shared" si="28"/>
        <v>5000</v>
      </c>
    </row>
    <row r="928" spans="1:5">
      <c r="A928" s="134" t="s">
        <v>13</v>
      </c>
      <c r="B928" s="135">
        <v>919187</v>
      </c>
      <c r="C928" s="135">
        <v>1247258</v>
      </c>
      <c r="D928" s="136">
        <f t="shared" si="29"/>
        <v>1.3569143166733211</v>
      </c>
      <c r="E928" s="137">
        <f t="shared" si="28"/>
        <v>5000</v>
      </c>
    </row>
    <row r="929" spans="1:5">
      <c r="A929" s="134" t="s">
        <v>13</v>
      </c>
      <c r="B929" s="135">
        <v>1012280</v>
      </c>
      <c r="C929" s="135">
        <v>640092</v>
      </c>
      <c r="D929" s="136">
        <f t="shared" si="29"/>
        <v>0.6323270241435176</v>
      </c>
      <c r="E929" s="137" t="str">
        <f t="shared" si="28"/>
        <v>not Eligible</v>
      </c>
    </row>
    <row r="930" spans="1:5">
      <c r="A930" s="134" t="s">
        <v>13</v>
      </c>
      <c r="B930" s="135">
        <v>550367</v>
      </c>
      <c r="C930" s="135">
        <v>605079</v>
      </c>
      <c r="D930" s="136">
        <f t="shared" si="29"/>
        <v>1.0994100300345042</v>
      </c>
      <c r="E930" s="137">
        <f t="shared" si="28"/>
        <v>5000</v>
      </c>
    </row>
    <row r="931" spans="1:5">
      <c r="A931" s="134" t="s">
        <v>13</v>
      </c>
      <c r="B931" s="135">
        <v>518914</v>
      </c>
      <c r="C931" s="135">
        <v>781425</v>
      </c>
      <c r="D931" s="136">
        <f t="shared" si="29"/>
        <v>1.5058853682883868</v>
      </c>
      <c r="E931" s="137">
        <f t="shared" si="28"/>
        <v>5000</v>
      </c>
    </row>
    <row r="932" spans="1:5">
      <c r="A932" s="134" t="s">
        <v>13</v>
      </c>
      <c r="B932" s="135">
        <v>240248</v>
      </c>
      <c r="C932" s="135">
        <v>1019748</v>
      </c>
      <c r="D932" s="136">
        <f t="shared" si="29"/>
        <v>4.2445639505843964</v>
      </c>
      <c r="E932" s="137">
        <f t="shared" si="28"/>
        <v>5000</v>
      </c>
    </row>
    <row r="933" spans="1:5">
      <c r="A933" s="134" t="s">
        <v>13</v>
      </c>
      <c r="B933" s="135">
        <v>821945</v>
      </c>
      <c r="C933" s="135">
        <v>720967</v>
      </c>
      <c r="D933" s="136">
        <f t="shared" si="29"/>
        <v>0.87714749770361766</v>
      </c>
      <c r="E933" s="137" t="str">
        <f t="shared" si="28"/>
        <v>not Eligible</v>
      </c>
    </row>
    <row r="934" spans="1:5">
      <c r="A934" s="134" t="s">
        <v>13</v>
      </c>
      <c r="B934" s="135">
        <v>634298</v>
      </c>
      <c r="C934" s="135">
        <v>1174609</v>
      </c>
      <c r="D934" s="136">
        <f t="shared" si="29"/>
        <v>1.8518251673503621</v>
      </c>
      <c r="E934" s="137">
        <f t="shared" si="28"/>
        <v>5000</v>
      </c>
    </row>
    <row r="935" spans="1:5">
      <c r="A935" s="134" t="s">
        <v>13</v>
      </c>
      <c r="B935" s="135">
        <v>505354</v>
      </c>
      <c r="C935" s="135">
        <v>817339</v>
      </c>
      <c r="D935" s="136">
        <f t="shared" si="29"/>
        <v>1.6173593164395652</v>
      </c>
      <c r="E935" s="137">
        <f t="shared" si="28"/>
        <v>5000</v>
      </c>
    </row>
    <row r="936" spans="1:5">
      <c r="A936" s="134" t="s">
        <v>13</v>
      </c>
      <c r="B936" s="135">
        <v>239208</v>
      </c>
      <c r="C936" s="135">
        <v>320029</v>
      </c>
      <c r="D936" s="136">
        <f t="shared" si="29"/>
        <v>1.3378691348115448</v>
      </c>
      <c r="E936" s="137">
        <f t="shared" si="28"/>
        <v>5000</v>
      </c>
    </row>
    <row r="937" spans="1:5">
      <c r="A937" s="134" t="s">
        <v>13</v>
      </c>
      <c r="B937" s="135">
        <v>408213</v>
      </c>
      <c r="C937" s="135">
        <v>540586</v>
      </c>
      <c r="D937" s="136">
        <f t="shared" si="29"/>
        <v>1.3242743371720156</v>
      </c>
      <c r="E937" s="137">
        <f t="shared" si="28"/>
        <v>5000</v>
      </c>
    </row>
    <row r="938" spans="1:5">
      <c r="A938" s="134" t="s">
        <v>13</v>
      </c>
      <c r="B938" s="135">
        <v>1394593</v>
      </c>
      <c r="C938" s="135">
        <v>1199218</v>
      </c>
      <c r="D938" s="136">
        <f t="shared" si="29"/>
        <v>0.85990536307008569</v>
      </c>
      <c r="E938" s="137" t="str">
        <f t="shared" si="28"/>
        <v>not Eligible</v>
      </c>
    </row>
    <row r="939" spans="1:5">
      <c r="A939" s="134" t="s">
        <v>13</v>
      </c>
      <c r="B939" s="135">
        <v>246801</v>
      </c>
      <c r="C939" s="135">
        <v>489729</v>
      </c>
      <c r="D939" s="136">
        <f t="shared" si="29"/>
        <v>1.9843071948654989</v>
      </c>
      <c r="E939" s="137">
        <f t="shared" si="28"/>
        <v>5000</v>
      </c>
    </row>
    <row r="940" spans="1:5">
      <c r="A940" s="134" t="s">
        <v>13</v>
      </c>
      <c r="B940" s="135">
        <v>871667</v>
      </c>
      <c r="C940" s="135">
        <v>686463</v>
      </c>
      <c r="D940" s="136">
        <f t="shared" si="29"/>
        <v>0.78752895314380378</v>
      </c>
      <c r="E940" s="137" t="str">
        <f t="shared" si="28"/>
        <v>not Eligible</v>
      </c>
    </row>
    <row r="941" spans="1:5">
      <c r="A941" s="134" t="s">
        <v>13</v>
      </c>
      <c r="B941" s="135">
        <v>245187</v>
      </c>
      <c r="C941" s="135">
        <v>276785</v>
      </c>
      <c r="D941" s="136">
        <f t="shared" si="29"/>
        <v>1.1288730642326061</v>
      </c>
      <c r="E941" s="137">
        <f t="shared" si="28"/>
        <v>5000</v>
      </c>
    </row>
    <row r="942" spans="1:5">
      <c r="A942" s="134" t="s">
        <v>13</v>
      </c>
      <c r="B942" s="135">
        <v>218408</v>
      </c>
      <c r="C942" s="135">
        <v>641666</v>
      </c>
      <c r="D942" s="136">
        <f t="shared" si="29"/>
        <v>2.9379235192850079</v>
      </c>
      <c r="E942" s="137">
        <f t="shared" si="28"/>
        <v>5000</v>
      </c>
    </row>
    <row r="943" spans="1:5">
      <c r="A943" s="134" t="s">
        <v>13</v>
      </c>
      <c r="B943" s="135">
        <v>172593</v>
      </c>
      <c r="C943" s="135">
        <v>705835</v>
      </c>
      <c r="D943" s="136">
        <f t="shared" si="29"/>
        <v>4.0895922777864691</v>
      </c>
      <c r="E943" s="137">
        <f t="shared" si="28"/>
        <v>5000</v>
      </c>
    </row>
    <row r="944" spans="1:5">
      <c r="A944" s="134" t="s">
        <v>13</v>
      </c>
      <c r="B944" s="135">
        <v>784957</v>
      </c>
      <c r="C944" s="135">
        <v>2011042</v>
      </c>
      <c r="D944" s="136">
        <f t="shared" si="29"/>
        <v>2.5619772802841427</v>
      </c>
      <c r="E944" s="137">
        <f t="shared" si="28"/>
        <v>5000</v>
      </c>
    </row>
    <row r="945" spans="1:5">
      <c r="A945" s="134" t="s">
        <v>13</v>
      </c>
      <c r="B945" s="135">
        <v>531237</v>
      </c>
      <c r="C945" s="135">
        <v>727116</v>
      </c>
      <c r="D945" s="136">
        <f t="shared" si="29"/>
        <v>1.3687224346195765</v>
      </c>
      <c r="E945" s="137">
        <f t="shared" si="28"/>
        <v>5000</v>
      </c>
    </row>
    <row r="946" spans="1:5">
      <c r="A946" s="134" t="s">
        <v>13</v>
      </c>
      <c r="B946" s="135">
        <v>164715</v>
      </c>
      <c r="C946" s="135">
        <v>460757</v>
      </c>
      <c r="D946" s="136">
        <f t="shared" si="29"/>
        <v>2.7972983638405733</v>
      </c>
      <c r="E946" s="137">
        <f t="shared" si="28"/>
        <v>5000</v>
      </c>
    </row>
    <row r="947" spans="1:5">
      <c r="A947" s="134" t="s">
        <v>13</v>
      </c>
      <c r="B947" s="135">
        <v>613264</v>
      </c>
      <c r="C947" s="135">
        <v>275316</v>
      </c>
      <c r="D947" s="136">
        <f t="shared" si="29"/>
        <v>0.44893553184273005</v>
      </c>
      <c r="E947" s="137" t="str">
        <f t="shared" si="28"/>
        <v>not Eligible</v>
      </c>
    </row>
    <row r="948" spans="1:5">
      <c r="A948" s="134" t="s">
        <v>13</v>
      </c>
      <c r="B948" s="135">
        <v>502199</v>
      </c>
      <c r="C948" s="135">
        <v>717153</v>
      </c>
      <c r="D948" s="136">
        <f t="shared" si="29"/>
        <v>1.4280255436589877</v>
      </c>
      <c r="E948" s="137">
        <f t="shared" si="28"/>
        <v>5000</v>
      </c>
    </row>
    <row r="949" spans="1:5">
      <c r="A949" s="134" t="s">
        <v>13</v>
      </c>
      <c r="B949" s="135">
        <v>218408</v>
      </c>
      <c r="C949" s="135">
        <v>159740</v>
      </c>
      <c r="D949" s="136">
        <f t="shared" si="29"/>
        <v>0.73138346580711333</v>
      </c>
      <c r="E949" s="137" t="str">
        <f t="shared" si="28"/>
        <v>not Eligible</v>
      </c>
    </row>
    <row r="950" spans="1:5">
      <c r="A950" s="134" t="s">
        <v>13</v>
      </c>
      <c r="B950" s="135">
        <v>239825</v>
      </c>
      <c r="C950" s="135">
        <v>833736</v>
      </c>
      <c r="D950" s="136">
        <f t="shared" si="29"/>
        <v>3.4764349004482433</v>
      </c>
      <c r="E950" s="137">
        <f t="shared" si="28"/>
        <v>5000</v>
      </c>
    </row>
    <row r="951" spans="1:5">
      <c r="A951" s="134" t="s">
        <v>13</v>
      </c>
      <c r="B951" s="135">
        <v>228808</v>
      </c>
      <c r="C951" s="135">
        <v>578747</v>
      </c>
      <c r="D951" s="136">
        <f t="shared" si="29"/>
        <v>2.5294001957973498</v>
      </c>
      <c r="E951" s="137">
        <f t="shared" si="28"/>
        <v>5000</v>
      </c>
    </row>
    <row r="952" spans="1:5">
      <c r="A952" s="134" t="s">
        <v>13</v>
      </c>
      <c r="B952" s="135">
        <v>345979</v>
      </c>
      <c r="C952" s="135">
        <v>712020</v>
      </c>
      <c r="D952" s="136">
        <f t="shared" si="29"/>
        <v>2.0579861783518654</v>
      </c>
      <c r="E952" s="137">
        <f t="shared" si="28"/>
        <v>5000</v>
      </c>
    </row>
    <row r="953" spans="1:5">
      <c r="A953" s="134" t="s">
        <v>13</v>
      </c>
      <c r="B953" s="135">
        <v>551219</v>
      </c>
      <c r="C953" s="135">
        <v>542668</v>
      </c>
      <c r="D953" s="136">
        <f t="shared" si="29"/>
        <v>0.98448710947917251</v>
      </c>
      <c r="E953" s="137">
        <f t="shared" si="28"/>
        <v>4000</v>
      </c>
    </row>
    <row r="954" spans="1:5">
      <c r="A954" s="134" t="s">
        <v>13</v>
      </c>
      <c r="B954" s="135">
        <v>538877</v>
      </c>
      <c r="C954" s="135">
        <v>274516</v>
      </c>
      <c r="D954" s="136">
        <f t="shared" si="29"/>
        <v>0.50942237282348291</v>
      </c>
      <c r="E954" s="137" t="str">
        <f t="shared" si="28"/>
        <v>not Eligible</v>
      </c>
    </row>
    <row r="955" spans="1:5">
      <c r="A955" s="134" t="s">
        <v>13</v>
      </c>
      <c r="B955" s="135">
        <v>199063</v>
      </c>
      <c r="C955" s="135">
        <v>224413</v>
      </c>
      <c r="D955" s="136">
        <f t="shared" si="29"/>
        <v>1.1273466189095915</v>
      </c>
      <c r="E955" s="137">
        <f t="shared" si="28"/>
        <v>5000</v>
      </c>
    </row>
    <row r="956" spans="1:5">
      <c r="A956" s="134" t="s">
        <v>13</v>
      </c>
      <c r="B956" s="135">
        <v>398126</v>
      </c>
      <c r="C956" s="135">
        <v>1070832</v>
      </c>
      <c r="D956" s="136">
        <f t="shared" si="29"/>
        <v>2.6896811562168761</v>
      </c>
      <c r="E956" s="137">
        <f t="shared" si="28"/>
        <v>5000</v>
      </c>
    </row>
    <row r="957" spans="1:5">
      <c r="A957" s="134" t="s">
        <v>13</v>
      </c>
      <c r="B957" s="135">
        <v>246801</v>
      </c>
      <c r="C957" s="135">
        <v>546303</v>
      </c>
      <c r="D957" s="136">
        <f t="shared" si="29"/>
        <v>2.2135364119270182</v>
      </c>
      <c r="E957" s="137">
        <f t="shared" si="28"/>
        <v>5000</v>
      </c>
    </row>
    <row r="958" spans="1:5">
      <c r="A958" s="134" t="s">
        <v>13</v>
      </c>
      <c r="B958" s="135">
        <v>1258986</v>
      </c>
      <c r="C958" s="135">
        <v>1829504</v>
      </c>
      <c r="D958" s="136">
        <f t="shared" si="29"/>
        <v>1.4531567467787569</v>
      </c>
      <c r="E958" s="137">
        <f t="shared" si="28"/>
        <v>5000</v>
      </c>
    </row>
    <row r="959" spans="1:5">
      <c r="A959" s="134" t="s">
        <v>13</v>
      </c>
      <c r="B959" s="135">
        <v>537421</v>
      </c>
      <c r="C959" s="135">
        <v>163843</v>
      </c>
      <c r="D959" s="136">
        <f t="shared" si="29"/>
        <v>0.30486899469875572</v>
      </c>
      <c r="E959" s="137" t="str">
        <f t="shared" si="28"/>
        <v>not Eligible</v>
      </c>
    </row>
    <row r="960" spans="1:5">
      <c r="A960" s="134" t="s">
        <v>13</v>
      </c>
      <c r="B960" s="135">
        <v>220839</v>
      </c>
      <c r="C960" s="135">
        <v>1840557</v>
      </c>
      <c r="D960" s="136">
        <f t="shared" si="29"/>
        <v>8.3343838724138397</v>
      </c>
      <c r="E960" s="137">
        <f t="shared" si="28"/>
        <v>5000</v>
      </c>
    </row>
    <row r="961" spans="1:5">
      <c r="A961" s="134" t="s">
        <v>13</v>
      </c>
      <c r="B961" s="135">
        <v>469886</v>
      </c>
      <c r="C961" s="135">
        <v>744983</v>
      </c>
      <c r="D961" s="136">
        <f t="shared" si="29"/>
        <v>1.5854547698803541</v>
      </c>
      <c r="E961" s="137">
        <f t="shared" si="28"/>
        <v>5000</v>
      </c>
    </row>
    <row r="962" spans="1:5">
      <c r="A962" s="134" t="s">
        <v>13</v>
      </c>
      <c r="B962" s="135">
        <v>218408</v>
      </c>
      <c r="C962" s="135">
        <v>261031</v>
      </c>
      <c r="D962" s="136">
        <f t="shared" si="29"/>
        <v>1.1951531079447639</v>
      </c>
      <c r="E962" s="137">
        <f t="shared" si="28"/>
        <v>5000</v>
      </c>
    </row>
    <row r="963" spans="1:5">
      <c r="A963" s="134" t="s">
        <v>13</v>
      </c>
      <c r="B963" s="135">
        <v>437368</v>
      </c>
      <c r="C963" s="135">
        <v>791037</v>
      </c>
      <c r="D963" s="136">
        <f t="shared" si="29"/>
        <v>1.8086302610158951</v>
      </c>
      <c r="E963" s="137">
        <f t="shared" si="28"/>
        <v>5000</v>
      </c>
    </row>
    <row r="964" spans="1:5">
      <c r="A964" s="134" t="s">
        <v>13</v>
      </c>
      <c r="B964" s="135">
        <v>284193</v>
      </c>
      <c r="C964" s="135">
        <v>404660</v>
      </c>
      <c r="D964" s="136">
        <f t="shared" si="29"/>
        <v>1.4238915103468417</v>
      </c>
      <c r="E964" s="137">
        <f t="shared" si="28"/>
        <v>5000</v>
      </c>
    </row>
    <row r="965" spans="1:5">
      <c r="A965" s="134" t="s">
        <v>13</v>
      </c>
      <c r="B965" s="135">
        <v>481843</v>
      </c>
      <c r="C965" s="135">
        <v>239078</v>
      </c>
      <c r="D965" s="136">
        <f t="shared" si="29"/>
        <v>0.4961740649962747</v>
      </c>
      <c r="E965" s="137" t="str">
        <f t="shared" si="28"/>
        <v>not Eligible</v>
      </c>
    </row>
    <row r="966" spans="1:5">
      <c r="A966" s="134" t="s">
        <v>13</v>
      </c>
      <c r="B966" s="135">
        <v>1127835</v>
      </c>
      <c r="C966" s="135">
        <v>1603453</v>
      </c>
      <c r="D966" s="136">
        <f t="shared" si="29"/>
        <v>1.421708849255432</v>
      </c>
      <c r="E966" s="137">
        <f t="shared" si="28"/>
        <v>5000</v>
      </c>
    </row>
    <row r="967" spans="1:5">
      <c r="A967" s="134" t="s">
        <v>13</v>
      </c>
      <c r="B967" s="135">
        <v>218408</v>
      </c>
      <c r="C967" s="135">
        <v>839326</v>
      </c>
      <c r="D967" s="136">
        <f t="shared" si="29"/>
        <v>3.8429269990110253</v>
      </c>
      <c r="E967" s="137">
        <f t="shared" si="28"/>
        <v>5000</v>
      </c>
    </row>
    <row r="968" spans="1:5">
      <c r="A968" s="134" t="s">
        <v>13</v>
      </c>
      <c r="B968" s="135">
        <v>283226</v>
      </c>
      <c r="C968" s="135">
        <v>319925</v>
      </c>
      <c r="D968" s="136">
        <f t="shared" si="29"/>
        <v>1.1295749683997938</v>
      </c>
      <c r="E968" s="137">
        <f t="shared" si="28"/>
        <v>5000</v>
      </c>
    </row>
    <row r="969" spans="1:5">
      <c r="A969" s="134" t="s">
        <v>13</v>
      </c>
      <c r="B969" s="135">
        <v>1137184</v>
      </c>
      <c r="C969" s="135">
        <v>973418</v>
      </c>
      <c r="D969" s="136">
        <f t="shared" si="29"/>
        <v>0.85598988378309926</v>
      </c>
      <c r="E969" s="137" t="str">
        <f t="shared" ref="E969:E1032" si="30">IF(AND(A969="Active",D969&gt;90%),IF(D969&gt;100%,5000,IF(D969&gt;91%,4000,IF(D969&gt;81%,3000,IF(D969&gt;70%,2000,"Not Eligible")))),"not Eligible")</f>
        <v>not Eligible</v>
      </c>
    </row>
    <row r="970" spans="1:5">
      <c r="A970" s="134" t="s">
        <v>13</v>
      </c>
      <c r="B970" s="135">
        <v>228808</v>
      </c>
      <c r="C970" s="135">
        <v>408682</v>
      </c>
      <c r="D970" s="136">
        <f t="shared" ref="D970:D1033" si="31">C970/B970</f>
        <v>1.7861351001713226</v>
      </c>
      <c r="E970" s="137">
        <f t="shared" si="30"/>
        <v>5000</v>
      </c>
    </row>
    <row r="971" spans="1:5">
      <c r="A971" s="134" t="s">
        <v>13</v>
      </c>
      <c r="B971" s="135">
        <v>758098</v>
      </c>
      <c r="C971" s="135">
        <v>1119363</v>
      </c>
      <c r="D971" s="136">
        <f t="shared" si="31"/>
        <v>1.4765412914952949</v>
      </c>
      <c r="E971" s="137">
        <f t="shared" si="30"/>
        <v>5000</v>
      </c>
    </row>
    <row r="972" spans="1:5">
      <c r="A972" s="134" t="s">
        <v>13</v>
      </c>
      <c r="B972" s="135">
        <v>1959822</v>
      </c>
      <c r="C972" s="135">
        <v>2060566</v>
      </c>
      <c r="D972" s="136">
        <f t="shared" si="31"/>
        <v>1.0514046683831491</v>
      </c>
      <c r="E972" s="137">
        <f t="shared" si="30"/>
        <v>5000</v>
      </c>
    </row>
    <row r="973" spans="1:5">
      <c r="A973" s="134" t="s">
        <v>13</v>
      </c>
      <c r="B973" s="135">
        <v>568044</v>
      </c>
      <c r="C973" s="135">
        <v>683427</v>
      </c>
      <c r="D973" s="136">
        <f t="shared" si="31"/>
        <v>1.2031233495996789</v>
      </c>
      <c r="E973" s="137">
        <f t="shared" si="30"/>
        <v>5000</v>
      </c>
    </row>
    <row r="974" spans="1:5">
      <c r="A974" s="134" t="s">
        <v>13</v>
      </c>
      <c r="B974" s="135">
        <v>569066</v>
      </c>
      <c r="C974" s="135">
        <v>505000</v>
      </c>
      <c r="D974" s="136">
        <f t="shared" si="31"/>
        <v>0.88741903399605671</v>
      </c>
      <c r="E974" s="137" t="str">
        <f t="shared" si="30"/>
        <v>not Eligible</v>
      </c>
    </row>
    <row r="975" spans="1:5">
      <c r="A975" s="134" t="s">
        <v>13</v>
      </c>
      <c r="B975" s="135">
        <v>453829</v>
      </c>
      <c r="C975" s="135">
        <v>178715</v>
      </c>
      <c r="D975" s="136">
        <f t="shared" si="31"/>
        <v>0.39379369762619842</v>
      </c>
      <c r="E975" s="137" t="str">
        <f t="shared" si="30"/>
        <v>not Eligible</v>
      </c>
    </row>
    <row r="976" spans="1:5">
      <c r="A976" s="134" t="s">
        <v>13</v>
      </c>
      <c r="B976" s="135">
        <v>445283</v>
      </c>
      <c r="C976" s="135">
        <v>655640</v>
      </c>
      <c r="D976" s="136">
        <f t="shared" si="31"/>
        <v>1.4724119267971156</v>
      </c>
      <c r="E976" s="137">
        <f t="shared" si="30"/>
        <v>5000</v>
      </c>
    </row>
    <row r="977" spans="1:5">
      <c r="A977" s="134" t="s">
        <v>13</v>
      </c>
      <c r="B977" s="135">
        <v>486933</v>
      </c>
      <c r="C977" s="135">
        <v>1204073</v>
      </c>
      <c r="D977" s="136">
        <f t="shared" si="31"/>
        <v>2.4727693543054179</v>
      </c>
      <c r="E977" s="137">
        <f t="shared" si="30"/>
        <v>5000</v>
      </c>
    </row>
    <row r="978" spans="1:5">
      <c r="A978" s="134" t="s">
        <v>13</v>
      </c>
      <c r="B978" s="135">
        <v>307045</v>
      </c>
      <c r="C978" s="135">
        <v>259530</v>
      </c>
      <c r="D978" s="136">
        <f t="shared" si="31"/>
        <v>0.84525069615202986</v>
      </c>
      <c r="E978" s="137" t="str">
        <f t="shared" si="30"/>
        <v>not Eligible</v>
      </c>
    </row>
    <row r="979" spans="1:5">
      <c r="A979" s="134" t="s">
        <v>13</v>
      </c>
      <c r="B979" s="135">
        <v>244538</v>
      </c>
      <c r="C979" s="135">
        <v>1044951</v>
      </c>
      <c r="D979" s="136">
        <f t="shared" si="31"/>
        <v>4.2731640890168396</v>
      </c>
      <c r="E979" s="137">
        <f t="shared" si="30"/>
        <v>5000</v>
      </c>
    </row>
    <row r="980" spans="1:5">
      <c r="A980" s="134" t="s">
        <v>13</v>
      </c>
      <c r="B980" s="135">
        <v>296380</v>
      </c>
      <c r="C980" s="135">
        <v>250594</v>
      </c>
      <c r="D980" s="136">
        <f t="shared" si="31"/>
        <v>0.84551589176057762</v>
      </c>
      <c r="E980" s="137" t="str">
        <f t="shared" si="30"/>
        <v>not Eligible</v>
      </c>
    </row>
    <row r="981" spans="1:5">
      <c r="A981" s="134" t="s">
        <v>13</v>
      </c>
      <c r="B981" s="135">
        <v>1032722</v>
      </c>
      <c r="C981" s="135">
        <v>1219387</v>
      </c>
      <c r="D981" s="136">
        <f t="shared" si="31"/>
        <v>1.1807504827049293</v>
      </c>
      <c r="E981" s="137">
        <f t="shared" si="30"/>
        <v>5000</v>
      </c>
    </row>
    <row r="982" spans="1:5">
      <c r="A982" s="134" t="s">
        <v>13</v>
      </c>
      <c r="B982" s="135">
        <v>1899026</v>
      </c>
      <c r="C982" s="135">
        <v>514948</v>
      </c>
      <c r="D982" s="136">
        <f t="shared" si="31"/>
        <v>0.27116427052604863</v>
      </c>
      <c r="E982" s="137" t="str">
        <f t="shared" si="30"/>
        <v>not Eligible</v>
      </c>
    </row>
    <row r="983" spans="1:5">
      <c r="A983" s="134" t="s">
        <v>13</v>
      </c>
      <c r="B983" s="135">
        <v>228808</v>
      </c>
      <c r="C983" s="135">
        <v>604712</v>
      </c>
      <c r="D983" s="136">
        <f t="shared" si="31"/>
        <v>2.6428796195937205</v>
      </c>
      <c r="E983" s="137">
        <f t="shared" si="30"/>
        <v>5000</v>
      </c>
    </row>
    <row r="984" spans="1:5">
      <c r="A984" s="134" t="s">
        <v>13</v>
      </c>
      <c r="B984" s="135">
        <v>562399</v>
      </c>
      <c r="C984" s="135">
        <v>540474</v>
      </c>
      <c r="D984" s="136">
        <f t="shared" si="31"/>
        <v>0.9610152222888021</v>
      </c>
      <c r="E984" s="137">
        <f t="shared" si="30"/>
        <v>4000</v>
      </c>
    </row>
    <row r="985" spans="1:5">
      <c r="A985" s="134" t="s">
        <v>13</v>
      </c>
      <c r="B985" s="135">
        <v>762986</v>
      </c>
      <c r="C985" s="135">
        <v>1187867</v>
      </c>
      <c r="D985" s="136">
        <f t="shared" si="31"/>
        <v>1.5568660499668407</v>
      </c>
      <c r="E985" s="137">
        <f t="shared" si="30"/>
        <v>5000</v>
      </c>
    </row>
    <row r="986" spans="1:5">
      <c r="A986" s="134" t="s">
        <v>13</v>
      </c>
      <c r="B986" s="135">
        <v>522611</v>
      </c>
      <c r="C986" s="135">
        <v>662671</v>
      </c>
      <c r="D986" s="136">
        <f t="shared" si="31"/>
        <v>1.2680004821942132</v>
      </c>
      <c r="E986" s="137">
        <f t="shared" si="30"/>
        <v>5000</v>
      </c>
    </row>
    <row r="987" spans="1:5">
      <c r="A987" s="134" t="s">
        <v>13</v>
      </c>
      <c r="B987" s="135">
        <v>382845</v>
      </c>
      <c r="C987" s="135">
        <v>585401</v>
      </c>
      <c r="D987" s="136">
        <f t="shared" si="31"/>
        <v>1.5290809596573025</v>
      </c>
      <c r="E987" s="137">
        <f t="shared" si="30"/>
        <v>5000</v>
      </c>
    </row>
    <row r="988" spans="1:5">
      <c r="A988" s="134" t="s">
        <v>13</v>
      </c>
      <c r="B988" s="135">
        <v>608395</v>
      </c>
      <c r="C988" s="135">
        <v>1301571</v>
      </c>
      <c r="D988" s="136">
        <f t="shared" si="31"/>
        <v>2.1393519013141136</v>
      </c>
      <c r="E988" s="137">
        <f t="shared" si="30"/>
        <v>5000</v>
      </c>
    </row>
    <row r="989" spans="1:5">
      <c r="A989" s="134" t="s">
        <v>13</v>
      </c>
      <c r="B989" s="135">
        <v>725166</v>
      </c>
      <c r="C989" s="135">
        <v>539279</v>
      </c>
      <c r="D989" s="136">
        <f t="shared" si="31"/>
        <v>0.74366283030368219</v>
      </c>
      <c r="E989" s="137" t="str">
        <f t="shared" si="30"/>
        <v>not Eligible</v>
      </c>
    </row>
    <row r="990" spans="1:5">
      <c r="A990" s="134" t="s">
        <v>13</v>
      </c>
      <c r="B990" s="135">
        <v>629598</v>
      </c>
      <c r="C990" s="135">
        <v>1118143</v>
      </c>
      <c r="D990" s="136">
        <f t="shared" si="31"/>
        <v>1.7759633925139533</v>
      </c>
      <c r="E990" s="137">
        <f t="shared" si="30"/>
        <v>5000</v>
      </c>
    </row>
    <row r="991" spans="1:5">
      <c r="A991" s="134" t="s">
        <v>13</v>
      </c>
      <c r="B991" s="135">
        <v>1026912</v>
      </c>
      <c r="C991" s="135">
        <v>488326</v>
      </c>
      <c r="D991" s="136">
        <f t="shared" si="31"/>
        <v>0.47552857498987255</v>
      </c>
      <c r="E991" s="137" t="str">
        <f t="shared" si="30"/>
        <v>not Eligible</v>
      </c>
    </row>
    <row r="992" spans="1:5">
      <c r="A992" s="134" t="s">
        <v>13</v>
      </c>
      <c r="B992" s="135">
        <v>2651186</v>
      </c>
      <c r="C992" s="135">
        <v>3903640</v>
      </c>
      <c r="D992" s="136">
        <f t="shared" si="31"/>
        <v>1.4724127239658025</v>
      </c>
      <c r="E992" s="137">
        <f t="shared" si="30"/>
        <v>5000</v>
      </c>
    </row>
    <row r="993" spans="1:5">
      <c r="A993" s="134" t="s">
        <v>13</v>
      </c>
      <c r="B993" s="135">
        <v>318056</v>
      </c>
      <c r="C993" s="135">
        <v>346941</v>
      </c>
      <c r="D993" s="136">
        <f t="shared" si="31"/>
        <v>1.0908173403425812</v>
      </c>
      <c r="E993" s="137">
        <f t="shared" si="30"/>
        <v>5000</v>
      </c>
    </row>
    <row r="994" spans="1:5">
      <c r="A994" s="134" t="s">
        <v>13</v>
      </c>
      <c r="B994" s="135">
        <v>425618</v>
      </c>
      <c r="C994" s="135">
        <v>172782</v>
      </c>
      <c r="D994" s="136">
        <f t="shared" si="31"/>
        <v>0.40595557518713965</v>
      </c>
      <c r="E994" s="137" t="str">
        <f t="shared" si="30"/>
        <v>not Eligible</v>
      </c>
    </row>
    <row r="995" spans="1:5">
      <c r="A995" s="134" t="s">
        <v>13</v>
      </c>
      <c r="B995" s="135">
        <v>685144</v>
      </c>
      <c r="C995" s="135">
        <v>991680</v>
      </c>
      <c r="D995" s="136">
        <f t="shared" si="31"/>
        <v>1.4474037574582861</v>
      </c>
      <c r="E995" s="137">
        <f t="shared" si="30"/>
        <v>5000</v>
      </c>
    </row>
    <row r="996" spans="1:5">
      <c r="A996" s="134" t="s">
        <v>13</v>
      </c>
      <c r="B996" s="135">
        <v>258553</v>
      </c>
      <c r="C996" s="135">
        <v>1124054</v>
      </c>
      <c r="D996" s="136">
        <f t="shared" si="31"/>
        <v>4.3474800137689371</v>
      </c>
      <c r="E996" s="137">
        <f t="shared" si="30"/>
        <v>5000</v>
      </c>
    </row>
    <row r="997" spans="1:5">
      <c r="A997" s="134" t="s">
        <v>13</v>
      </c>
      <c r="B997" s="135">
        <v>337872</v>
      </c>
      <c r="C997" s="135">
        <v>1157963</v>
      </c>
      <c r="D997" s="136">
        <f t="shared" si="31"/>
        <v>3.4272239191172988</v>
      </c>
      <c r="E997" s="137">
        <f t="shared" si="30"/>
        <v>5000</v>
      </c>
    </row>
    <row r="998" spans="1:5">
      <c r="A998" s="134" t="s">
        <v>13</v>
      </c>
      <c r="B998" s="135">
        <v>508961</v>
      </c>
      <c r="C998" s="135">
        <v>1103172</v>
      </c>
      <c r="D998" s="136">
        <f t="shared" si="31"/>
        <v>2.1674980990684944</v>
      </c>
      <c r="E998" s="137">
        <f t="shared" si="30"/>
        <v>5000</v>
      </c>
    </row>
    <row r="999" spans="1:5">
      <c r="A999" s="134" t="s">
        <v>13</v>
      </c>
      <c r="B999" s="135">
        <v>272260</v>
      </c>
      <c r="C999" s="135">
        <v>547309</v>
      </c>
      <c r="D999" s="136">
        <f t="shared" si="31"/>
        <v>2.010243884522148</v>
      </c>
      <c r="E999" s="137">
        <f t="shared" si="30"/>
        <v>5000</v>
      </c>
    </row>
    <row r="1000" spans="1:5">
      <c r="A1000" s="134" t="s">
        <v>13</v>
      </c>
      <c r="B1000" s="135">
        <v>710380</v>
      </c>
      <c r="C1000" s="135">
        <v>857383</v>
      </c>
      <c r="D1000" s="136">
        <f t="shared" si="31"/>
        <v>1.2069357245417944</v>
      </c>
      <c r="E1000" s="137">
        <f t="shared" si="30"/>
        <v>5000</v>
      </c>
    </row>
    <row r="1001" spans="1:5">
      <c r="A1001" s="134" t="s">
        <v>13</v>
      </c>
      <c r="B1001" s="135">
        <v>190015</v>
      </c>
      <c r="C1001" s="135">
        <v>391030</v>
      </c>
      <c r="D1001" s="136">
        <f t="shared" si="31"/>
        <v>2.0578901665657976</v>
      </c>
      <c r="E1001" s="137">
        <f t="shared" si="30"/>
        <v>5000</v>
      </c>
    </row>
    <row r="1002" spans="1:5">
      <c r="A1002" s="134" t="s">
        <v>13</v>
      </c>
      <c r="B1002" s="135">
        <v>623191</v>
      </c>
      <c r="C1002" s="135">
        <v>925428</v>
      </c>
      <c r="D1002" s="136">
        <f t="shared" si="31"/>
        <v>1.4849829346059233</v>
      </c>
      <c r="E1002" s="137">
        <f t="shared" si="30"/>
        <v>5000</v>
      </c>
    </row>
    <row r="1003" spans="1:5">
      <c r="A1003" s="134" t="s">
        <v>13</v>
      </c>
      <c r="B1003" s="135">
        <v>566643</v>
      </c>
      <c r="C1003" s="135">
        <v>35000</v>
      </c>
      <c r="D1003" s="136">
        <f t="shared" si="31"/>
        <v>6.1767285574868123E-2</v>
      </c>
      <c r="E1003" s="137" t="str">
        <f t="shared" si="30"/>
        <v>not Eligible</v>
      </c>
    </row>
    <row r="1004" spans="1:5">
      <c r="A1004" s="134" t="s">
        <v>13</v>
      </c>
      <c r="B1004" s="135">
        <v>720190</v>
      </c>
      <c r="C1004" s="135">
        <v>243182</v>
      </c>
      <c r="D1004" s="136">
        <f t="shared" si="31"/>
        <v>0.3376636720865327</v>
      </c>
      <c r="E1004" s="137" t="str">
        <f t="shared" si="30"/>
        <v>not Eligible</v>
      </c>
    </row>
    <row r="1005" spans="1:5">
      <c r="A1005" s="134" t="s">
        <v>13</v>
      </c>
      <c r="B1005" s="135">
        <v>261328</v>
      </c>
      <c r="C1005" s="135">
        <v>638065</v>
      </c>
      <c r="D1005" s="136">
        <f t="shared" si="31"/>
        <v>2.4416250841853917</v>
      </c>
      <c r="E1005" s="137">
        <f t="shared" si="30"/>
        <v>5000</v>
      </c>
    </row>
    <row r="1006" spans="1:5">
      <c r="A1006" s="134" t="s">
        <v>13</v>
      </c>
      <c r="B1006" s="135">
        <v>769980</v>
      </c>
      <c r="C1006" s="135">
        <v>562112</v>
      </c>
      <c r="D1006" s="136">
        <f t="shared" si="31"/>
        <v>0.73003454635185328</v>
      </c>
      <c r="E1006" s="137" t="str">
        <f t="shared" si="30"/>
        <v>not Eligible</v>
      </c>
    </row>
    <row r="1007" spans="1:5">
      <c r="A1007" s="134" t="s">
        <v>13</v>
      </c>
      <c r="B1007" s="135">
        <v>785592</v>
      </c>
      <c r="C1007" s="135">
        <v>1715801</v>
      </c>
      <c r="D1007" s="136">
        <f t="shared" si="31"/>
        <v>2.1840866505768899</v>
      </c>
      <c r="E1007" s="137">
        <f t="shared" si="30"/>
        <v>5000</v>
      </c>
    </row>
    <row r="1008" spans="1:5">
      <c r="A1008" s="134" t="s">
        <v>13</v>
      </c>
      <c r="B1008" s="135">
        <v>246801</v>
      </c>
      <c r="C1008" s="135">
        <v>677544</v>
      </c>
      <c r="D1008" s="136">
        <f t="shared" si="31"/>
        <v>2.745304921779085</v>
      </c>
      <c r="E1008" s="137">
        <f t="shared" si="30"/>
        <v>5000</v>
      </c>
    </row>
    <row r="1009" spans="1:5">
      <c r="A1009" s="134" t="s">
        <v>13</v>
      </c>
      <c r="B1009" s="135">
        <v>480302</v>
      </c>
      <c r="C1009" s="135">
        <v>849058</v>
      </c>
      <c r="D1009" s="136">
        <f t="shared" si="31"/>
        <v>1.7677586185358378</v>
      </c>
      <c r="E1009" s="137">
        <f t="shared" si="30"/>
        <v>5000</v>
      </c>
    </row>
    <row r="1010" spans="1:5">
      <c r="A1010" s="134" t="s">
        <v>13</v>
      </c>
      <c r="B1010" s="135">
        <v>1007081</v>
      </c>
      <c r="C1010" s="135">
        <v>763208</v>
      </c>
      <c r="D1010" s="136">
        <f t="shared" si="31"/>
        <v>0.75784172276112849</v>
      </c>
      <c r="E1010" s="137" t="str">
        <f t="shared" si="30"/>
        <v>not Eligible</v>
      </c>
    </row>
    <row r="1011" spans="1:5">
      <c r="A1011" s="134" t="s">
        <v>13</v>
      </c>
      <c r="B1011" s="135">
        <v>738426</v>
      </c>
      <c r="C1011" s="135">
        <v>608623</v>
      </c>
      <c r="D1011" s="136">
        <f t="shared" si="31"/>
        <v>0.82421664459268773</v>
      </c>
      <c r="E1011" s="137" t="str">
        <f t="shared" si="30"/>
        <v>not Eligible</v>
      </c>
    </row>
    <row r="1012" spans="1:5">
      <c r="A1012" s="134" t="s">
        <v>13</v>
      </c>
      <c r="B1012" s="135">
        <v>665623</v>
      </c>
      <c r="C1012" s="135">
        <v>596103</v>
      </c>
      <c r="D1012" s="136">
        <f t="shared" si="31"/>
        <v>0.89555649369087309</v>
      </c>
      <c r="E1012" s="137" t="str">
        <f t="shared" si="30"/>
        <v>not Eligible</v>
      </c>
    </row>
    <row r="1013" spans="1:5">
      <c r="A1013" s="134" t="s">
        <v>13</v>
      </c>
      <c r="B1013" s="135">
        <v>312587</v>
      </c>
      <c r="C1013" s="135">
        <v>473719</v>
      </c>
      <c r="D1013" s="136">
        <f t="shared" si="31"/>
        <v>1.5154788906768355</v>
      </c>
      <c r="E1013" s="137">
        <f t="shared" si="30"/>
        <v>5000</v>
      </c>
    </row>
    <row r="1014" spans="1:5">
      <c r="A1014" s="134" t="s">
        <v>13</v>
      </c>
      <c r="B1014" s="135">
        <v>349286</v>
      </c>
      <c r="C1014" s="135">
        <v>331320</v>
      </c>
      <c r="D1014" s="136">
        <f t="shared" si="31"/>
        <v>0.9485636412567352</v>
      </c>
      <c r="E1014" s="137">
        <f t="shared" si="30"/>
        <v>4000</v>
      </c>
    </row>
    <row r="1015" spans="1:5">
      <c r="A1015" s="134" t="s">
        <v>13</v>
      </c>
      <c r="B1015" s="135">
        <v>956262</v>
      </c>
      <c r="C1015" s="135">
        <v>1069928</v>
      </c>
      <c r="D1015" s="136">
        <f t="shared" si="31"/>
        <v>1.1188649135906268</v>
      </c>
      <c r="E1015" s="137">
        <f t="shared" si="30"/>
        <v>5000</v>
      </c>
    </row>
    <row r="1016" spans="1:5">
      <c r="A1016" s="134" t="s">
        <v>13</v>
      </c>
      <c r="B1016" s="135">
        <v>203063</v>
      </c>
      <c r="C1016" s="135">
        <v>800932</v>
      </c>
      <c r="D1016" s="136">
        <f t="shared" si="31"/>
        <v>3.944253753761148</v>
      </c>
      <c r="E1016" s="137">
        <f t="shared" si="30"/>
        <v>5000</v>
      </c>
    </row>
    <row r="1017" spans="1:5">
      <c r="A1017" s="134" t="s">
        <v>13</v>
      </c>
      <c r="B1017" s="135">
        <v>712761</v>
      </c>
      <c r="C1017" s="135">
        <v>1115981</v>
      </c>
      <c r="D1017" s="136">
        <f t="shared" si="31"/>
        <v>1.5657155764695319</v>
      </c>
      <c r="E1017" s="137">
        <f t="shared" si="30"/>
        <v>5000</v>
      </c>
    </row>
    <row r="1018" spans="1:5">
      <c r="A1018" s="134" t="s">
        <v>13</v>
      </c>
      <c r="B1018" s="135">
        <v>380029</v>
      </c>
      <c r="C1018" s="135">
        <v>559536</v>
      </c>
      <c r="D1018" s="136">
        <f t="shared" si="31"/>
        <v>1.4723507942814891</v>
      </c>
      <c r="E1018" s="137">
        <f t="shared" si="30"/>
        <v>5000</v>
      </c>
    </row>
    <row r="1019" spans="1:5">
      <c r="A1019" s="134" t="s">
        <v>13</v>
      </c>
      <c r="B1019" s="135">
        <v>393057</v>
      </c>
      <c r="C1019" s="135">
        <v>733475</v>
      </c>
      <c r="D1019" s="136">
        <f t="shared" si="31"/>
        <v>1.8660779479820992</v>
      </c>
      <c r="E1019" s="137">
        <f t="shared" si="30"/>
        <v>5000</v>
      </c>
    </row>
    <row r="1020" spans="1:5">
      <c r="A1020" s="134" t="s">
        <v>13</v>
      </c>
      <c r="B1020" s="135">
        <v>53169</v>
      </c>
      <c r="C1020" s="135">
        <v>138965</v>
      </c>
      <c r="D1020" s="136">
        <f t="shared" si="31"/>
        <v>2.6136470499727285</v>
      </c>
      <c r="E1020" s="137">
        <f t="shared" si="30"/>
        <v>5000</v>
      </c>
    </row>
    <row r="1021" spans="1:5">
      <c r="A1021" s="134" t="s">
        <v>13</v>
      </c>
      <c r="B1021" s="135">
        <v>375669</v>
      </c>
      <c r="C1021" s="135">
        <v>304313</v>
      </c>
      <c r="D1021" s="136">
        <f t="shared" si="31"/>
        <v>0.81005619308486998</v>
      </c>
      <c r="E1021" s="137" t="str">
        <f t="shared" si="30"/>
        <v>not Eligible</v>
      </c>
    </row>
    <row r="1022" spans="1:5">
      <c r="A1022" s="134" t="s">
        <v>13</v>
      </c>
      <c r="B1022" s="135">
        <v>562755</v>
      </c>
      <c r="C1022" s="135">
        <v>793382</v>
      </c>
      <c r="D1022" s="136">
        <f t="shared" si="31"/>
        <v>1.4098177714991427</v>
      </c>
      <c r="E1022" s="137">
        <f t="shared" si="30"/>
        <v>5000</v>
      </c>
    </row>
    <row r="1023" spans="1:5">
      <c r="A1023" s="134" t="s">
        <v>13</v>
      </c>
      <c r="B1023" s="135">
        <v>665368</v>
      </c>
      <c r="C1023" s="135">
        <v>890263</v>
      </c>
      <c r="D1023" s="136">
        <f t="shared" si="31"/>
        <v>1.3380009258034651</v>
      </c>
      <c r="E1023" s="137">
        <f t="shared" si="30"/>
        <v>5000</v>
      </c>
    </row>
    <row r="1024" spans="1:5">
      <c r="A1024" s="134" t="s">
        <v>13</v>
      </c>
      <c r="B1024" s="135">
        <v>1334018</v>
      </c>
      <c r="C1024" s="135">
        <v>312919</v>
      </c>
      <c r="D1024" s="136">
        <f t="shared" si="31"/>
        <v>0.23456879892175367</v>
      </c>
      <c r="E1024" s="137" t="str">
        <f t="shared" si="30"/>
        <v>not Eligible</v>
      </c>
    </row>
    <row r="1025" spans="1:5">
      <c r="A1025" s="134" t="s">
        <v>13</v>
      </c>
      <c r="B1025" s="135">
        <v>284845</v>
      </c>
      <c r="C1025" s="135">
        <v>332257</v>
      </c>
      <c r="D1025" s="136">
        <f t="shared" si="31"/>
        <v>1.1664484193157683</v>
      </c>
      <c r="E1025" s="137">
        <f t="shared" si="30"/>
        <v>5000</v>
      </c>
    </row>
    <row r="1026" spans="1:5">
      <c r="A1026" s="134" t="s">
        <v>13</v>
      </c>
      <c r="B1026" s="135">
        <v>326632</v>
      </c>
      <c r="C1026" s="135">
        <v>275188</v>
      </c>
      <c r="D1026" s="136">
        <f t="shared" si="31"/>
        <v>0.84250165323667003</v>
      </c>
      <c r="E1026" s="137" t="str">
        <f t="shared" si="30"/>
        <v>not Eligible</v>
      </c>
    </row>
    <row r="1027" spans="1:5">
      <c r="A1027" s="134" t="s">
        <v>13</v>
      </c>
      <c r="B1027" s="135">
        <v>314768</v>
      </c>
      <c r="C1027" s="135">
        <v>201752</v>
      </c>
      <c r="D1027" s="136">
        <f t="shared" si="31"/>
        <v>0.64095460783815383</v>
      </c>
      <c r="E1027" s="137" t="str">
        <f t="shared" si="30"/>
        <v>not Eligible</v>
      </c>
    </row>
    <row r="1028" spans="1:5">
      <c r="A1028" s="134" t="s">
        <v>13</v>
      </c>
      <c r="B1028" s="135">
        <v>512046</v>
      </c>
      <c r="C1028" s="135">
        <v>946422</v>
      </c>
      <c r="D1028" s="136">
        <f t="shared" si="31"/>
        <v>1.8483144092522938</v>
      </c>
      <c r="E1028" s="137">
        <f t="shared" si="30"/>
        <v>5000</v>
      </c>
    </row>
    <row r="1029" spans="1:5">
      <c r="A1029" s="134" t="s">
        <v>13</v>
      </c>
      <c r="B1029" s="135">
        <v>412612</v>
      </c>
      <c r="C1029" s="135">
        <v>268226</v>
      </c>
      <c r="D1029" s="136">
        <f t="shared" si="31"/>
        <v>0.65006834507963895</v>
      </c>
      <c r="E1029" s="137" t="str">
        <f t="shared" si="30"/>
        <v>not Eligible</v>
      </c>
    </row>
    <row r="1030" spans="1:5">
      <c r="A1030" s="134" t="s">
        <v>13</v>
      </c>
      <c r="B1030" s="135">
        <v>663371</v>
      </c>
      <c r="C1030" s="135">
        <v>544553</v>
      </c>
      <c r="D1030" s="136">
        <f t="shared" si="31"/>
        <v>0.82088755764119925</v>
      </c>
      <c r="E1030" s="137" t="str">
        <f t="shared" si="30"/>
        <v>not Eligible</v>
      </c>
    </row>
    <row r="1031" spans="1:5">
      <c r="A1031" s="134" t="s">
        <v>13</v>
      </c>
      <c r="B1031" s="135">
        <v>199098</v>
      </c>
      <c r="C1031" s="135">
        <v>44231</v>
      </c>
      <c r="D1031" s="136">
        <f t="shared" si="31"/>
        <v>0.22215692774412601</v>
      </c>
      <c r="E1031" s="137" t="str">
        <f t="shared" si="30"/>
        <v>not Eligible</v>
      </c>
    </row>
    <row r="1032" spans="1:5">
      <c r="A1032" s="134" t="s">
        <v>13</v>
      </c>
      <c r="B1032" s="135">
        <v>461313</v>
      </c>
      <c r="C1032" s="135">
        <v>635248</v>
      </c>
      <c r="D1032" s="136">
        <f t="shared" si="31"/>
        <v>1.3770433523442869</v>
      </c>
      <c r="E1032" s="137">
        <f t="shared" si="30"/>
        <v>5000</v>
      </c>
    </row>
    <row r="1033" spans="1:5">
      <c r="A1033" s="134" t="s">
        <v>13</v>
      </c>
      <c r="B1033" s="135">
        <v>676101</v>
      </c>
      <c r="C1033" s="135">
        <v>221970</v>
      </c>
      <c r="D1033" s="136">
        <f t="shared" si="31"/>
        <v>0.3283089360909095</v>
      </c>
      <c r="E1033" s="137" t="str">
        <f t="shared" ref="E1033:E1096" si="32">IF(AND(A1033="Active",D1033&gt;90%),IF(D1033&gt;100%,5000,IF(D1033&gt;91%,4000,IF(D1033&gt;81%,3000,IF(D1033&gt;70%,2000,"Not Eligible")))),"not Eligible")</f>
        <v>not Eligible</v>
      </c>
    </row>
    <row r="1034" spans="1:5">
      <c r="A1034" s="134" t="s">
        <v>13</v>
      </c>
      <c r="B1034" s="135">
        <v>324595</v>
      </c>
      <c r="C1034" s="135">
        <v>1575470</v>
      </c>
      <c r="D1034" s="136">
        <f t="shared" ref="D1034:D1097" si="33">C1034/B1034</f>
        <v>4.8536483926123326</v>
      </c>
      <c r="E1034" s="137">
        <f t="shared" si="32"/>
        <v>5000</v>
      </c>
    </row>
    <row r="1035" spans="1:5">
      <c r="A1035" s="134" t="s">
        <v>13</v>
      </c>
      <c r="B1035" s="135">
        <v>725991</v>
      </c>
      <c r="C1035" s="135">
        <v>773405</v>
      </c>
      <c r="D1035" s="136">
        <f t="shared" si="33"/>
        <v>1.0653093495649395</v>
      </c>
      <c r="E1035" s="137">
        <f t="shared" si="32"/>
        <v>5000</v>
      </c>
    </row>
    <row r="1036" spans="1:5">
      <c r="A1036" s="134" t="s">
        <v>13</v>
      </c>
      <c r="B1036" s="135">
        <v>656508</v>
      </c>
      <c r="C1036" s="135">
        <v>452184</v>
      </c>
      <c r="D1036" s="136">
        <f t="shared" si="33"/>
        <v>0.68877150011881039</v>
      </c>
      <c r="E1036" s="137" t="str">
        <f t="shared" si="32"/>
        <v>not Eligible</v>
      </c>
    </row>
    <row r="1037" spans="1:5">
      <c r="A1037" s="134" t="s">
        <v>13</v>
      </c>
      <c r="B1037" s="135">
        <v>324420</v>
      </c>
      <c r="C1037" s="135">
        <v>25000</v>
      </c>
      <c r="D1037" s="136">
        <f t="shared" si="33"/>
        <v>7.7060600456198752E-2</v>
      </c>
      <c r="E1037" s="137" t="str">
        <f t="shared" si="32"/>
        <v>not Eligible</v>
      </c>
    </row>
    <row r="1038" spans="1:5">
      <c r="A1038" s="134" t="s">
        <v>13</v>
      </c>
      <c r="B1038" s="135">
        <v>655934</v>
      </c>
      <c r="C1038" s="135">
        <v>579969</v>
      </c>
      <c r="D1038" s="136">
        <f t="shared" si="33"/>
        <v>0.88418804330923539</v>
      </c>
      <c r="E1038" s="137" t="str">
        <f t="shared" si="32"/>
        <v>not Eligible</v>
      </c>
    </row>
    <row r="1039" spans="1:5">
      <c r="A1039" s="134" t="s">
        <v>13</v>
      </c>
      <c r="B1039" s="135">
        <v>903584</v>
      </c>
      <c r="C1039" s="135">
        <v>1237000</v>
      </c>
      <c r="D1039" s="136">
        <f t="shared" si="33"/>
        <v>1.368992810851011</v>
      </c>
      <c r="E1039" s="137">
        <f t="shared" si="32"/>
        <v>5000</v>
      </c>
    </row>
    <row r="1040" spans="1:5">
      <c r="A1040" s="134" t="s">
        <v>13</v>
      </c>
      <c r="B1040" s="135">
        <v>401521</v>
      </c>
      <c r="C1040" s="135">
        <v>491866</v>
      </c>
      <c r="D1040" s="136">
        <f t="shared" si="33"/>
        <v>1.2250069112200856</v>
      </c>
      <c r="E1040" s="137">
        <f t="shared" si="32"/>
        <v>5000</v>
      </c>
    </row>
    <row r="1041" spans="1:5">
      <c r="A1041" s="134" t="s">
        <v>13</v>
      </c>
      <c r="B1041" s="135">
        <v>205227</v>
      </c>
      <c r="C1041" s="135">
        <v>60000</v>
      </c>
      <c r="D1041" s="136">
        <f t="shared" si="33"/>
        <v>0.29235919250391029</v>
      </c>
      <c r="E1041" s="137" t="str">
        <f t="shared" si="32"/>
        <v>not Eligible</v>
      </c>
    </row>
    <row r="1042" spans="1:5">
      <c r="A1042" s="134" t="s">
        <v>13</v>
      </c>
      <c r="B1042" s="135">
        <v>1122818</v>
      </c>
      <c r="C1042" s="135">
        <v>628690</v>
      </c>
      <c r="D1042" s="136">
        <f t="shared" si="33"/>
        <v>0.55992155451729486</v>
      </c>
      <c r="E1042" s="137" t="str">
        <f t="shared" si="32"/>
        <v>not Eligible</v>
      </c>
    </row>
    <row r="1043" spans="1:5">
      <c r="A1043" s="134" t="s">
        <v>13</v>
      </c>
      <c r="B1043" s="135">
        <v>806346</v>
      </c>
      <c r="C1043" s="135">
        <v>840007</v>
      </c>
      <c r="D1043" s="136">
        <f t="shared" si="33"/>
        <v>1.0417451069392047</v>
      </c>
      <c r="E1043" s="137">
        <f t="shared" si="32"/>
        <v>5000</v>
      </c>
    </row>
    <row r="1044" spans="1:5">
      <c r="A1044" s="134" t="s">
        <v>13</v>
      </c>
      <c r="B1044" s="135">
        <v>309650</v>
      </c>
      <c r="C1044" s="135">
        <v>751391</v>
      </c>
      <c r="D1044" s="136">
        <f t="shared" si="33"/>
        <v>2.4265816244146619</v>
      </c>
      <c r="E1044" s="137">
        <f t="shared" si="32"/>
        <v>5000</v>
      </c>
    </row>
    <row r="1045" spans="1:5">
      <c r="A1045" s="134" t="s">
        <v>13</v>
      </c>
      <c r="B1045" s="135">
        <v>573425</v>
      </c>
      <c r="C1045" s="135">
        <v>933384</v>
      </c>
      <c r="D1045" s="136">
        <f t="shared" si="33"/>
        <v>1.6277351004926537</v>
      </c>
      <c r="E1045" s="137">
        <f t="shared" si="32"/>
        <v>5000</v>
      </c>
    </row>
    <row r="1046" spans="1:5">
      <c r="A1046" s="134" t="s">
        <v>13</v>
      </c>
      <c r="B1046" s="135">
        <v>349922</v>
      </c>
      <c r="C1046" s="135">
        <v>484530</v>
      </c>
      <c r="D1046" s="136">
        <f t="shared" si="33"/>
        <v>1.3846800144032099</v>
      </c>
      <c r="E1046" s="137">
        <f t="shared" si="32"/>
        <v>5000</v>
      </c>
    </row>
    <row r="1047" spans="1:5">
      <c r="A1047" s="134" t="s">
        <v>13</v>
      </c>
      <c r="B1047" s="135">
        <v>1116004</v>
      </c>
      <c r="C1047" s="135">
        <v>1157704</v>
      </c>
      <c r="D1047" s="136">
        <f t="shared" si="33"/>
        <v>1.0373654574714786</v>
      </c>
      <c r="E1047" s="137">
        <f t="shared" si="32"/>
        <v>5000</v>
      </c>
    </row>
    <row r="1048" spans="1:5">
      <c r="A1048" s="134" t="s">
        <v>13</v>
      </c>
      <c r="B1048" s="135">
        <v>672537</v>
      </c>
      <c r="C1048" s="135">
        <v>341294</v>
      </c>
      <c r="D1048" s="136">
        <f t="shared" si="33"/>
        <v>0.50747245132981533</v>
      </c>
      <c r="E1048" s="137" t="str">
        <f t="shared" si="32"/>
        <v>not Eligible</v>
      </c>
    </row>
    <row r="1049" spans="1:5">
      <c r="A1049" s="134" t="s">
        <v>13</v>
      </c>
      <c r="B1049" s="135">
        <v>480229</v>
      </c>
      <c r="C1049" s="135">
        <v>731602</v>
      </c>
      <c r="D1049" s="136">
        <f t="shared" si="33"/>
        <v>1.5234440235804168</v>
      </c>
      <c r="E1049" s="137">
        <f t="shared" si="32"/>
        <v>5000</v>
      </c>
    </row>
    <row r="1050" spans="1:5">
      <c r="A1050" s="134" t="s">
        <v>13</v>
      </c>
      <c r="B1050" s="135">
        <v>469886</v>
      </c>
      <c r="C1050" s="135">
        <v>316203</v>
      </c>
      <c r="D1050" s="136">
        <f t="shared" si="33"/>
        <v>0.67293556309402702</v>
      </c>
      <c r="E1050" s="137" t="str">
        <f t="shared" si="32"/>
        <v>not Eligible</v>
      </c>
    </row>
    <row r="1051" spans="1:5">
      <c r="A1051" s="134" t="s">
        <v>13</v>
      </c>
      <c r="B1051" s="135">
        <v>405815</v>
      </c>
      <c r="C1051" s="135">
        <v>423780</v>
      </c>
      <c r="D1051" s="136">
        <f t="shared" si="33"/>
        <v>1.0442689402806697</v>
      </c>
      <c r="E1051" s="137">
        <f t="shared" si="32"/>
        <v>5000</v>
      </c>
    </row>
    <row r="1052" spans="1:5">
      <c r="A1052" s="134" t="s">
        <v>13</v>
      </c>
      <c r="B1052" s="135">
        <v>362561</v>
      </c>
      <c r="C1052" s="135">
        <v>1581111</v>
      </c>
      <c r="D1052" s="136">
        <f t="shared" si="33"/>
        <v>4.3609516743389385</v>
      </c>
      <c r="E1052" s="137">
        <f t="shared" si="32"/>
        <v>5000</v>
      </c>
    </row>
    <row r="1053" spans="1:5">
      <c r="A1053" s="134" t="s">
        <v>13</v>
      </c>
      <c r="B1053" s="135">
        <v>1057926</v>
      </c>
      <c r="C1053" s="135">
        <v>1800670</v>
      </c>
      <c r="D1053" s="136">
        <f t="shared" si="33"/>
        <v>1.7020755705030408</v>
      </c>
      <c r="E1053" s="137">
        <f t="shared" si="32"/>
        <v>5000</v>
      </c>
    </row>
    <row r="1054" spans="1:5">
      <c r="A1054" s="134" t="s">
        <v>13</v>
      </c>
      <c r="B1054" s="135">
        <v>369117</v>
      </c>
      <c r="C1054" s="135">
        <v>508877</v>
      </c>
      <c r="D1054" s="136">
        <f t="shared" si="33"/>
        <v>1.3786333330624165</v>
      </c>
      <c r="E1054" s="137">
        <f t="shared" si="32"/>
        <v>5000</v>
      </c>
    </row>
    <row r="1055" spans="1:5">
      <c r="A1055" s="134" t="s">
        <v>13</v>
      </c>
      <c r="B1055" s="135">
        <v>390249</v>
      </c>
      <c r="C1055" s="135">
        <v>542716</v>
      </c>
      <c r="D1055" s="136">
        <f t="shared" si="33"/>
        <v>1.3906915840911829</v>
      </c>
      <c r="E1055" s="137">
        <f t="shared" si="32"/>
        <v>5000</v>
      </c>
    </row>
    <row r="1056" spans="1:5">
      <c r="A1056" s="134" t="s">
        <v>13</v>
      </c>
      <c r="B1056" s="135">
        <v>1203686</v>
      </c>
      <c r="C1056" s="135">
        <v>593312</v>
      </c>
      <c r="D1056" s="136">
        <f t="shared" si="33"/>
        <v>0.49291260345306004</v>
      </c>
      <c r="E1056" s="137" t="str">
        <f t="shared" si="32"/>
        <v>not Eligible</v>
      </c>
    </row>
    <row r="1057" spans="1:5">
      <c r="A1057" s="134" t="s">
        <v>13</v>
      </c>
      <c r="B1057" s="135">
        <v>326754</v>
      </c>
      <c r="C1057" s="135">
        <v>828061</v>
      </c>
      <c r="D1057" s="136">
        <f t="shared" si="33"/>
        <v>2.5342031008036625</v>
      </c>
      <c r="E1057" s="137">
        <f t="shared" si="32"/>
        <v>5000</v>
      </c>
    </row>
    <row r="1058" spans="1:5">
      <c r="A1058" s="134" t="s">
        <v>13</v>
      </c>
      <c r="B1058" s="135">
        <v>1023709</v>
      </c>
      <c r="C1058" s="135">
        <v>1041240</v>
      </c>
      <c r="D1058" s="136">
        <f t="shared" si="33"/>
        <v>1.0171249837600334</v>
      </c>
      <c r="E1058" s="137">
        <f t="shared" si="32"/>
        <v>5000</v>
      </c>
    </row>
    <row r="1059" spans="1:5">
      <c r="A1059" s="134" t="s">
        <v>13</v>
      </c>
      <c r="B1059" s="135">
        <v>570889</v>
      </c>
      <c r="C1059" s="135">
        <v>359944</v>
      </c>
      <c r="D1059" s="136">
        <f t="shared" si="33"/>
        <v>0.63049734712001804</v>
      </c>
      <c r="E1059" s="137" t="str">
        <f t="shared" si="32"/>
        <v>not Eligible</v>
      </c>
    </row>
    <row r="1060" spans="1:5">
      <c r="A1060" s="134" t="s">
        <v>13</v>
      </c>
      <c r="B1060" s="135">
        <v>339444</v>
      </c>
      <c r="C1060" s="135">
        <v>756631</v>
      </c>
      <c r="D1060" s="136">
        <f t="shared" si="33"/>
        <v>2.2290304144424411</v>
      </c>
      <c r="E1060" s="137">
        <f t="shared" si="32"/>
        <v>5000</v>
      </c>
    </row>
    <row r="1061" spans="1:5">
      <c r="A1061" s="134" t="s">
        <v>13</v>
      </c>
      <c r="B1061" s="135">
        <v>135205</v>
      </c>
      <c r="C1061" s="135">
        <v>179372</v>
      </c>
      <c r="D1061" s="136">
        <f t="shared" si="33"/>
        <v>1.3266669132058726</v>
      </c>
      <c r="E1061" s="137">
        <f t="shared" si="32"/>
        <v>5000</v>
      </c>
    </row>
    <row r="1062" spans="1:5">
      <c r="A1062" s="134" t="s">
        <v>13</v>
      </c>
      <c r="B1062" s="135">
        <v>252446</v>
      </c>
      <c r="C1062" s="135">
        <v>711437</v>
      </c>
      <c r="D1062" s="136">
        <f t="shared" si="33"/>
        <v>2.8181749760344785</v>
      </c>
      <c r="E1062" s="137">
        <f t="shared" si="32"/>
        <v>5000</v>
      </c>
    </row>
    <row r="1063" spans="1:5">
      <c r="A1063" s="134" t="s">
        <v>13</v>
      </c>
      <c r="B1063" s="135">
        <v>1174275</v>
      </c>
      <c r="C1063" s="135">
        <v>1722760</v>
      </c>
      <c r="D1063" s="136">
        <f t="shared" si="33"/>
        <v>1.4670839454131273</v>
      </c>
      <c r="E1063" s="137">
        <f t="shared" si="32"/>
        <v>5000</v>
      </c>
    </row>
    <row r="1064" spans="1:5">
      <c r="A1064" s="134" t="s">
        <v>13</v>
      </c>
      <c r="B1064" s="135">
        <v>499217</v>
      </c>
      <c r="C1064" s="135">
        <v>470034</v>
      </c>
      <c r="D1064" s="136">
        <f t="shared" si="33"/>
        <v>0.94154245548528992</v>
      </c>
      <c r="E1064" s="137">
        <f t="shared" si="32"/>
        <v>4000</v>
      </c>
    </row>
    <row r="1065" spans="1:5">
      <c r="A1065" s="134" t="s">
        <v>13</v>
      </c>
      <c r="B1065" s="135">
        <v>505622</v>
      </c>
      <c r="C1065" s="135">
        <v>404325</v>
      </c>
      <c r="D1065" s="136">
        <f t="shared" si="33"/>
        <v>0.7996586382712777</v>
      </c>
      <c r="E1065" s="137" t="str">
        <f t="shared" si="32"/>
        <v>not Eligible</v>
      </c>
    </row>
    <row r="1066" spans="1:5">
      <c r="A1066" s="134" t="s">
        <v>13</v>
      </c>
      <c r="B1066" s="135">
        <v>417648</v>
      </c>
      <c r="C1066" s="135">
        <v>653500</v>
      </c>
      <c r="D1066" s="136">
        <f t="shared" si="33"/>
        <v>1.5647147837413324</v>
      </c>
      <c r="E1066" s="137">
        <f t="shared" si="32"/>
        <v>5000</v>
      </c>
    </row>
    <row r="1067" spans="1:5">
      <c r="A1067" s="134" t="s">
        <v>13</v>
      </c>
      <c r="B1067" s="135">
        <v>822393</v>
      </c>
      <c r="C1067" s="135">
        <v>1351469</v>
      </c>
      <c r="D1067" s="136">
        <f t="shared" si="33"/>
        <v>1.6433371879381269</v>
      </c>
      <c r="E1067" s="137">
        <f t="shared" si="32"/>
        <v>5000</v>
      </c>
    </row>
    <row r="1068" spans="1:5">
      <c r="A1068" s="134" t="s">
        <v>13</v>
      </c>
      <c r="B1068" s="135">
        <v>232585</v>
      </c>
      <c r="C1068" s="135">
        <v>824453</v>
      </c>
      <c r="D1068" s="136">
        <f t="shared" si="33"/>
        <v>3.5447384827052475</v>
      </c>
      <c r="E1068" s="137">
        <f t="shared" si="32"/>
        <v>5000</v>
      </c>
    </row>
    <row r="1069" spans="1:5">
      <c r="A1069" s="134" t="s">
        <v>13</v>
      </c>
      <c r="B1069" s="135">
        <v>546019</v>
      </c>
      <c r="C1069" s="135">
        <v>1225000</v>
      </c>
      <c r="D1069" s="136">
        <f t="shared" si="33"/>
        <v>2.2435116726707314</v>
      </c>
      <c r="E1069" s="137">
        <f t="shared" si="32"/>
        <v>5000</v>
      </c>
    </row>
    <row r="1070" spans="1:5">
      <c r="A1070" s="134" t="s">
        <v>13</v>
      </c>
      <c r="B1070" s="135">
        <v>394769</v>
      </c>
      <c r="C1070" s="135">
        <v>845915</v>
      </c>
      <c r="D1070" s="136">
        <f t="shared" si="33"/>
        <v>2.1428100990705956</v>
      </c>
      <c r="E1070" s="137">
        <f t="shared" si="32"/>
        <v>5000</v>
      </c>
    </row>
    <row r="1071" spans="1:5">
      <c r="A1071" s="134" t="s">
        <v>13</v>
      </c>
      <c r="B1071" s="135">
        <v>759113</v>
      </c>
      <c r="C1071" s="135">
        <v>723490</v>
      </c>
      <c r="D1071" s="136">
        <f t="shared" si="33"/>
        <v>0.95307286266998459</v>
      </c>
      <c r="E1071" s="137">
        <f t="shared" si="32"/>
        <v>4000</v>
      </c>
    </row>
    <row r="1072" spans="1:5">
      <c r="A1072" s="134" t="s">
        <v>13</v>
      </c>
      <c r="B1072" s="135">
        <v>540819</v>
      </c>
      <c r="C1072" s="135">
        <v>306376</v>
      </c>
      <c r="D1072" s="136">
        <f t="shared" si="33"/>
        <v>0.5665037655851588</v>
      </c>
      <c r="E1072" s="137" t="str">
        <f t="shared" si="32"/>
        <v>not Eligible</v>
      </c>
    </row>
    <row r="1073" spans="1:5">
      <c r="A1073" s="134" t="s">
        <v>13</v>
      </c>
      <c r="B1073" s="135">
        <v>1231688</v>
      </c>
      <c r="C1073" s="135">
        <v>1424410</v>
      </c>
      <c r="D1073" s="136">
        <f t="shared" si="33"/>
        <v>1.1564698202791617</v>
      </c>
      <c r="E1073" s="137">
        <f t="shared" si="32"/>
        <v>5000</v>
      </c>
    </row>
    <row r="1074" spans="1:5">
      <c r="A1074" s="134" t="s">
        <v>13</v>
      </c>
      <c r="B1074" s="135">
        <v>697901</v>
      </c>
      <c r="C1074" s="135">
        <v>1176747</v>
      </c>
      <c r="D1074" s="136">
        <f t="shared" si="33"/>
        <v>1.6861231034201125</v>
      </c>
      <c r="E1074" s="137">
        <f t="shared" si="32"/>
        <v>5000</v>
      </c>
    </row>
    <row r="1075" spans="1:5">
      <c r="A1075" s="134" t="s">
        <v>13</v>
      </c>
      <c r="B1075" s="135">
        <v>886730</v>
      </c>
      <c r="C1075" s="135">
        <v>1072697</v>
      </c>
      <c r="D1075" s="136">
        <f t="shared" si="33"/>
        <v>1.2097222378852639</v>
      </c>
      <c r="E1075" s="137">
        <f t="shared" si="32"/>
        <v>5000</v>
      </c>
    </row>
    <row r="1076" spans="1:5">
      <c r="A1076" s="134" t="s">
        <v>13</v>
      </c>
      <c r="B1076" s="135">
        <v>427485</v>
      </c>
      <c r="C1076" s="135">
        <v>439890</v>
      </c>
      <c r="D1076" s="136">
        <f t="shared" si="33"/>
        <v>1.0290185620548089</v>
      </c>
      <c r="E1076" s="137">
        <f t="shared" si="32"/>
        <v>5000</v>
      </c>
    </row>
    <row r="1077" spans="1:5">
      <c r="A1077" s="134" t="s">
        <v>13</v>
      </c>
      <c r="B1077" s="135">
        <v>567713</v>
      </c>
      <c r="C1077" s="135">
        <v>673029</v>
      </c>
      <c r="D1077" s="136">
        <f t="shared" si="33"/>
        <v>1.1855092273736907</v>
      </c>
      <c r="E1077" s="137">
        <f t="shared" si="32"/>
        <v>5000</v>
      </c>
    </row>
    <row r="1078" spans="1:5">
      <c r="A1078" s="134" t="s">
        <v>13</v>
      </c>
      <c r="B1078" s="135">
        <v>292707</v>
      </c>
      <c r="C1078" s="135">
        <v>834662</v>
      </c>
      <c r="D1078" s="136">
        <f t="shared" si="33"/>
        <v>2.8515272952133022</v>
      </c>
      <c r="E1078" s="137">
        <f t="shared" si="32"/>
        <v>5000</v>
      </c>
    </row>
    <row r="1079" spans="1:5">
      <c r="A1079" s="134" t="s">
        <v>13</v>
      </c>
      <c r="B1079" s="135">
        <v>480497</v>
      </c>
      <c r="C1079" s="135">
        <v>1298504</v>
      </c>
      <c r="D1079" s="136">
        <f t="shared" si="33"/>
        <v>2.7024185374726586</v>
      </c>
      <c r="E1079" s="137">
        <f t="shared" si="32"/>
        <v>5000</v>
      </c>
    </row>
    <row r="1080" spans="1:5">
      <c r="A1080" s="134" t="s">
        <v>13</v>
      </c>
      <c r="B1080" s="135">
        <v>734327</v>
      </c>
      <c r="C1080" s="135">
        <v>1461166</v>
      </c>
      <c r="D1080" s="136">
        <f t="shared" si="33"/>
        <v>1.9898029079687931</v>
      </c>
      <c r="E1080" s="137">
        <f t="shared" si="32"/>
        <v>5000</v>
      </c>
    </row>
    <row r="1081" spans="1:5">
      <c r="A1081" s="134" t="s">
        <v>13</v>
      </c>
      <c r="B1081" s="135">
        <v>482901</v>
      </c>
      <c r="C1081" s="135">
        <v>407046</v>
      </c>
      <c r="D1081" s="136">
        <f t="shared" si="33"/>
        <v>0.84291811365062408</v>
      </c>
      <c r="E1081" s="137" t="str">
        <f t="shared" si="32"/>
        <v>not Eligible</v>
      </c>
    </row>
    <row r="1082" spans="1:5">
      <c r="A1082" s="134" t="s">
        <v>13</v>
      </c>
      <c r="B1082" s="135">
        <v>294882</v>
      </c>
      <c r="C1082" s="135">
        <v>464405</v>
      </c>
      <c r="D1082" s="136">
        <f t="shared" si="33"/>
        <v>1.5748841909645215</v>
      </c>
      <c r="E1082" s="137">
        <f t="shared" si="32"/>
        <v>5000</v>
      </c>
    </row>
    <row r="1083" spans="1:5">
      <c r="A1083" s="134" t="s">
        <v>13</v>
      </c>
      <c r="B1083" s="135">
        <v>876741</v>
      </c>
      <c r="C1083" s="135">
        <v>1172204</v>
      </c>
      <c r="D1083" s="136">
        <f t="shared" si="33"/>
        <v>1.3370014633740182</v>
      </c>
      <c r="E1083" s="137">
        <f t="shared" si="32"/>
        <v>5000</v>
      </c>
    </row>
    <row r="1084" spans="1:5">
      <c r="A1084" s="134" t="s">
        <v>13</v>
      </c>
      <c r="B1084" s="135">
        <v>869179</v>
      </c>
      <c r="C1084" s="135">
        <v>726246</v>
      </c>
      <c r="D1084" s="136">
        <f t="shared" si="33"/>
        <v>0.83555401131412521</v>
      </c>
      <c r="E1084" s="137" t="str">
        <f t="shared" si="32"/>
        <v>not Eligible</v>
      </c>
    </row>
    <row r="1085" spans="1:5">
      <c r="A1085" s="134" t="s">
        <v>13</v>
      </c>
      <c r="B1085" s="135">
        <v>447421</v>
      </c>
      <c r="C1085" s="135">
        <v>265116</v>
      </c>
      <c r="D1085" s="136">
        <f t="shared" si="33"/>
        <v>0.59254259411158616</v>
      </c>
      <c r="E1085" s="137" t="str">
        <f t="shared" si="32"/>
        <v>not Eligible</v>
      </c>
    </row>
    <row r="1086" spans="1:5">
      <c r="A1086" s="134" t="s">
        <v>13</v>
      </c>
      <c r="B1086" s="135">
        <v>235256</v>
      </c>
      <c r="C1086" s="135">
        <v>56259</v>
      </c>
      <c r="D1086" s="136">
        <f t="shared" si="33"/>
        <v>0.2391394905974768</v>
      </c>
      <c r="E1086" s="137" t="str">
        <f t="shared" si="32"/>
        <v>not Eligible</v>
      </c>
    </row>
    <row r="1087" spans="1:5">
      <c r="A1087" s="134" t="s">
        <v>13</v>
      </c>
      <c r="B1087" s="135">
        <v>1618512</v>
      </c>
      <c r="C1087" s="135">
        <v>2995741</v>
      </c>
      <c r="D1087" s="136">
        <f t="shared" si="33"/>
        <v>1.8509229465088921</v>
      </c>
      <c r="E1087" s="137">
        <f t="shared" si="32"/>
        <v>5000</v>
      </c>
    </row>
    <row r="1088" spans="1:5">
      <c r="A1088" s="134" t="s">
        <v>13</v>
      </c>
      <c r="B1088" s="135">
        <v>368382</v>
      </c>
      <c r="C1088" s="135">
        <v>463443</v>
      </c>
      <c r="D1088" s="136">
        <f t="shared" si="33"/>
        <v>1.2580500675928792</v>
      </c>
      <c r="E1088" s="137">
        <f t="shared" si="32"/>
        <v>5000</v>
      </c>
    </row>
    <row r="1089" spans="1:5">
      <c r="A1089" s="134" t="s">
        <v>13</v>
      </c>
      <c r="B1089" s="135">
        <v>826527</v>
      </c>
      <c r="C1089" s="135">
        <v>679378</v>
      </c>
      <c r="D1089" s="136">
        <f t="shared" si="33"/>
        <v>0.82196709847349214</v>
      </c>
      <c r="E1089" s="137" t="str">
        <f t="shared" si="32"/>
        <v>not Eligible</v>
      </c>
    </row>
    <row r="1090" spans="1:5">
      <c r="A1090" s="134" t="s">
        <v>13</v>
      </c>
      <c r="B1090" s="135">
        <v>663572</v>
      </c>
      <c r="C1090" s="135">
        <v>768299</v>
      </c>
      <c r="D1090" s="136">
        <f t="shared" si="33"/>
        <v>1.1578231148993627</v>
      </c>
      <c r="E1090" s="137">
        <f t="shared" si="32"/>
        <v>5000</v>
      </c>
    </row>
    <row r="1091" spans="1:5">
      <c r="A1091" s="134" t="s">
        <v>13</v>
      </c>
      <c r="B1091" s="135">
        <v>632243</v>
      </c>
      <c r="C1091" s="135">
        <v>640036</v>
      </c>
      <c r="D1091" s="136">
        <f t="shared" si="33"/>
        <v>1.0123259569500966</v>
      </c>
      <c r="E1091" s="137">
        <f t="shared" si="32"/>
        <v>5000</v>
      </c>
    </row>
    <row r="1092" spans="1:5">
      <c r="A1092" s="134" t="s">
        <v>13</v>
      </c>
      <c r="B1092" s="135">
        <v>522573</v>
      </c>
      <c r="C1092" s="135">
        <v>500449</v>
      </c>
      <c r="D1092" s="136">
        <f t="shared" si="33"/>
        <v>0.95766333124750036</v>
      </c>
      <c r="E1092" s="137">
        <f t="shared" si="32"/>
        <v>4000</v>
      </c>
    </row>
    <row r="1093" spans="1:5">
      <c r="A1093" s="134" t="s">
        <v>13</v>
      </c>
      <c r="B1093" s="135">
        <v>803347</v>
      </c>
      <c r="C1093" s="135">
        <v>1196003</v>
      </c>
      <c r="D1093" s="136">
        <f t="shared" si="33"/>
        <v>1.4887750872288066</v>
      </c>
      <c r="E1093" s="137">
        <f t="shared" si="32"/>
        <v>5000</v>
      </c>
    </row>
    <row r="1094" spans="1:5">
      <c r="A1094" s="134" t="s">
        <v>13</v>
      </c>
      <c r="B1094" s="135">
        <v>1087530</v>
      </c>
      <c r="C1094" s="135">
        <v>1125058</v>
      </c>
      <c r="D1094" s="136">
        <f t="shared" si="33"/>
        <v>1.0345075538146074</v>
      </c>
      <c r="E1094" s="137">
        <f t="shared" si="32"/>
        <v>5000</v>
      </c>
    </row>
    <row r="1095" spans="1:5">
      <c r="A1095" s="134" t="s">
        <v>13</v>
      </c>
      <c r="B1095" s="135">
        <v>784925</v>
      </c>
      <c r="C1095" s="135">
        <v>834346</v>
      </c>
      <c r="D1095" s="136">
        <f t="shared" si="33"/>
        <v>1.062962703443004</v>
      </c>
      <c r="E1095" s="137">
        <f t="shared" si="32"/>
        <v>5000</v>
      </c>
    </row>
    <row r="1096" spans="1:5">
      <c r="A1096" s="134" t="s">
        <v>13</v>
      </c>
      <c r="B1096" s="135">
        <v>810160</v>
      </c>
      <c r="C1096" s="135">
        <v>1293915</v>
      </c>
      <c r="D1096" s="136">
        <f t="shared" si="33"/>
        <v>1.5971104473190481</v>
      </c>
      <c r="E1096" s="137">
        <f t="shared" si="32"/>
        <v>5000</v>
      </c>
    </row>
    <row r="1097" spans="1:5">
      <c r="A1097" s="134" t="s">
        <v>13</v>
      </c>
      <c r="B1097" s="135">
        <v>540981</v>
      </c>
      <c r="C1097" s="135">
        <v>1685916</v>
      </c>
      <c r="D1097" s="136">
        <f t="shared" si="33"/>
        <v>3.1164051972250411</v>
      </c>
      <c r="E1097" s="137">
        <f t="shared" ref="E1097:E1160" si="34">IF(AND(A1097="Active",D1097&gt;90%),IF(D1097&gt;100%,5000,IF(D1097&gt;91%,4000,IF(D1097&gt;81%,3000,IF(D1097&gt;70%,2000,"Not Eligible")))),"not Eligible")</f>
        <v>5000</v>
      </c>
    </row>
    <row r="1098" spans="1:5">
      <c r="A1098" s="134" t="s">
        <v>13</v>
      </c>
      <c r="B1098" s="135">
        <v>1693027</v>
      </c>
      <c r="C1098" s="135">
        <v>2303057</v>
      </c>
      <c r="D1098" s="136">
        <f t="shared" ref="D1098:D1161" si="35">C1098/B1098</f>
        <v>1.3603191207228236</v>
      </c>
      <c r="E1098" s="137">
        <f t="shared" si="34"/>
        <v>5000</v>
      </c>
    </row>
    <row r="1099" spans="1:5">
      <c r="A1099" s="134" t="s">
        <v>13</v>
      </c>
      <c r="B1099" s="135">
        <v>1338459</v>
      </c>
      <c r="C1099" s="135">
        <v>1211344</v>
      </c>
      <c r="D1099" s="136">
        <f t="shared" si="35"/>
        <v>0.90502884287079399</v>
      </c>
      <c r="E1099" s="137">
        <f t="shared" si="34"/>
        <v>3000</v>
      </c>
    </row>
    <row r="1100" spans="1:5">
      <c r="A1100" s="134" t="s">
        <v>13</v>
      </c>
      <c r="B1100" s="135">
        <v>1181832</v>
      </c>
      <c r="C1100" s="135">
        <v>847127</v>
      </c>
      <c r="D1100" s="136">
        <f t="shared" si="35"/>
        <v>0.7167913882853062</v>
      </c>
      <c r="E1100" s="137" t="str">
        <f t="shared" si="34"/>
        <v>not Eligible</v>
      </c>
    </row>
    <row r="1101" spans="1:5">
      <c r="A1101" s="134" t="s">
        <v>13</v>
      </c>
      <c r="B1101" s="135">
        <v>627050</v>
      </c>
      <c r="C1101" s="135">
        <v>940764</v>
      </c>
      <c r="D1101" s="136">
        <f t="shared" si="35"/>
        <v>1.5003014113707041</v>
      </c>
      <c r="E1101" s="137">
        <f t="shared" si="34"/>
        <v>5000</v>
      </c>
    </row>
    <row r="1102" spans="1:5">
      <c r="A1102" s="134" t="s">
        <v>13</v>
      </c>
      <c r="B1102" s="135">
        <v>1432619</v>
      </c>
      <c r="C1102" s="135">
        <v>3341599</v>
      </c>
      <c r="D1102" s="136">
        <f t="shared" si="35"/>
        <v>2.3325105977234699</v>
      </c>
      <c r="E1102" s="137">
        <f t="shared" si="34"/>
        <v>5000</v>
      </c>
    </row>
    <row r="1103" spans="1:5">
      <c r="A1103" s="134" t="s">
        <v>13</v>
      </c>
      <c r="B1103" s="135">
        <v>528061</v>
      </c>
      <c r="C1103" s="135">
        <v>760148</v>
      </c>
      <c r="D1103" s="136">
        <f t="shared" si="35"/>
        <v>1.4395079356362239</v>
      </c>
      <c r="E1103" s="137">
        <f t="shared" si="34"/>
        <v>5000</v>
      </c>
    </row>
    <row r="1104" spans="1:5">
      <c r="A1104" s="134" t="s">
        <v>13</v>
      </c>
      <c r="B1104" s="135">
        <v>570231</v>
      </c>
      <c r="C1104" s="135">
        <v>804571</v>
      </c>
      <c r="D1104" s="136">
        <f t="shared" si="35"/>
        <v>1.4109562615852171</v>
      </c>
      <c r="E1104" s="137">
        <f t="shared" si="34"/>
        <v>5000</v>
      </c>
    </row>
    <row r="1105" spans="1:5">
      <c r="A1105" s="134" t="s">
        <v>13</v>
      </c>
      <c r="B1105" s="135">
        <v>572020</v>
      </c>
      <c r="C1105" s="135">
        <v>300185</v>
      </c>
      <c r="D1105" s="136">
        <f t="shared" si="35"/>
        <v>0.52478060207685051</v>
      </c>
      <c r="E1105" s="137" t="str">
        <f t="shared" si="34"/>
        <v>not Eligible</v>
      </c>
    </row>
    <row r="1106" spans="1:5">
      <c r="A1106" s="134" t="s">
        <v>13</v>
      </c>
      <c r="B1106" s="135">
        <v>1710566</v>
      </c>
      <c r="C1106" s="135">
        <v>1247410</v>
      </c>
      <c r="D1106" s="136">
        <f t="shared" si="35"/>
        <v>0.7292381585977975</v>
      </c>
      <c r="E1106" s="137" t="str">
        <f t="shared" si="34"/>
        <v>not Eligible</v>
      </c>
    </row>
    <row r="1107" spans="1:5">
      <c r="A1107" s="134" t="s">
        <v>13</v>
      </c>
      <c r="B1107" s="135">
        <v>870791</v>
      </c>
      <c r="C1107" s="135">
        <v>742822</v>
      </c>
      <c r="D1107" s="136">
        <f t="shared" si="35"/>
        <v>0.85304280820541323</v>
      </c>
      <c r="E1107" s="137" t="str">
        <f t="shared" si="34"/>
        <v>not Eligible</v>
      </c>
    </row>
    <row r="1108" spans="1:5">
      <c r="A1108" s="134" t="s">
        <v>13</v>
      </c>
      <c r="B1108" s="135">
        <v>873780</v>
      </c>
      <c r="C1108" s="135">
        <v>875444</v>
      </c>
      <c r="D1108" s="136">
        <f t="shared" si="35"/>
        <v>1.001904369520932</v>
      </c>
      <c r="E1108" s="137">
        <f t="shared" si="34"/>
        <v>5000</v>
      </c>
    </row>
    <row r="1109" spans="1:5">
      <c r="A1109" s="134" t="s">
        <v>13</v>
      </c>
      <c r="B1109" s="135">
        <v>660316</v>
      </c>
      <c r="C1109" s="135">
        <v>197623</v>
      </c>
      <c r="D1109" s="136">
        <f t="shared" si="35"/>
        <v>0.29928549361214934</v>
      </c>
      <c r="E1109" s="137" t="str">
        <f t="shared" si="34"/>
        <v>not Eligible</v>
      </c>
    </row>
    <row r="1110" spans="1:5">
      <c r="A1110" s="134" t="s">
        <v>13</v>
      </c>
      <c r="B1110" s="135">
        <v>247227</v>
      </c>
      <c r="C1110" s="135">
        <v>261988</v>
      </c>
      <c r="D1110" s="136">
        <f t="shared" si="35"/>
        <v>1.0597062618565125</v>
      </c>
      <c r="E1110" s="137">
        <f t="shared" si="34"/>
        <v>5000</v>
      </c>
    </row>
    <row r="1111" spans="1:5">
      <c r="A1111" s="134" t="s">
        <v>13</v>
      </c>
      <c r="B1111" s="135">
        <v>489820</v>
      </c>
      <c r="C1111" s="135">
        <v>640381</v>
      </c>
      <c r="D1111" s="136">
        <f t="shared" si="35"/>
        <v>1.3073802621371116</v>
      </c>
      <c r="E1111" s="137">
        <f t="shared" si="34"/>
        <v>5000</v>
      </c>
    </row>
    <row r="1112" spans="1:5">
      <c r="A1112" s="134" t="s">
        <v>13</v>
      </c>
      <c r="B1112" s="135">
        <v>1606166</v>
      </c>
      <c r="C1112" s="135">
        <v>2950639</v>
      </c>
      <c r="D1112" s="136">
        <f t="shared" si="35"/>
        <v>1.8370697673839442</v>
      </c>
      <c r="E1112" s="137">
        <f t="shared" si="34"/>
        <v>5000</v>
      </c>
    </row>
    <row r="1113" spans="1:5">
      <c r="A1113" s="134" t="s">
        <v>13</v>
      </c>
      <c r="B1113" s="135">
        <v>1102075</v>
      </c>
      <c r="C1113" s="135">
        <v>783994</v>
      </c>
      <c r="D1113" s="136">
        <f t="shared" si="35"/>
        <v>0.71137989701245374</v>
      </c>
      <c r="E1113" s="137" t="str">
        <f t="shared" si="34"/>
        <v>not Eligible</v>
      </c>
    </row>
    <row r="1114" spans="1:5">
      <c r="A1114" s="134" t="s">
        <v>13</v>
      </c>
      <c r="B1114" s="135">
        <v>1623688</v>
      </c>
      <c r="C1114" s="135">
        <v>1476951</v>
      </c>
      <c r="D1114" s="136">
        <f t="shared" si="35"/>
        <v>0.90962734219874752</v>
      </c>
      <c r="E1114" s="137">
        <f t="shared" si="34"/>
        <v>3000</v>
      </c>
    </row>
    <row r="1115" spans="1:5">
      <c r="A1115" s="134" t="s">
        <v>13</v>
      </c>
      <c r="B1115" s="135">
        <v>1031661</v>
      </c>
      <c r="C1115" s="135">
        <v>1019607</v>
      </c>
      <c r="D1115" s="136">
        <f t="shared" si="35"/>
        <v>0.98831592936051671</v>
      </c>
      <c r="E1115" s="137">
        <f t="shared" si="34"/>
        <v>4000</v>
      </c>
    </row>
    <row r="1116" spans="1:5">
      <c r="A1116" s="134" t="s">
        <v>13</v>
      </c>
      <c r="B1116" s="135">
        <v>898315</v>
      </c>
      <c r="C1116" s="135">
        <v>98317</v>
      </c>
      <c r="D1116" s="136">
        <f t="shared" si="35"/>
        <v>0.10944601837885375</v>
      </c>
      <c r="E1116" s="137" t="str">
        <f t="shared" si="34"/>
        <v>not Eligible</v>
      </c>
    </row>
    <row r="1117" spans="1:5">
      <c r="A1117" s="134" t="s">
        <v>13</v>
      </c>
      <c r="B1117" s="135">
        <v>875487</v>
      </c>
      <c r="C1117" s="135">
        <v>899166</v>
      </c>
      <c r="D1117" s="136">
        <f t="shared" si="35"/>
        <v>1.0270466608870263</v>
      </c>
      <c r="E1117" s="137">
        <f t="shared" si="34"/>
        <v>5000</v>
      </c>
    </row>
    <row r="1118" spans="1:5">
      <c r="A1118" s="134" t="s">
        <v>13</v>
      </c>
      <c r="B1118" s="135">
        <v>337087</v>
      </c>
      <c r="C1118" s="135">
        <v>823588</v>
      </c>
      <c r="D1118" s="136">
        <f t="shared" si="35"/>
        <v>2.4432505554945756</v>
      </c>
      <c r="E1118" s="137">
        <f t="shared" si="34"/>
        <v>5000</v>
      </c>
    </row>
    <row r="1119" spans="1:5">
      <c r="A1119" s="134" t="s">
        <v>13</v>
      </c>
      <c r="B1119" s="135">
        <v>1677248</v>
      </c>
      <c r="C1119" s="135">
        <v>1714490</v>
      </c>
      <c r="D1119" s="136">
        <f t="shared" si="35"/>
        <v>1.0222042297859351</v>
      </c>
      <c r="E1119" s="137">
        <f t="shared" si="34"/>
        <v>5000</v>
      </c>
    </row>
    <row r="1120" spans="1:5">
      <c r="A1120" s="134" t="s">
        <v>13</v>
      </c>
      <c r="B1120" s="135">
        <v>3497419</v>
      </c>
      <c r="C1120" s="135">
        <v>216125</v>
      </c>
      <c r="D1120" s="136">
        <f t="shared" si="35"/>
        <v>6.1795569818772073E-2</v>
      </c>
      <c r="E1120" s="137" t="str">
        <f t="shared" si="34"/>
        <v>not Eligible</v>
      </c>
    </row>
    <row r="1121" spans="1:5">
      <c r="A1121" s="134" t="s">
        <v>13</v>
      </c>
      <c r="B1121" s="135">
        <v>400262</v>
      </c>
      <c r="C1121" s="135">
        <v>520242</v>
      </c>
      <c r="D1121" s="136">
        <f t="shared" si="35"/>
        <v>1.2997536613518146</v>
      </c>
      <c r="E1121" s="137">
        <f t="shared" si="34"/>
        <v>5000</v>
      </c>
    </row>
    <row r="1122" spans="1:5">
      <c r="A1122" s="134" t="s">
        <v>13</v>
      </c>
      <c r="B1122" s="135">
        <v>246558</v>
      </c>
      <c r="C1122" s="135">
        <v>281880</v>
      </c>
      <c r="D1122" s="136">
        <f t="shared" si="35"/>
        <v>1.1432604093154553</v>
      </c>
      <c r="E1122" s="137">
        <f t="shared" si="34"/>
        <v>5000</v>
      </c>
    </row>
    <row r="1123" spans="1:5">
      <c r="A1123" s="134" t="s">
        <v>13</v>
      </c>
      <c r="B1123" s="135">
        <v>786376</v>
      </c>
      <c r="C1123" s="135">
        <v>867124</v>
      </c>
      <c r="D1123" s="136">
        <f t="shared" si="35"/>
        <v>1.1026837034700958</v>
      </c>
      <c r="E1123" s="137">
        <f t="shared" si="34"/>
        <v>5000</v>
      </c>
    </row>
    <row r="1124" spans="1:5">
      <c r="A1124" s="134" t="s">
        <v>13</v>
      </c>
      <c r="B1124" s="135">
        <v>1020346</v>
      </c>
      <c r="C1124" s="135">
        <v>1382509</v>
      </c>
      <c r="D1124" s="136">
        <f t="shared" si="35"/>
        <v>1.3549413630278357</v>
      </c>
      <c r="E1124" s="137">
        <f t="shared" si="34"/>
        <v>5000</v>
      </c>
    </row>
    <row r="1125" spans="1:5">
      <c r="A1125" s="134" t="s">
        <v>13</v>
      </c>
      <c r="B1125" s="135">
        <v>667952</v>
      </c>
      <c r="C1125" s="135">
        <v>854719</v>
      </c>
      <c r="D1125" s="136">
        <f t="shared" si="35"/>
        <v>1.2796114092030566</v>
      </c>
      <c r="E1125" s="137">
        <f t="shared" si="34"/>
        <v>5000</v>
      </c>
    </row>
    <row r="1126" spans="1:5">
      <c r="A1126" s="134" t="s">
        <v>13</v>
      </c>
      <c r="B1126" s="135">
        <v>607991</v>
      </c>
      <c r="C1126" s="135">
        <v>892612</v>
      </c>
      <c r="D1126" s="136">
        <f t="shared" si="35"/>
        <v>1.4681335743456729</v>
      </c>
      <c r="E1126" s="137">
        <f t="shared" si="34"/>
        <v>5000</v>
      </c>
    </row>
    <row r="1127" spans="1:5">
      <c r="A1127" s="134" t="s">
        <v>13</v>
      </c>
      <c r="B1127" s="135">
        <v>733275</v>
      </c>
      <c r="C1127" s="135">
        <v>586609</v>
      </c>
      <c r="D1127" s="136">
        <f t="shared" si="35"/>
        <v>0.79998499880672325</v>
      </c>
      <c r="E1127" s="137" t="str">
        <f t="shared" si="34"/>
        <v>not Eligible</v>
      </c>
    </row>
    <row r="1128" spans="1:5">
      <c r="A1128" s="134" t="s">
        <v>13</v>
      </c>
      <c r="B1128" s="135">
        <v>708180</v>
      </c>
      <c r="C1128" s="135">
        <v>1222353</v>
      </c>
      <c r="D1128" s="136">
        <f t="shared" si="35"/>
        <v>1.7260484622553589</v>
      </c>
      <c r="E1128" s="137">
        <f t="shared" si="34"/>
        <v>5000</v>
      </c>
    </row>
    <row r="1129" spans="1:5">
      <c r="A1129" s="134" t="s">
        <v>13</v>
      </c>
      <c r="B1129" s="135">
        <v>995439</v>
      </c>
      <c r="C1129" s="135">
        <v>923036</v>
      </c>
      <c r="D1129" s="136">
        <f t="shared" si="35"/>
        <v>0.92726525683643091</v>
      </c>
      <c r="E1129" s="137">
        <f t="shared" si="34"/>
        <v>4000</v>
      </c>
    </row>
    <row r="1130" spans="1:5">
      <c r="A1130" s="134" t="s">
        <v>13</v>
      </c>
      <c r="B1130" s="135">
        <v>708027</v>
      </c>
      <c r="C1130" s="135">
        <v>966610</v>
      </c>
      <c r="D1130" s="136">
        <f t="shared" si="35"/>
        <v>1.3652162982485132</v>
      </c>
      <c r="E1130" s="137">
        <f t="shared" si="34"/>
        <v>5000</v>
      </c>
    </row>
    <row r="1131" spans="1:5">
      <c r="A1131" s="134" t="s">
        <v>13</v>
      </c>
      <c r="B1131" s="135">
        <v>470210</v>
      </c>
      <c r="C1131" s="135">
        <v>1151516</v>
      </c>
      <c r="D1131" s="136">
        <f t="shared" si="35"/>
        <v>2.448939835392697</v>
      </c>
      <c r="E1131" s="137">
        <f t="shared" si="34"/>
        <v>5000</v>
      </c>
    </row>
    <row r="1132" spans="1:5">
      <c r="A1132" s="134" t="s">
        <v>13</v>
      </c>
      <c r="B1132" s="135">
        <v>1138029</v>
      </c>
      <c r="C1132" s="135">
        <v>1619254</v>
      </c>
      <c r="D1132" s="136">
        <f t="shared" si="35"/>
        <v>1.4228582927148605</v>
      </c>
      <c r="E1132" s="137">
        <f t="shared" si="34"/>
        <v>5000</v>
      </c>
    </row>
    <row r="1133" spans="1:5">
      <c r="A1133" s="134" t="s">
        <v>13</v>
      </c>
      <c r="B1133" s="135">
        <v>1947219</v>
      </c>
      <c r="C1133" s="135">
        <v>427539</v>
      </c>
      <c r="D1133" s="136">
        <f t="shared" si="35"/>
        <v>0.21956390113284638</v>
      </c>
      <c r="E1133" s="137" t="str">
        <f t="shared" si="34"/>
        <v>not Eligible</v>
      </c>
    </row>
    <row r="1134" spans="1:5">
      <c r="A1134" s="134" t="s">
        <v>13</v>
      </c>
      <c r="B1134" s="135">
        <v>482383</v>
      </c>
      <c r="C1134" s="135">
        <v>581040</v>
      </c>
      <c r="D1134" s="136">
        <f t="shared" si="35"/>
        <v>1.2045200597865182</v>
      </c>
      <c r="E1134" s="137">
        <f t="shared" si="34"/>
        <v>5000</v>
      </c>
    </row>
    <row r="1135" spans="1:5">
      <c r="A1135" s="134" t="s">
        <v>13</v>
      </c>
      <c r="B1135" s="135">
        <v>240254</v>
      </c>
      <c r="C1135" s="135">
        <v>755944</v>
      </c>
      <c r="D1135" s="136">
        <f t="shared" si="35"/>
        <v>3.1464366878387042</v>
      </c>
      <c r="E1135" s="137">
        <f t="shared" si="34"/>
        <v>5000</v>
      </c>
    </row>
    <row r="1136" spans="1:5">
      <c r="A1136" s="134" t="s">
        <v>13</v>
      </c>
      <c r="B1136" s="135">
        <v>1126652</v>
      </c>
      <c r="C1136" s="135">
        <v>988115</v>
      </c>
      <c r="D1136" s="136">
        <f t="shared" si="35"/>
        <v>0.87703656497303517</v>
      </c>
      <c r="E1136" s="137" t="str">
        <f t="shared" si="34"/>
        <v>not Eligible</v>
      </c>
    </row>
    <row r="1137" spans="1:5">
      <c r="A1137" s="134" t="s">
        <v>13</v>
      </c>
      <c r="B1137" s="135">
        <v>339278</v>
      </c>
      <c r="C1137" s="135">
        <v>612949</v>
      </c>
      <c r="D1137" s="136">
        <f t="shared" si="35"/>
        <v>1.8066276033223492</v>
      </c>
      <c r="E1137" s="137">
        <f t="shared" si="34"/>
        <v>5000</v>
      </c>
    </row>
    <row r="1138" spans="1:5">
      <c r="A1138" s="134" t="s">
        <v>13</v>
      </c>
      <c r="B1138" s="135">
        <v>521652</v>
      </c>
      <c r="C1138" s="135">
        <v>222694</v>
      </c>
      <c r="D1138" s="136">
        <f t="shared" si="35"/>
        <v>0.42690145921035477</v>
      </c>
      <c r="E1138" s="137" t="str">
        <f t="shared" si="34"/>
        <v>not Eligible</v>
      </c>
    </row>
    <row r="1139" spans="1:5">
      <c r="A1139" s="134" t="s">
        <v>13</v>
      </c>
      <c r="B1139" s="135">
        <v>822012</v>
      </c>
      <c r="C1139" s="135">
        <v>786355</v>
      </c>
      <c r="D1139" s="136">
        <f t="shared" si="35"/>
        <v>0.95662228775249025</v>
      </c>
      <c r="E1139" s="137">
        <f t="shared" si="34"/>
        <v>4000</v>
      </c>
    </row>
    <row r="1140" spans="1:5">
      <c r="A1140" s="134" t="s">
        <v>13</v>
      </c>
      <c r="B1140" s="135">
        <v>211147</v>
      </c>
      <c r="C1140" s="135">
        <v>955415</v>
      </c>
      <c r="D1140" s="136">
        <f t="shared" si="35"/>
        <v>4.5248807702690543</v>
      </c>
      <c r="E1140" s="137">
        <f t="shared" si="34"/>
        <v>5000</v>
      </c>
    </row>
    <row r="1141" spans="1:5">
      <c r="A1141" s="134" t="s">
        <v>13</v>
      </c>
      <c r="B1141" s="135">
        <v>790724</v>
      </c>
      <c r="C1141" s="135">
        <v>805496</v>
      </c>
      <c r="D1141" s="136">
        <f t="shared" si="35"/>
        <v>1.0186816133062864</v>
      </c>
      <c r="E1141" s="137">
        <f t="shared" si="34"/>
        <v>5000</v>
      </c>
    </row>
    <row r="1142" spans="1:5">
      <c r="A1142" s="134" t="s">
        <v>13</v>
      </c>
      <c r="B1142" s="135">
        <v>589457</v>
      </c>
      <c r="C1142" s="135">
        <v>1749409</v>
      </c>
      <c r="D1142" s="136">
        <f t="shared" si="35"/>
        <v>2.9678314109426132</v>
      </c>
      <c r="E1142" s="137">
        <f t="shared" si="34"/>
        <v>5000</v>
      </c>
    </row>
    <row r="1143" spans="1:5">
      <c r="A1143" s="134" t="s">
        <v>13</v>
      </c>
      <c r="B1143" s="135">
        <v>525581</v>
      </c>
      <c r="C1143" s="135">
        <v>612527</v>
      </c>
      <c r="D1143" s="136">
        <f t="shared" si="35"/>
        <v>1.1654283545257533</v>
      </c>
      <c r="E1143" s="137">
        <f t="shared" si="34"/>
        <v>5000</v>
      </c>
    </row>
    <row r="1144" spans="1:5">
      <c r="A1144" s="134" t="s">
        <v>13</v>
      </c>
      <c r="B1144" s="135">
        <v>1959822</v>
      </c>
      <c r="C1144" s="135">
        <v>1245533</v>
      </c>
      <c r="D1144" s="136">
        <f t="shared" si="35"/>
        <v>0.63553373724756634</v>
      </c>
      <c r="E1144" s="137" t="str">
        <f t="shared" si="34"/>
        <v>not Eligible</v>
      </c>
    </row>
    <row r="1145" spans="1:5">
      <c r="A1145" s="134" t="s">
        <v>13</v>
      </c>
      <c r="B1145" s="135">
        <v>823511</v>
      </c>
      <c r="C1145" s="135">
        <v>642908</v>
      </c>
      <c r="D1145" s="136">
        <f t="shared" si="35"/>
        <v>0.78069145403036511</v>
      </c>
      <c r="E1145" s="137" t="str">
        <f t="shared" si="34"/>
        <v>not Eligible</v>
      </c>
    </row>
    <row r="1146" spans="1:5">
      <c r="A1146" s="134" t="s">
        <v>13</v>
      </c>
      <c r="B1146" s="135">
        <v>236157</v>
      </c>
      <c r="C1146" s="135">
        <v>341268</v>
      </c>
      <c r="D1146" s="136">
        <f t="shared" si="35"/>
        <v>1.4450894955474536</v>
      </c>
      <c r="E1146" s="137">
        <f t="shared" si="34"/>
        <v>5000</v>
      </c>
    </row>
    <row r="1147" spans="1:5">
      <c r="A1147" s="134" t="s">
        <v>13</v>
      </c>
      <c r="B1147" s="135">
        <v>384720</v>
      </c>
      <c r="C1147" s="135">
        <v>670705</v>
      </c>
      <c r="D1147" s="136">
        <f t="shared" si="35"/>
        <v>1.7433588064046579</v>
      </c>
      <c r="E1147" s="137">
        <f t="shared" si="34"/>
        <v>5000</v>
      </c>
    </row>
    <row r="1148" spans="1:5">
      <c r="A1148" s="134" t="s">
        <v>13</v>
      </c>
      <c r="B1148" s="135">
        <v>1382590</v>
      </c>
      <c r="C1148" s="135">
        <v>1752679</v>
      </c>
      <c r="D1148" s="136">
        <f t="shared" si="35"/>
        <v>1.2676780535082708</v>
      </c>
      <c r="E1148" s="137">
        <f t="shared" si="34"/>
        <v>5000</v>
      </c>
    </row>
    <row r="1149" spans="1:5">
      <c r="A1149" s="134" t="s">
        <v>13</v>
      </c>
      <c r="B1149" s="135">
        <v>906425</v>
      </c>
      <c r="C1149" s="135">
        <v>48400</v>
      </c>
      <c r="D1149" s="136">
        <f t="shared" si="35"/>
        <v>5.339658548694045E-2</v>
      </c>
      <c r="E1149" s="137" t="str">
        <f t="shared" si="34"/>
        <v>not Eligible</v>
      </c>
    </row>
    <row r="1150" spans="1:5">
      <c r="A1150" s="134" t="s">
        <v>13</v>
      </c>
      <c r="B1150" s="135">
        <v>109198</v>
      </c>
      <c r="C1150" s="135">
        <v>812123</v>
      </c>
      <c r="D1150" s="136">
        <f t="shared" si="35"/>
        <v>7.43716002124581</v>
      </c>
      <c r="E1150" s="137">
        <f t="shared" si="34"/>
        <v>5000</v>
      </c>
    </row>
    <row r="1151" spans="1:5">
      <c r="A1151" s="134" t="s">
        <v>13</v>
      </c>
      <c r="B1151" s="135">
        <v>730285</v>
      </c>
      <c r="C1151" s="135">
        <v>418809</v>
      </c>
      <c r="D1151" s="136">
        <f t="shared" si="35"/>
        <v>0.57348706326981935</v>
      </c>
      <c r="E1151" s="137" t="str">
        <f t="shared" si="34"/>
        <v>not Eligible</v>
      </c>
    </row>
    <row r="1152" spans="1:5">
      <c r="A1152" s="134" t="s">
        <v>13</v>
      </c>
      <c r="B1152" s="135">
        <v>628215</v>
      </c>
      <c r="C1152" s="135">
        <v>219123</v>
      </c>
      <c r="D1152" s="136">
        <f t="shared" si="35"/>
        <v>0.34880255963324658</v>
      </c>
      <c r="E1152" s="137" t="str">
        <f t="shared" si="34"/>
        <v>not Eligible</v>
      </c>
    </row>
    <row r="1153" spans="1:5">
      <c r="A1153" s="134" t="s">
        <v>13</v>
      </c>
      <c r="B1153" s="135">
        <v>609395</v>
      </c>
      <c r="C1153" s="135">
        <v>1063209</v>
      </c>
      <c r="D1153" s="136">
        <f t="shared" si="35"/>
        <v>1.7446959689528139</v>
      </c>
      <c r="E1153" s="137">
        <f t="shared" si="34"/>
        <v>5000</v>
      </c>
    </row>
    <row r="1154" spans="1:5">
      <c r="A1154" s="134" t="s">
        <v>13</v>
      </c>
      <c r="B1154" s="135">
        <v>372781</v>
      </c>
      <c r="C1154" s="135">
        <v>763157</v>
      </c>
      <c r="D1154" s="136">
        <f t="shared" si="35"/>
        <v>2.0471992939554324</v>
      </c>
      <c r="E1154" s="137">
        <f t="shared" si="34"/>
        <v>5000</v>
      </c>
    </row>
    <row r="1155" spans="1:5">
      <c r="A1155" s="134" t="s">
        <v>13</v>
      </c>
      <c r="B1155" s="135">
        <v>926832</v>
      </c>
      <c r="C1155" s="135">
        <v>1065435</v>
      </c>
      <c r="D1155" s="136">
        <f t="shared" si="35"/>
        <v>1.1495449013413435</v>
      </c>
      <c r="E1155" s="137">
        <f t="shared" si="34"/>
        <v>5000</v>
      </c>
    </row>
    <row r="1156" spans="1:5">
      <c r="A1156" s="134" t="s">
        <v>13</v>
      </c>
      <c r="B1156" s="135">
        <v>588919</v>
      </c>
      <c r="C1156" s="135">
        <v>1055610</v>
      </c>
      <c r="D1156" s="136">
        <f t="shared" si="35"/>
        <v>1.7924536311445207</v>
      </c>
      <c r="E1156" s="137">
        <f t="shared" si="34"/>
        <v>5000</v>
      </c>
    </row>
    <row r="1157" spans="1:5">
      <c r="A1157" s="134" t="s">
        <v>13</v>
      </c>
      <c r="B1157" s="135">
        <v>811437</v>
      </c>
      <c r="C1157" s="135">
        <v>286931</v>
      </c>
      <c r="D1157" s="136">
        <f t="shared" si="35"/>
        <v>0.35360847484154656</v>
      </c>
      <c r="E1157" s="137" t="str">
        <f t="shared" si="34"/>
        <v>not Eligible</v>
      </c>
    </row>
    <row r="1158" spans="1:5">
      <c r="A1158" s="134" t="s">
        <v>13</v>
      </c>
      <c r="B1158" s="135">
        <v>640904</v>
      </c>
      <c r="C1158" s="135">
        <v>264325</v>
      </c>
      <c r="D1158" s="136">
        <f t="shared" si="35"/>
        <v>0.41242526181768252</v>
      </c>
      <c r="E1158" s="137" t="str">
        <f t="shared" si="34"/>
        <v>not Eligible</v>
      </c>
    </row>
    <row r="1159" spans="1:5">
      <c r="A1159" s="134" t="s">
        <v>13</v>
      </c>
      <c r="B1159" s="135">
        <v>760992</v>
      </c>
      <c r="C1159" s="135">
        <v>510891</v>
      </c>
      <c r="D1159" s="136">
        <f t="shared" si="35"/>
        <v>0.67134871325848366</v>
      </c>
      <c r="E1159" s="137" t="str">
        <f t="shared" si="34"/>
        <v>not Eligible</v>
      </c>
    </row>
    <row r="1160" spans="1:5">
      <c r="A1160" s="134" t="s">
        <v>13</v>
      </c>
      <c r="B1160" s="135">
        <v>765655</v>
      </c>
      <c r="C1160" s="135">
        <v>174331</v>
      </c>
      <c r="D1160" s="136">
        <f t="shared" si="35"/>
        <v>0.22768871097295779</v>
      </c>
      <c r="E1160" s="137" t="str">
        <f t="shared" si="34"/>
        <v>not Eligible</v>
      </c>
    </row>
    <row r="1161" spans="1:5">
      <c r="A1161" s="134" t="s">
        <v>13</v>
      </c>
      <c r="B1161" s="135">
        <v>1648053</v>
      </c>
      <c r="C1161" s="135">
        <v>784858</v>
      </c>
      <c r="D1161" s="136">
        <f t="shared" si="35"/>
        <v>0.47623347064687849</v>
      </c>
      <c r="E1161" s="137" t="str">
        <f t="shared" ref="E1161:E1224" si="36">IF(AND(A1161="Active",D1161&gt;90%),IF(D1161&gt;100%,5000,IF(D1161&gt;91%,4000,IF(D1161&gt;81%,3000,IF(D1161&gt;70%,2000,"Not Eligible")))),"not Eligible")</f>
        <v>not Eligible</v>
      </c>
    </row>
    <row r="1162" spans="1:5">
      <c r="A1162" s="134" t="s">
        <v>13</v>
      </c>
      <c r="B1162" s="135">
        <v>560424</v>
      </c>
      <c r="C1162" s="135">
        <v>711101</v>
      </c>
      <c r="D1162" s="136">
        <f t="shared" ref="D1162:D1225" si="37">C1162/B1162</f>
        <v>1.2688625041040356</v>
      </c>
      <c r="E1162" s="137">
        <f t="shared" si="36"/>
        <v>5000</v>
      </c>
    </row>
    <row r="1163" spans="1:5">
      <c r="A1163" s="134" t="s">
        <v>13</v>
      </c>
      <c r="B1163" s="135">
        <v>724790</v>
      </c>
      <c r="C1163" s="135">
        <v>859892</v>
      </c>
      <c r="D1163" s="136">
        <f t="shared" si="37"/>
        <v>1.1864015783882227</v>
      </c>
      <c r="E1163" s="137">
        <f t="shared" si="36"/>
        <v>5000</v>
      </c>
    </row>
    <row r="1164" spans="1:5">
      <c r="A1164" s="134" t="s">
        <v>13</v>
      </c>
      <c r="B1164" s="135">
        <v>1066948</v>
      </c>
      <c r="C1164" s="135">
        <v>1187856</v>
      </c>
      <c r="D1164" s="136">
        <f t="shared" si="37"/>
        <v>1.1133213614909068</v>
      </c>
      <c r="E1164" s="137">
        <f t="shared" si="36"/>
        <v>5000</v>
      </c>
    </row>
    <row r="1165" spans="1:5">
      <c r="A1165" s="134" t="s">
        <v>13</v>
      </c>
      <c r="B1165" s="135">
        <v>732934</v>
      </c>
      <c r="C1165" s="135">
        <v>855699</v>
      </c>
      <c r="D1165" s="136">
        <f t="shared" si="37"/>
        <v>1.1674980284718679</v>
      </c>
      <c r="E1165" s="137">
        <f t="shared" si="36"/>
        <v>5000</v>
      </c>
    </row>
    <row r="1166" spans="1:5">
      <c r="A1166" s="134" t="s">
        <v>13</v>
      </c>
      <c r="B1166" s="135">
        <v>421214</v>
      </c>
      <c r="C1166" s="135">
        <v>444925</v>
      </c>
      <c r="D1166" s="136">
        <f t="shared" si="37"/>
        <v>1.0562920510714269</v>
      </c>
      <c r="E1166" s="137">
        <f t="shared" si="36"/>
        <v>5000</v>
      </c>
    </row>
    <row r="1167" spans="1:5">
      <c r="A1167" s="134" t="s">
        <v>13</v>
      </c>
      <c r="B1167" s="135">
        <v>438088</v>
      </c>
      <c r="C1167" s="135">
        <v>651726</v>
      </c>
      <c r="D1167" s="136">
        <f t="shared" si="37"/>
        <v>1.4876600135132667</v>
      </c>
      <c r="E1167" s="137">
        <f t="shared" si="36"/>
        <v>5000</v>
      </c>
    </row>
    <row r="1168" spans="1:5">
      <c r="A1168" s="134" t="s">
        <v>13</v>
      </c>
      <c r="B1168" s="135">
        <v>322931</v>
      </c>
      <c r="C1168" s="135">
        <v>779302</v>
      </c>
      <c r="D1168" s="136">
        <f t="shared" si="37"/>
        <v>2.4132152069637165</v>
      </c>
      <c r="E1168" s="137">
        <f t="shared" si="36"/>
        <v>5000</v>
      </c>
    </row>
    <row r="1169" spans="1:5">
      <c r="A1169" s="134" t="s">
        <v>13</v>
      </c>
      <c r="B1169" s="135">
        <v>683909</v>
      </c>
      <c r="C1169" s="135">
        <v>560849</v>
      </c>
      <c r="D1169" s="136">
        <f t="shared" si="37"/>
        <v>0.82006378041523065</v>
      </c>
      <c r="E1169" s="137" t="str">
        <f t="shared" si="36"/>
        <v>not Eligible</v>
      </c>
    </row>
    <row r="1170" spans="1:5">
      <c r="A1170" s="134" t="s">
        <v>13</v>
      </c>
      <c r="B1170" s="135">
        <v>912411</v>
      </c>
      <c r="C1170" s="135">
        <v>1238831</v>
      </c>
      <c r="D1170" s="136">
        <f t="shared" si="37"/>
        <v>1.357755441352636</v>
      </c>
      <c r="E1170" s="137">
        <f t="shared" si="36"/>
        <v>5000</v>
      </c>
    </row>
    <row r="1171" spans="1:5">
      <c r="A1171" s="134" t="s">
        <v>13</v>
      </c>
      <c r="B1171" s="135">
        <v>655496</v>
      </c>
      <c r="C1171" s="135">
        <v>1088979</v>
      </c>
      <c r="D1171" s="136">
        <f t="shared" si="37"/>
        <v>1.6613053321454287</v>
      </c>
      <c r="E1171" s="137">
        <f t="shared" si="36"/>
        <v>5000</v>
      </c>
    </row>
    <row r="1172" spans="1:5">
      <c r="A1172" s="134" t="s">
        <v>13</v>
      </c>
      <c r="B1172" s="135">
        <v>906097</v>
      </c>
      <c r="C1172" s="135">
        <v>584093</v>
      </c>
      <c r="D1172" s="136">
        <f t="shared" si="37"/>
        <v>0.64462524431710955</v>
      </c>
      <c r="E1172" s="137" t="str">
        <f t="shared" si="36"/>
        <v>not Eligible</v>
      </c>
    </row>
    <row r="1173" spans="1:5">
      <c r="A1173" s="134" t="s">
        <v>13</v>
      </c>
      <c r="B1173" s="135">
        <v>1218494</v>
      </c>
      <c r="C1173" s="135">
        <v>292772</v>
      </c>
      <c r="D1173" s="136">
        <f t="shared" si="37"/>
        <v>0.24027364927525288</v>
      </c>
      <c r="E1173" s="137" t="str">
        <f t="shared" si="36"/>
        <v>not Eligible</v>
      </c>
    </row>
    <row r="1174" spans="1:5">
      <c r="A1174" s="134" t="s">
        <v>13</v>
      </c>
      <c r="B1174" s="135">
        <v>1330656</v>
      </c>
      <c r="C1174" s="135">
        <v>2919780</v>
      </c>
      <c r="D1174" s="136">
        <f t="shared" si="37"/>
        <v>2.1942410360002884</v>
      </c>
      <c r="E1174" s="137">
        <f t="shared" si="36"/>
        <v>5000</v>
      </c>
    </row>
    <row r="1175" spans="1:5">
      <c r="A1175" s="134" t="s">
        <v>13</v>
      </c>
      <c r="B1175" s="135">
        <v>611882</v>
      </c>
      <c r="C1175" s="135">
        <v>513955</v>
      </c>
      <c r="D1175" s="136">
        <f t="shared" si="37"/>
        <v>0.83995770426324035</v>
      </c>
      <c r="E1175" s="137" t="str">
        <f t="shared" si="36"/>
        <v>not Eligible</v>
      </c>
    </row>
    <row r="1176" spans="1:5">
      <c r="A1176" s="134" t="s">
        <v>13</v>
      </c>
      <c r="B1176" s="135">
        <v>365119</v>
      </c>
      <c r="C1176" s="135">
        <v>353767</v>
      </c>
      <c r="D1176" s="136">
        <f t="shared" si="37"/>
        <v>0.96890876673084669</v>
      </c>
      <c r="E1176" s="137">
        <f t="shared" si="36"/>
        <v>4000</v>
      </c>
    </row>
    <row r="1177" spans="1:5">
      <c r="A1177" s="134" t="s">
        <v>13</v>
      </c>
      <c r="B1177" s="135">
        <v>683289</v>
      </c>
      <c r="C1177" s="135">
        <v>1098053</v>
      </c>
      <c r="D1177" s="136">
        <f t="shared" si="37"/>
        <v>1.6070110890121163</v>
      </c>
      <c r="E1177" s="137">
        <f t="shared" si="36"/>
        <v>5000</v>
      </c>
    </row>
    <row r="1178" spans="1:5">
      <c r="A1178" s="134" t="s">
        <v>13</v>
      </c>
      <c r="B1178" s="135">
        <v>485339</v>
      </c>
      <c r="C1178" s="135">
        <v>1945534</v>
      </c>
      <c r="D1178" s="136">
        <f t="shared" si="37"/>
        <v>4.008608415973165</v>
      </c>
      <c r="E1178" s="137">
        <f t="shared" si="36"/>
        <v>5000</v>
      </c>
    </row>
    <row r="1179" spans="1:5">
      <c r="A1179" s="134" t="s">
        <v>13</v>
      </c>
      <c r="B1179" s="135">
        <v>740367</v>
      </c>
      <c r="C1179" s="135">
        <v>624734</v>
      </c>
      <c r="D1179" s="136">
        <f t="shared" si="37"/>
        <v>0.84381664768959175</v>
      </c>
      <c r="E1179" s="137" t="str">
        <f t="shared" si="36"/>
        <v>not Eligible</v>
      </c>
    </row>
    <row r="1180" spans="1:5">
      <c r="A1180" s="134" t="s">
        <v>13</v>
      </c>
      <c r="B1180" s="135">
        <v>771146</v>
      </c>
      <c r="C1180" s="135">
        <v>676382</v>
      </c>
      <c r="D1180" s="136">
        <f t="shared" si="37"/>
        <v>0.87711276463860277</v>
      </c>
      <c r="E1180" s="137" t="str">
        <f t="shared" si="36"/>
        <v>not Eligible</v>
      </c>
    </row>
    <row r="1181" spans="1:5">
      <c r="A1181" s="134" t="s">
        <v>13</v>
      </c>
      <c r="B1181" s="135">
        <v>591091</v>
      </c>
      <c r="C1181" s="135">
        <v>385474</v>
      </c>
      <c r="D1181" s="136">
        <f t="shared" si="37"/>
        <v>0.65213985663797958</v>
      </c>
      <c r="E1181" s="137" t="str">
        <f t="shared" si="36"/>
        <v>not Eligible</v>
      </c>
    </row>
    <row r="1182" spans="1:5">
      <c r="A1182" s="134" t="s">
        <v>13</v>
      </c>
      <c r="B1182" s="135">
        <v>606065</v>
      </c>
      <c r="C1182" s="135">
        <v>740250</v>
      </c>
      <c r="D1182" s="136">
        <f t="shared" si="37"/>
        <v>1.221403644823575</v>
      </c>
      <c r="E1182" s="137">
        <f t="shared" si="36"/>
        <v>5000</v>
      </c>
    </row>
    <row r="1183" spans="1:5">
      <c r="A1183" s="134" t="s">
        <v>13</v>
      </c>
      <c r="B1183" s="135">
        <v>729456</v>
      </c>
      <c r="C1183" s="135">
        <v>484238</v>
      </c>
      <c r="D1183" s="136">
        <f t="shared" si="37"/>
        <v>0.66383441907394003</v>
      </c>
      <c r="E1183" s="137" t="str">
        <f t="shared" si="36"/>
        <v>not Eligible</v>
      </c>
    </row>
    <row r="1184" spans="1:5">
      <c r="A1184" s="134" t="s">
        <v>13</v>
      </c>
      <c r="B1184" s="135">
        <v>258553</v>
      </c>
      <c r="C1184" s="135">
        <v>295221</v>
      </c>
      <c r="D1184" s="136">
        <f t="shared" si="37"/>
        <v>1.1418200523683733</v>
      </c>
      <c r="E1184" s="137">
        <f t="shared" si="36"/>
        <v>5000</v>
      </c>
    </row>
    <row r="1185" spans="1:5">
      <c r="A1185" s="134" t="s">
        <v>13</v>
      </c>
      <c r="B1185" s="135">
        <v>339037</v>
      </c>
      <c r="C1185" s="135">
        <v>398125</v>
      </c>
      <c r="D1185" s="136">
        <f t="shared" si="37"/>
        <v>1.1742818630414968</v>
      </c>
      <c r="E1185" s="137">
        <f t="shared" si="36"/>
        <v>5000</v>
      </c>
    </row>
    <row r="1186" spans="1:5">
      <c r="A1186" s="134" t="s">
        <v>13</v>
      </c>
      <c r="B1186" s="135">
        <v>791407</v>
      </c>
      <c r="C1186" s="135">
        <v>1721299</v>
      </c>
      <c r="D1186" s="136">
        <f t="shared" si="37"/>
        <v>2.1749858164004108</v>
      </c>
      <c r="E1186" s="137">
        <f t="shared" si="36"/>
        <v>5000</v>
      </c>
    </row>
    <row r="1187" spans="1:5">
      <c r="A1187" s="134" t="s">
        <v>13</v>
      </c>
      <c r="B1187" s="135">
        <v>411854</v>
      </c>
      <c r="C1187" s="135">
        <v>849107</v>
      </c>
      <c r="D1187" s="136">
        <f t="shared" si="37"/>
        <v>2.0616699121533357</v>
      </c>
      <c r="E1187" s="137">
        <f t="shared" si="36"/>
        <v>5000</v>
      </c>
    </row>
    <row r="1188" spans="1:5">
      <c r="A1188" s="134" t="s">
        <v>13</v>
      </c>
      <c r="B1188" s="135">
        <v>456229</v>
      </c>
      <c r="C1188" s="135">
        <v>584140</v>
      </c>
      <c r="D1188" s="136">
        <f t="shared" si="37"/>
        <v>1.2803657812195191</v>
      </c>
      <c r="E1188" s="137">
        <f t="shared" si="36"/>
        <v>5000</v>
      </c>
    </row>
    <row r="1189" spans="1:5">
      <c r="A1189" s="134" t="s">
        <v>13</v>
      </c>
      <c r="B1189" s="135">
        <v>1129464</v>
      </c>
      <c r="C1189" s="135">
        <v>1635438</v>
      </c>
      <c r="D1189" s="136">
        <f t="shared" si="37"/>
        <v>1.4479770935594229</v>
      </c>
      <c r="E1189" s="137">
        <f t="shared" si="36"/>
        <v>5000</v>
      </c>
    </row>
    <row r="1190" spans="1:5">
      <c r="A1190" s="134" t="s">
        <v>13</v>
      </c>
      <c r="B1190" s="135">
        <v>576834</v>
      </c>
      <c r="C1190" s="135">
        <v>1097511</v>
      </c>
      <c r="D1190" s="136">
        <f t="shared" si="37"/>
        <v>1.9026461685684271</v>
      </c>
      <c r="E1190" s="137">
        <f t="shared" si="36"/>
        <v>5000</v>
      </c>
    </row>
    <row r="1191" spans="1:5">
      <c r="A1191" s="134" t="s">
        <v>13</v>
      </c>
      <c r="B1191" s="135">
        <v>196413</v>
      </c>
      <c r="C1191" s="135">
        <v>375483</v>
      </c>
      <c r="D1191" s="136">
        <f t="shared" si="37"/>
        <v>1.9117013639626705</v>
      </c>
      <c r="E1191" s="137">
        <f t="shared" si="36"/>
        <v>5000</v>
      </c>
    </row>
    <row r="1192" spans="1:5">
      <c r="A1192" s="134" t="s">
        <v>13</v>
      </c>
      <c r="B1192" s="135">
        <v>1259757</v>
      </c>
      <c r="C1192" s="135">
        <v>2021950</v>
      </c>
      <c r="D1192" s="136">
        <f t="shared" si="37"/>
        <v>1.6050317640624343</v>
      </c>
      <c r="E1192" s="137">
        <f t="shared" si="36"/>
        <v>5000</v>
      </c>
    </row>
    <row r="1193" spans="1:5">
      <c r="A1193" s="134" t="s">
        <v>13</v>
      </c>
      <c r="B1193" s="135">
        <v>485216</v>
      </c>
      <c r="C1193" s="135">
        <v>711372</v>
      </c>
      <c r="D1193" s="136">
        <f t="shared" si="37"/>
        <v>1.4660934511640176</v>
      </c>
      <c r="E1193" s="137">
        <f t="shared" si="36"/>
        <v>5000</v>
      </c>
    </row>
    <row r="1194" spans="1:5">
      <c r="A1194" s="134" t="s">
        <v>13</v>
      </c>
      <c r="B1194" s="135">
        <v>317315</v>
      </c>
      <c r="C1194" s="135">
        <v>38667</v>
      </c>
      <c r="D1194" s="136">
        <f t="shared" si="37"/>
        <v>0.12185682996391599</v>
      </c>
      <c r="E1194" s="137" t="str">
        <f t="shared" si="36"/>
        <v>not Eligible</v>
      </c>
    </row>
    <row r="1195" spans="1:5">
      <c r="A1195" s="134" t="s">
        <v>13</v>
      </c>
      <c r="B1195" s="135">
        <v>287589</v>
      </c>
      <c r="C1195" s="135">
        <v>404431</v>
      </c>
      <c r="D1195" s="136">
        <f t="shared" si="37"/>
        <v>1.4062811859980737</v>
      </c>
      <c r="E1195" s="137">
        <f t="shared" si="36"/>
        <v>5000</v>
      </c>
    </row>
    <row r="1196" spans="1:5">
      <c r="A1196" s="134" t="s">
        <v>13</v>
      </c>
      <c r="B1196" s="135">
        <v>678604</v>
      </c>
      <c r="C1196" s="135">
        <v>742546</v>
      </c>
      <c r="D1196" s="136">
        <f t="shared" si="37"/>
        <v>1.0942257929514121</v>
      </c>
      <c r="E1196" s="137">
        <f t="shared" si="36"/>
        <v>5000</v>
      </c>
    </row>
    <row r="1197" spans="1:5">
      <c r="A1197" s="134" t="s">
        <v>13</v>
      </c>
      <c r="B1197" s="135">
        <v>749977</v>
      </c>
      <c r="C1197" s="135">
        <v>336697</v>
      </c>
      <c r="D1197" s="136">
        <f t="shared" si="37"/>
        <v>0.4489431009217616</v>
      </c>
      <c r="E1197" s="137" t="str">
        <f t="shared" si="36"/>
        <v>not Eligible</v>
      </c>
    </row>
    <row r="1198" spans="1:5">
      <c r="A1198" s="134" t="s">
        <v>13</v>
      </c>
      <c r="B1198" s="135">
        <v>813461</v>
      </c>
      <c r="C1198" s="135">
        <v>2170758</v>
      </c>
      <c r="D1198" s="136">
        <f t="shared" si="37"/>
        <v>2.6685458798885255</v>
      </c>
      <c r="E1198" s="137">
        <f t="shared" si="36"/>
        <v>5000</v>
      </c>
    </row>
    <row r="1199" spans="1:5">
      <c r="A1199" s="134" t="s">
        <v>13</v>
      </c>
      <c r="B1199" s="135">
        <v>956014</v>
      </c>
      <c r="C1199" s="135">
        <v>1078506</v>
      </c>
      <c r="D1199" s="136">
        <f t="shared" si="37"/>
        <v>1.1281278307639846</v>
      </c>
      <c r="E1199" s="137">
        <f t="shared" si="36"/>
        <v>5000</v>
      </c>
    </row>
    <row r="1200" spans="1:5">
      <c r="A1200" s="134" t="s">
        <v>13</v>
      </c>
      <c r="B1200" s="135">
        <v>339164</v>
      </c>
      <c r="C1200" s="135">
        <v>291828</v>
      </c>
      <c r="D1200" s="136">
        <f t="shared" si="37"/>
        <v>0.86043330070408419</v>
      </c>
      <c r="E1200" s="137" t="str">
        <f t="shared" si="36"/>
        <v>not Eligible</v>
      </c>
    </row>
    <row r="1201" spans="1:5">
      <c r="A1201" s="134" t="s">
        <v>13</v>
      </c>
      <c r="B1201" s="135">
        <v>860330</v>
      </c>
      <c r="C1201" s="135">
        <v>503138</v>
      </c>
      <c r="D1201" s="136">
        <f t="shared" si="37"/>
        <v>0.58481977845710365</v>
      </c>
      <c r="E1201" s="137" t="str">
        <f t="shared" si="36"/>
        <v>not Eligible</v>
      </c>
    </row>
    <row r="1202" spans="1:5">
      <c r="A1202" s="134" t="s">
        <v>13</v>
      </c>
      <c r="B1202" s="135">
        <v>599989</v>
      </c>
      <c r="C1202" s="135">
        <v>1244390</v>
      </c>
      <c r="D1202" s="136">
        <f t="shared" si="37"/>
        <v>2.0740213570582129</v>
      </c>
      <c r="E1202" s="137">
        <f t="shared" si="36"/>
        <v>5000</v>
      </c>
    </row>
    <row r="1203" spans="1:5">
      <c r="A1203" s="134" t="s">
        <v>13</v>
      </c>
      <c r="B1203" s="135">
        <v>574100</v>
      </c>
      <c r="C1203" s="135">
        <v>877972</v>
      </c>
      <c r="D1203" s="136">
        <f t="shared" si="37"/>
        <v>1.5293015154154328</v>
      </c>
      <c r="E1203" s="137">
        <f t="shared" si="36"/>
        <v>5000</v>
      </c>
    </row>
    <row r="1204" spans="1:5">
      <c r="A1204" s="134" t="s">
        <v>13</v>
      </c>
      <c r="B1204" s="135">
        <v>714413</v>
      </c>
      <c r="C1204" s="135">
        <v>616043</v>
      </c>
      <c r="D1204" s="136">
        <f t="shared" si="37"/>
        <v>0.86230653697511106</v>
      </c>
      <c r="E1204" s="137" t="str">
        <f t="shared" si="36"/>
        <v>not Eligible</v>
      </c>
    </row>
    <row r="1205" spans="1:5">
      <c r="A1205" s="134" t="s">
        <v>13</v>
      </c>
      <c r="B1205" s="135">
        <v>917311</v>
      </c>
      <c r="C1205" s="135">
        <v>666397</v>
      </c>
      <c r="D1205" s="136">
        <f t="shared" si="37"/>
        <v>0.7264679045601764</v>
      </c>
      <c r="E1205" s="137" t="str">
        <f t="shared" si="36"/>
        <v>not Eligible</v>
      </c>
    </row>
    <row r="1206" spans="1:5">
      <c r="A1206" s="134" t="s">
        <v>13</v>
      </c>
      <c r="B1206" s="135">
        <v>624419</v>
      </c>
      <c r="C1206" s="135">
        <v>576667</v>
      </c>
      <c r="D1206" s="136">
        <f t="shared" si="37"/>
        <v>0.92352570949955082</v>
      </c>
      <c r="E1206" s="137">
        <f t="shared" si="36"/>
        <v>4000</v>
      </c>
    </row>
    <row r="1207" spans="1:5">
      <c r="A1207" s="134" t="s">
        <v>13</v>
      </c>
      <c r="B1207" s="135">
        <v>1147540</v>
      </c>
      <c r="C1207" s="135">
        <v>1347349</v>
      </c>
      <c r="D1207" s="136">
        <f t="shared" si="37"/>
        <v>1.174119420673789</v>
      </c>
      <c r="E1207" s="137">
        <f t="shared" si="36"/>
        <v>5000</v>
      </c>
    </row>
    <row r="1208" spans="1:5">
      <c r="A1208" s="134" t="s">
        <v>13</v>
      </c>
      <c r="B1208" s="135">
        <v>272100</v>
      </c>
      <c r="C1208" s="135">
        <v>859107</v>
      </c>
      <c r="D1208" s="136">
        <f t="shared" si="37"/>
        <v>3.1573208379272328</v>
      </c>
      <c r="E1208" s="137">
        <f t="shared" si="36"/>
        <v>5000</v>
      </c>
    </row>
    <row r="1209" spans="1:5">
      <c r="A1209" s="134" t="s">
        <v>13</v>
      </c>
      <c r="B1209" s="135">
        <v>1070282</v>
      </c>
      <c r="C1209" s="135">
        <v>1650985</v>
      </c>
      <c r="D1209" s="136">
        <f t="shared" si="37"/>
        <v>1.5425700890045801</v>
      </c>
      <c r="E1209" s="137">
        <f t="shared" si="36"/>
        <v>5000</v>
      </c>
    </row>
    <row r="1210" spans="1:5">
      <c r="A1210" s="134" t="s">
        <v>13</v>
      </c>
      <c r="B1210" s="135">
        <v>343148</v>
      </c>
      <c r="C1210" s="135">
        <v>605479</v>
      </c>
      <c r="D1210" s="136">
        <f t="shared" si="37"/>
        <v>1.7644835464580881</v>
      </c>
      <c r="E1210" s="137">
        <f t="shared" si="36"/>
        <v>5000</v>
      </c>
    </row>
    <row r="1211" spans="1:5">
      <c r="A1211" s="134" t="s">
        <v>13</v>
      </c>
      <c r="B1211" s="135">
        <v>841570</v>
      </c>
      <c r="C1211" s="135">
        <v>239188</v>
      </c>
      <c r="D1211" s="136">
        <f t="shared" si="37"/>
        <v>0.28421640505246148</v>
      </c>
      <c r="E1211" s="137" t="str">
        <f t="shared" si="36"/>
        <v>not Eligible</v>
      </c>
    </row>
    <row r="1212" spans="1:5">
      <c r="A1212" s="134" t="s">
        <v>13</v>
      </c>
      <c r="B1212" s="135">
        <v>496007</v>
      </c>
      <c r="C1212" s="135">
        <v>619959</v>
      </c>
      <c r="D1212" s="136">
        <f t="shared" si="37"/>
        <v>1.2498996989961835</v>
      </c>
      <c r="E1212" s="137">
        <f t="shared" si="36"/>
        <v>5000</v>
      </c>
    </row>
    <row r="1213" spans="1:5">
      <c r="A1213" s="134" t="s">
        <v>13</v>
      </c>
      <c r="B1213" s="135">
        <v>685158</v>
      </c>
      <c r="C1213" s="135">
        <v>313275</v>
      </c>
      <c r="D1213" s="136">
        <f t="shared" si="37"/>
        <v>0.45723030308337637</v>
      </c>
      <c r="E1213" s="137" t="str">
        <f t="shared" si="36"/>
        <v>not Eligible</v>
      </c>
    </row>
    <row r="1214" spans="1:5">
      <c r="A1214" s="134" t="s">
        <v>13</v>
      </c>
      <c r="B1214" s="135">
        <v>840783</v>
      </c>
      <c r="C1214" s="135">
        <v>779618</v>
      </c>
      <c r="D1214" s="136">
        <f t="shared" si="37"/>
        <v>0.92725233502580329</v>
      </c>
      <c r="E1214" s="137">
        <f t="shared" si="36"/>
        <v>4000</v>
      </c>
    </row>
    <row r="1215" spans="1:5">
      <c r="A1215" s="134" t="s">
        <v>13</v>
      </c>
      <c r="B1215" s="135">
        <v>606078</v>
      </c>
      <c r="C1215" s="135">
        <v>643077</v>
      </c>
      <c r="D1215" s="136">
        <f t="shared" si="37"/>
        <v>1.0610465979626384</v>
      </c>
      <c r="E1215" s="137">
        <f t="shared" si="36"/>
        <v>5000</v>
      </c>
    </row>
    <row r="1216" spans="1:5">
      <c r="A1216" s="134" t="s">
        <v>13</v>
      </c>
      <c r="B1216" s="135">
        <v>104043</v>
      </c>
      <c r="C1216" s="135">
        <v>1785572</v>
      </c>
      <c r="D1216" s="136">
        <f t="shared" si="37"/>
        <v>17.161865767038627</v>
      </c>
      <c r="E1216" s="137">
        <f t="shared" si="36"/>
        <v>5000</v>
      </c>
    </row>
    <row r="1217" spans="1:5">
      <c r="A1217" s="134" t="s">
        <v>13</v>
      </c>
      <c r="B1217" s="135">
        <v>1184027</v>
      </c>
      <c r="C1217" s="135">
        <v>941747</v>
      </c>
      <c r="D1217" s="136">
        <f t="shared" si="37"/>
        <v>0.79537628787181369</v>
      </c>
      <c r="E1217" s="137" t="str">
        <f t="shared" si="36"/>
        <v>not Eligible</v>
      </c>
    </row>
    <row r="1218" spans="1:5">
      <c r="A1218" s="134" t="s">
        <v>13</v>
      </c>
      <c r="B1218" s="135">
        <v>1038851</v>
      </c>
      <c r="C1218" s="135">
        <v>1392026</v>
      </c>
      <c r="D1218" s="136">
        <f t="shared" si="37"/>
        <v>1.3399669442489828</v>
      </c>
      <c r="E1218" s="137">
        <f t="shared" si="36"/>
        <v>5000</v>
      </c>
    </row>
    <row r="1219" spans="1:5">
      <c r="A1219" s="134" t="s">
        <v>13</v>
      </c>
      <c r="B1219" s="135">
        <v>780814</v>
      </c>
      <c r="C1219" s="135">
        <v>936796</v>
      </c>
      <c r="D1219" s="136">
        <f t="shared" si="37"/>
        <v>1.199768446774776</v>
      </c>
      <c r="E1219" s="137">
        <f t="shared" si="36"/>
        <v>5000</v>
      </c>
    </row>
    <row r="1220" spans="1:5">
      <c r="A1220" s="134" t="s">
        <v>13</v>
      </c>
      <c r="B1220" s="135">
        <v>1099640</v>
      </c>
      <c r="C1220" s="135">
        <v>558887</v>
      </c>
      <c r="D1220" s="136">
        <f t="shared" si="37"/>
        <v>0.50824542577570841</v>
      </c>
      <c r="E1220" s="137" t="str">
        <f t="shared" si="36"/>
        <v>not Eligible</v>
      </c>
    </row>
    <row r="1221" spans="1:5">
      <c r="A1221" s="134" t="s">
        <v>13</v>
      </c>
      <c r="B1221" s="135">
        <v>741050</v>
      </c>
      <c r="C1221" s="135">
        <v>803880</v>
      </c>
      <c r="D1221" s="136">
        <f t="shared" si="37"/>
        <v>1.0847851022198232</v>
      </c>
      <c r="E1221" s="137">
        <f t="shared" si="36"/>
        <v>5000</v>
      </c>
    </row>
    <row r="1222" spans="1:5">
      <c r="A1222" s="134" t="s">
        <v>13</v>
      </c>
      <c r="B1222" s="135">
        <v>851871</v>
      </c>
      <c r="C1222" s="135">
        <v>1148946</v>
      </c>
      <c r="D1222" s="136">
        <f t="shared" si="37"/>
        <v>1.3487323784939269</v>
      </c>
      <c r="E1222" s="137">
        <f t="shared" si="36"/>
        <v>5000</v>
      </c>
    </row>
    <row r="1223" spans="1:5">
      <c r="A1223" s="134" t="s">
        <v>13</v>
      </c>
      <c r="B1223" s="135">
        <v>535739</v>
      </c>
      <c r="C1223" s="135">
        <v>547181</v>
      </c>
      <c r="D1223" s="136">
        <f t="shared" si="37"/>
        <v>1.0213574147112681</v>
      </c>
      <c r="E1223" s="137">
        <f t="shared" si="36"/>
        <v>5000</v>
      </c>
    </row>
    <row r="1224" spans="1:5">
      <c r="A1224" s="134" t="s">
        <v>13</v>
      </c>
      <c r="B1224" s="135">
        <v>539776</v>
      </c>
      <c r="C1224" s="135">
        <v>776752</v>
      </c>
      <c r="D1224" s="136">
        <f t="shared" si="37"/>
        <v>1.4390265591652833</v>
      </c>
      <c r="E1224" s="137">
        <f t="shared" si="36"/>
        <v>5000</v>
      </c>
    </row>
    <row r="1225" spans="1:5">
      <c r="A1225" s="134" t="s">
        <v>13</v>
      </c>
      <c r="B1225" s="135">
        <v>390931</v>
      </c>
      <c r="C1225" s="135">
        <v>296652</v>
      </c>
      <c r="D1225" s="136">
        <f t="shared" si="37"/>
        <v>0.75883467926565051</v>
      </c>
      <c r="E1225" s="137" t="str">
        <f t="shared" ref="E1225:E1288" si="38">IF(AND(A1225="Active",D1225&gt;90%),IF(D1225&gt;100%,5000,IF(D1225&gt;91%,4000,IF(D1225&gt;81%,3000,IF(D1225&gt;70%,2000,"Not Eligible")))),"not Eligible")</f>
        <v>not Eligible</v>
      </c>
    </row>
    <row r="1226" spans="1:5">
      <c r="A1226" s="134" t="s">
        <v>13</v>
      </c>
      <c r="B1226" s="135">
        <v>828973</v>
      </c>
      <c r="C1226" s="135">
        <v>1666641</v>
      </c>
      <c r="D1226" s="136">
        <f t="shared" ref="D1226:D1289" si="39">C1226/B1226</f>
        <v>2.0104888820263147</v>
      </c>
      <c r="E1226" s="137">
        <f t="shared" si="38"/>
        <v>5000</v>
      </c>
    </row>
    <row r="1227" spans="1:5">
      <c r="A1227" s="134" t="s">
        <v>13</v>
      </c>
      <c r="B1227" s="135">
        <v>364297</v>
      </c>
      <c r="C1227" s="135">
        <v>458127</v>
      </c>
      <c r="D1227" s="136">
        <f t="shared" si="39"/>
        <v>1.2575645695682369</v>
      </c>
      <c r="E1227" s="137">
        <f t="shared" si="38"/>
        <v>5000</v>
      </c>
    </row>
    <row r="1228" spans="1:5">
      <c r="A1228" s="134" t="s">
        <v>13</v>
      </c>
      <c r="B1228" s="135">
        <v>428093</v>
      </c>
      <c r="C1228" s="135">
        <v>1134260</v>
      </c>
      <c r="D1228" s="136">
        <f t="shared" si="39"/>
        <v>2.649564463796418</v>
      </c>
      <c r="E1228" s="137">
        <f t="shared" si="38"/>
        <v>5000</v>
      </c>
    </row>
    <row r="1229" spans="1:5">
      <c r="A1229" s="134" t="s">
        <v>13</v>
      </c>
      <c r="B1229" s="135">
        <v>251169</v>
      </c>
      <c r="C1229" s="135">
        <v>866993</v>
      </c>
      <c r="D1229" s="136">
        <f t="shared" si="39"/>
        <v>3.4518312371351558</v>
      </c>
      <c r="E1229" s="137">
        <f t="shared" si="38"/>
        <v>5000</v>
      </c>
    </row>
    <row r="1230" spans="1:5">
      <c r="A1230" s="134" t="s">
        <v>13</v>
      </c>
      <c r="B1230" s="135">
        <v>514452</v>
      </c>
      <c r="C1230" s="135">
        <v>109983</v>
      </c>
      <c r="D1230" s="136">
        <f t="shared" si="39"/>
        <v>0.2137867089641016</v>
      </c>
      <c r="E1230" s="137" t="str">
        <f t="shared" si="38"/>
        <v>not Eligible</v>
      </c>
    </row>
    <row r="1231" spans="1:5">
      <c r="A1231" s="134" t="s">
        <v>13</v>
      </c>
      <c r="B1231" s="135">
        <v>464695</v>
      </c>
      <c r="C1231" s="135">
        <v>484192</v>
      </c>
      <c r="D1231" s="136">
        <f t="shared" si="39"/>
        <v>1.0419565521471073</v>
      </c>
      <c r="E1231" s="137">
        <f t="shared" si="38"/>
        <v>5000</v>
      </c>
    </row>
    <row r="1232" spans="1:5">
      <c r="A1232" s="134" t="s">
        <v>13</v>
      </c>
      <c r="B1232" s="135">
        <v>408605</v>
      </c>
      <c r="C1232" s="135">
        <v>757475</v>
      </c>
      <c r="D1232" s="136">
        <f t="shared" si="39"/>
        <v>1.853807466868981</v>
      </c>
      <c r="E1232" s="137">
        <f t="shared" si="38"/>
        <v>5000</v>
      </c>
    </row>
    <row r="1233" spans="1:5">
      <c r="A1233" s="134" t="s">
        <v>13</v>
      </c>
      <c r="B1233" s="135">
        <v>845112</v>
      </c>
      <c r="C1233" s="135">
        <v>1290857</v>
      </c>
      <c r="D1233" s="136">
        <f t="shared" si="39"/>
        <v>1.5274389666695065</v>
      </c>
      <c r="E1233" s="137">
        <f t="shared" si="38"/>
        <v>5000</v>
      </c>
    </row>
    <row r="1234" spans="1:5">
      <c r="A1234" s="134" t="s">
        <v>13</v>
      </c>
      <c r="B1234" s="135">
        <v>884300</v>
      </c>
      <c r="C1234" s="135">
        <v>1385680</v>
      </c>
      <c r="D1234" s="136">
        <f t="shared" si="39"/>
        <v>1.5669795318330884</v>
      </c>
      <c r="E1234" s="137">
        <f t="shared" si="38"/>
        <v>5000</v>
      </c>
    </row>
    <row r="1235" spans="1:5">
      <c r="A1235" s="134" t="s">
        <v>13</v>
      </c>
      <c r="B1235" s="135">
        <v>1354639</v>
      </c>
      <c r="C1235" s="135">
        <v>403813</v>
      </c>
      <c r="D1235" s="136">
        <f t="shared" si="39"/>
        <v>0.29809639320881798</v>
      </c>
      <c r="E1235" s="137" t="str">
        <f t="shared" si="38"/>
        <v>not Eligible</v>
      </c>
    </row>
    <row r="1236" spans="1:5">
      <c r="A1236" s="134" t="s">
        <v>13</v>
      </c>
      <c r="B1236" s="135">
        <v>855178</v>
      </c>
      <c r="C1236" s="135">
        <v>207738</v>
      </c>
      <c r="D1236" s="136">
        <f t="shared" si="39"/>
        <v>0.24291784868179489</v>
      </c>
      <c r="E1236" s="137" t="str">
        <f t="shared" si="38"/>
        <v>not Eligible</v>
      </c>
    </row>
    <row r="1237" spans="1:5">
      <c r="A1237" s="134" t="s">
        <v>13</v>
      </c>
      <c r="B1237" s="135">
        <v>832612</v>
      </c>
      <c r="C1237" s="135">
        <v>810460</v>
      </c>
      <c r="D1237" s="136">
        <f t="shared" si="39"/>
        <v>0.97339457034008636</v>
      </c>
      <c r="E1237" s="137">
        <f t="shared" si="38"/>
        <v>4000</v>
      </c>
    </row>
    <row r="1238" spans="1:5">
      <c r="A1238" s="134" t="s">
        <v>13</v>
      </c>
      <c r="B1238" s="135">
        <v>213493</v>
      </c>
      <c r="C1238" s="135">
        <v>673881</v>
      </c>
      <c r="D1238" s="136">
        <f t="shared" si="39"/>
        <v>3.1564547783768084</v>
      </c>
      <c r="E1238" s="137">
        <f t="shared" si="38"/>
        <v>5000</v>
      </c>
    </row>
    <row r="1239" spans="1:5">
      <c r="A1239" s="134" t="s">
        <v>13</v>
      </c>
      <c r="B1239" s="135">
        <v>876207</v>
      </c>
      <c r="C1239" s="135">
        <v>959918</v>
      </c>
      <c r="D1239" s="136">
        <f t="shared" si="39"/>
        <v>1.0955379265401897</v>
      </c>
      <c r="E1239" s="137">
        <f t="shared" si="38"/>
        <v>5000</v>
      </c>
    </row>
    <row r="1240" spans="1:5">
      <c r="A1240" s="134" t="s">
        <v>13</v>
      </c>
      <c r="B1240" s="135">
        <v>1245394</v>
      </c>
      <c r="C1240" s="135">
        <v>865631</v>
      </c>
      <c r="D1240" s="136">
        <f t="shared" si="39"/>
        <v>0.6950659791198609</v>
      </c>
      <c r="E1240" s="137" t="str">
        <f t="shared" si="38"/>
        <v>not Eligible</v>
      </c>
    </row>
    <row r="1241" spans="1:5">
      <c r="A1241" s="134" t="s">
        <v>13</v>
      </c>
      <c r="B1241" s="135">
        <v>492358</v>
      </c>
      <c r="C1241" s="135">
        <v>1250393</v>
      </c>
      <c r="D1241" s="136">
        <f t="shared" si="39"/>
        <v>2.5396012657456568</v>
      </c>
      <c r="E1241" s="137">
        <f t="shared" si="38"/>
        <v>5000</v>
      </c>
    </row>
    <row r="1242" spans="1:5">
      <c r="A1242" s="134" t="s">
        <v>13</v>
      </c>
      <c r="B1242" s="135">
        <v>99531</v>
      </c>
      <c r="C1242" s="135">
        <v>308277</v>
      </c>
      <c r="D1242" s="136">
        <f t="shared" si="39"/>
        <v>3.0972963197395784</v>
      </c>
      <c r="E1242" s="137">
        <f t="shared" si="38"/>
        <v>5000</v>
      </c>
    </row>
    <row r="1243" spans="1:5">
      <c r="A1243" s="134" t="s">
        <v>13</v>
      </c>
      <c r="B1243" s="135">
        <v>480208</v>
      </c>
      <c r="C1243" s="135">
        <v>203500</v>
      </c>
      <c r="D1243" s="136">
        <f t="shared" si="39"/>
        <v>0.42377469763102654</v>
      </c>
      <c r="E1243" s="137" t="str">
        <f t="shared" si="38"/>
        <v>not Eligible</v>
      </c>
    </row>
    <row r="1244" spans="1:5">
      <c r="A1244" s="134" t="s">
        <v>13</v>
      </c>
      <c r="B1244" s="135">
        <v>122270</v>
      </c>
      <c r="C1244" s="135">
        <v>253358</v>
      </c>
      <c r="D1244" s="136">
        <f t="shared" si="39"/>
        <v>2.0721190807229899</v>
      </c>
      <c r="E1244" s="137">
        <f t="shared" si="38"/>
        <v>5000</v>
      </c>
    </row>
    <row r="1245" spans="1:5">
      <c r="A1245" s="134" t="s">
        <v>13</v>
      </c>
      <c r="B1245" s="135">
        <v>571177</v>
      </c>
      <c r="C1245" s="135">
        <v>193716</v>
      </c>
      <c r="D1245" s="136">
        <f t="shared" si="39"/>
        <v>0.33915231180527228</v>
      </c>
      <c r="E1245" s="137" t="str">
        <f t="shared" si="38"/>
        <v>not Eligible</v>
      </c>
    </row>
    <row r="1246" spans="1:5">
      <c r="A1246" s="134" t="s">
        <v>13</v>
      </c>
      <c r="B1246" s="135">
        <v>249845</v>
      </c>
      <c r="C1246" s="135">
        <v>125850</v>
      </c>
      <c r="D1246" s="136">
        <f t="shared" si="39"/>
        <v>0.50371230162700875</v>
      </c>
      <c r="E1246" s="137" t="str">
        <f t="shared" si="38"/>
        <v>not Eligible</v>
      </c>
    </row>
    <row r="1247" spans="1:5">
      <c r="A1247" s="134" t="s">
        <v>13</v>
      </c>
      <c r="B1247" s="135">
        <v>760927</v>
      </c>
      <c r="C1247" s="135">
        <v>478722</v>
      </c>
      <c r="D1247" s="136">
        <f t="shared" si="39"/>
        <v>0.62912999538720538</v>
      </c>
      <c r="E1247" s="137" t="str">
        <f t="shared" si="38"/>
        <v>not Eligible</v>
      </c>
    </row>
    <row r="1248" spans="1:5">
      <c r="A1248" s="134" t="s">
        <v>13</v>
      </c>
      <c r="B1248" s="135">
        <v>584341</v>
      </c>
      <c r="C1248" s="135">
        <v>1067976</v>
      </c>
      <c r="D1248" s="136">
        <f t="shared" si="39"/>
        <v>1.8276588498838864</v>
      </c>
      <c r="E1248" s="137">
        <f t="shared" si="38"/>
        <v>5000</v>
      </c>
    </row>
    <row r="1249" spans="1:5">
      <c r="A1249" s="134" t="s">
        <v>13</v>
      </c>
      <c r="B1249" s="135">
        <v>432211</v>
      </c>
      <c r="C1249" s="135">
        <v>491314</v>
      </c>
      <c r="D1249" s="136">
        <f t="shared" si="39"/>
        <v>1.1367457098500502</v>
      </c>
      <c r="E1249" s="137">
        <f t="shared" si="38"/>
        <v>5000</v>
      </c>
    </row>
    <row r="1250" spans="1:5">
      <c r="A1250" s="134" t="s">
        <v>13</v>
      </c>
      <c r="B1250" s="135">
        <v>297854</v>
      </c>
      <c r="C1250" s="135">
        <v>530896</v>
      </c>
      <c r="D1250" s="136">
        <f t="shared" si="39"/>
        <v>1.7824034594130009</v>
      </c>
      <c r="E1250" s="137">
        <f t="shared" si="38"/>
        <v>5000</v>
      </c>
    </row>
    <row r="1251" spans="1:5">
      <c r="A1251" s="134" t="s">
        <v>13</v>
      </c>
      <c r="B1251" s="135">
        <v>459884</v>
      </c>
      <c r="C1251" s="135">
        <v>537025</v>
      </c>
      <c r="D1251" s="136">
        <f t="shared" si="39"/>
        <v>1.1677401257708466</v>
      </c>
      <c r="E1251" s="137">
        <f t="shared" si="38"/>
        <v>5000</v>
      </c>
    </row>
    <row r="1252" spans="1:5">
      <c r="A1252" s="134" t="s">
        <v>13</v>
      </c>
      <c r="B1252" s="135">
        <v>407058</v>
      </c>
      <c r="C1252" s="135">
        <v>284393</v>
      </c>
      <c r="D1252" s="136">
        <f t="shared" si="39"/>
        <v>0.69865473716276305</v>
      </c>
      <c r="E1252" s="137" t="str">
        <f t="shared" si="38"/>
        <v>not Eligible</v>
      </c>
    </row>
    <row r="1253" spans="1:5">
      <c r="A1253" s="134" t="s">
        <v>13</v>
      </c>
      <c r="B1253" s="135">
        <v>269879</v>
      </c>
      <c r="C1253" s="135">
        <v>56158</v>
      </c>
      <c r="D1253" s="136">
        <f t="shared" si="39"/>
        <v>0.20808584587907913</v>
      </c>
      <c r="E1253" s="137" t="str">
        <f t="shared" si="38"/>
        <v>not Eligible</v>
      </c>
    </row>
    <row r="1254" spans="1:5">
      <c r="A1254" s="134" t="s">
        <v>13</v>
      </c>
      <c r="B1254" s="135">
        <v>438660</v>
      </c>
      <c r="C1254" s="135">
        <v>959074</v>
      </c>
      <c r="D1254" s="136">
        <f t="shared" si="39"/>
        <v>2.1863721333150958</v>
      </c>
      <c r="E1254" s="137">
        <f t="shared" si="38"/>
        <v>5000</v>
      </c>
    </row>
    <row r="1255" spans="1:5">
      <c r="A1255" s="134" t="s">
        <v>13</v>
      </c>
      <c r="B1255" s="135">
        <v>682948</v>
      </c>
      <c r="C1255" s="135">
        <v>508817</v>
      </c>
      <c r="D1255" s="136">
        <f t="shared" si="39"/>
        <v>0.74503036834429559</v>
      </c>
      <c r="E1255" s="137" t="str">
        <f t="shared" si="38"/>
        <v>not Eligible</v>
      </c>
    </row>
    <row r="1256" spans="1:5">
      <c r="A1256" s="134" t="s">
        <v>13</v>
      </c>
      <c r="B1256" s="135">
        <v>570550</v>
      </c>
      <c r="C1256" s="135">
        <v>281890</v>
      </c>
      <c r="D1256" s="136">
        <f t="shared" si="39"/>
        <v>0.49406712820962229</v>
      </c>
      <c r="E1256" s="137" t="str">
        <f t="shared" si="38"/>
        <v>not Eligible</v>
      </c>
    </row>
    <row r="1257" spans="1:5">
      <c r="A1257" s="134" t="s">
        <v>13</v>
      </c>
      <c r="B1257" s="135">
        <v>412211</v>
      </c>
      <c r="C1257" s="135">
        <v>336197</v>
      </c>
      <c r="D1257" s="136">
        <f t="shared" si="39"/>
        <v>0.81559444071118914</v>
      </c>
      <c r="E1257" s="137" t="str">
        <f t="shared" si="38"/>
        <v>not Eligible</v>
      </c>
    </row>
    <row r="1258" spans="1:5">
      <c r="A1258" s="134" t="s">
        <v>13</v>
      </c>
      <c r="B1258" s="135">
        <v>97496</v>
      </c>
      <c r="C1258" s="135">
        <v>194889</v>
      </c>
      <c r="D1258" s="136">
        <f t="shared" si="39"/>
        <v>1.9989435464019036</v>
      </c>
      <c r="E1258" s="137">
        <f t="shared" si="38"/>
        <v>5000</v>
      </c>
    </row>
    <row r="1259" spans="1:5">
      <c r="A1259" s="134" t="s">
        <v>13</v>
      </c>
      <c r="B1259" s="135">
        <v>305728</v>
      </c>
      <c r="C1259" s="135">
        <v>230026</v>
      </c>
      <c r="D1259" s="136">
        <f t="shared" si="39"/>
        <v>0.75238774335356917</v>
      </c>
      <c r="E1259" s="137" t="str">
        <f t="shared" si="38"/>
        <v>not Eligible</v>
      </c>
    </row>
    <row r="1260" spans="1:5">
      <c r="A1260" s="134" t="s">
        <v>13</v>
      </c>
      <c r="B1260" s="135">
        <v>363877</v>
      </c>
      <c r="C1260" s="135">
        <v>716791</v>
      </c>
      <c r="D1260" s="136">
        <f t="shared" si="39"/>
        <v>1.9698716874108559</v>
      </c>
      <c r="E1260" s="137">
        <f t="shared" si="38"/>
        <v>5000</v>
      </c>
    </row>
    <row r="1261" spans="1:5">
      <c r="A1261" s="134" t="s">
        <v>13</v>
      </c>
      <c r="B1261" s="135">
        <v>822799</v>
      </c>
      <c r="C1261" s="135">
        <v>384898</v>
      </c>
      <c r="D1261" s="136">
        <f t="shared" si="39"/>
        <v>0.46779104009606232</v>
      </c>
      <c r="E1261" s="137" t="str">
        <f t="shared" si="38"/>
        <v>not Eligible</v>
      </c>
    </row>
    <row r="1262" spans="1:5">
      <c r="A1262" s="134" t="s">
        <v>13</v>
      </c>
      <c r="B1262" s="135">
        <v>557286</v>
      </c>
      <c r="C1262" s="135">
        <v>524024</v>
      </c>
      <c r="D1262" s="136">
        <f t="shared" si="39"/>
        <v>0.94031430899035684</v>
      </c>
      <c r="E1262" s="137">
        <f t="shared" si="38"/>
        <v>4000</v>
      </c>
    </row>
    <row r="1263" spans="1:5">
      <c r="A1263" s="134" t="s">
        <v>13</v>
      </c>
      <c r="B1263" s="135">
        <v>422442</v>
      </c>
      <c r="C1263" s="135">
        <v>413308</v>
      </c>
      <c r="D1263" s="136">
        <f t="shared" si="39"/>
        <v>0.97837809687483723</v>
      </c>
      <c r="E1263" s="137">
        <f t="shared" si="38"/>
        <v>4000</v>
      </c>
    </row>
    <row r="1264" spans="1:5">
      <c r="A1264" s="134" t="s">
        <v>13</v>
      </c>
      <c r="B1264" s="135">
        <v>439565</v>
      </c>
      <c r="C1264" s="135">
        <v>176195</v>
      </c>
      <c r="D1264" s="136">
        <f t="shared" si="39"/>
        <v>0.40083946629053724</v>
      </c>
      <c r="E1264" s="137" t="str">
        <f t="shared" si="38"/>
        <v>not Eligible</v>
      </c>
    </row>
    <row r="1265" spans="1:5">
      <c r="A1265" s="134" t="s">
        <v>13</v>
      </c>
      <c r="B1265" s="135">
        <v>1128999</v>
      </c>
      <c r="C1265" s="135">
        <v>568125</v>
      </c>
      <c r="D1265" s="136">
        <f t="shared" si="39"/>
        <v>0.5032112517371583</v>
      </c>
      <c r="E1265" s="137" t="str">
        <f t="shared" si="38"/>
        <v>not Eligible</v>
      </c>
    </row>
    <row r="1266" spans="1:5">
      <c r="A1266" s="134" t="s">
        <v>13</v>
      </c>
      <c r="B1266" s="135">
        <v>126729</v>
      </c>
      <c r="C1266" s="135">
        <v>630023</v>
      </c>
      <c r="D1266" s="136">
        <f t="shared" si="39"/>
        <v>4.9714193278570811</v>
      </c>
      <c r="E1266" s="137">
        <f t="shared" si="38"/>
        <v>5000</v>
      </c>
    </row>
    <row r="1267" spans="1:5">
      <c r="A1267" s="134" t="s">
        <v>13</v>
      </c>
      <c r="B1267" s="135">
        <v>37061</v>
      </c>
      <c r="C1267" s="135">
        <v>1089767</v>
      </c>
      <c r="D1267" s="136">
        <f t="shared" si="39"/>
        <v>29.404684169342435</v>
      </c>
      <c r="E1267" s="137">
        <f t="shared" si="38"/>
        <v>5000</v>
      </c>
    </row>
    <row r="1268" spans="1:5">
      <c r="A1268" s="134" t="s">
        <v>13</v>
      </c>
      <c r="B1268" s="135">
        <v>613905</v>
      </c>
      <c r="C1268" s="135">
        <v>169103</v>
      </c>
      <c r="D1268" s="136">
        <f t="shared" si="39"/>
        <v>0.27545467132536794</v>
      </c>
      <c r="E1268" s="137" t="str">
        <f t="shared" si="38"/>
        <v>not Eligible</v>
      </c>
    </row>
    <row r="1269" spans="1:5">
      <c r="A1269" s="134" t="s">
        <v>13</v>
      </c>
      <c r="B1269" s="135">
        <v>639856</v>
      </c>
      <c r="C1269" s="135">
        <v>399512</v>
      </c>
      <c r="D1269" s="136">
        <f t="shared" si="39"/>
        <v>0.62437798504663544</v>
      </c>
      <c r="E1269" s="137" t="str">
        <f t="shared" si="38"/>
        <v>not Eligible</v>
      </c>
    </row>
    <row r="1270" spans="1:5">
      <c r="A1270" s="134" t="s">
        <v>13</v>
      </c>
      <c r="B1270" s="135">
        <v>356220</v>
      </c>
      <c r="C1270" s="135">
        <v>216955</v>
      </c>
      <c r="D1270" s="136">
        <f t="shared" si="39"/>
        <v>0.60904777946213018</v>
      </c>
      <c r="E1270" s="137" t="str">
        <f t="shared" si="38"/>
        <v>not Eligible</v>
      </c>
    </row>
    <row r="1271" spans="1:5">
      <c r="A1271" s="134" t="s">
        <v>13</v>
      </c>
      <c r="B1271" s="135">
        <v>748930</v>
      </c>
      <c r="C1271" s="135">
        <v>722845</v>
      </c>
      <c r="D1271" s="136">
        <f t="shared" si="39"/>
        <v>0.96517030964175554</v>
      </c>
      <c r="E1271" s="137">
        <f t="shared" si="38"/>
        <v>4000</v>
      </c>
    </row>
    <row r="1272" spans="1:5">
      <c r="A1272" s="134" t="s">
        <v>13</v>
      </c>
      <c r="B1272" s="135">
        <v>618959</v>
      </c>
      <c r="C1272" s="135">
        <v>66659</v>
      </c>
      <c r="D1272" s="136">
        <f t="shared" si="39"/>
        <v>0.10769534007906824</v>
      </c>
      <c r="E1272" s="137" t="str">
        <f t="shared" si="38"/>
        <v>not Eligible</v>
      </c>
    </row>
    <row r="1273" spans="1:5">
      <c r="A1273" s="134" t="s">
        <v>13</v>
      </c>
      <c r="B1273" s="135">
        <v>1123782</v>
      </c>
      <c r="C1273" s="135">
        <v>780858</v>
      </c>
      <c r="D1273" s="136">
        <f t="shared" si="39"/>
        <v>0.69484828908097829</v>
      </c>
      <c r="E1273" s="137" t="str">
        <f t="shared" si="38"/>
        <v>not Eligible</v>
      </c>
    </row>
    <row r="1274" spans="1:5">
      <c r="A1274" s="134" t="s">
        <v>13</v>
      </c>
      <c r="B1274" s="135">
        <v>367362</v>
      </c>
      <c r="C1274" s="135">
        <v>1098699</v>
      </c>
      <c r="D1274" s="136">
        <f t="shared" si="39"/>
        <v>2.990780211344668</v>
      </c>
      <c r="E1274" s="137">
        <f t="shared" si="38"/>
        <v>5000</v>
      </c>
    </row>
    <row r="1275" spans="1:5">
      <c r="A1275" s="134" t="s">
        <v>13</v>
      </c>
      <c r="B1275" s="135">
        <v>513023</v>
      </c>
      <c r="C1275" s="135">
        <v>366124</v>
      </c>
      <c r="D1275" s="136">
        <f t="shared" si="39"/>
        <v>0.71366001134452062</v>
      </c>
      <c r="E1275" s="137" t="str">
        <f t="shared" si="38"/>
        <v>not Eligible</v>
      </c>
    </row>
    <row r="1276" spans="1:5">
      <c r="A1276" s="134" t="s">
        <v>13</v>
      </c>
      <c r="B1276" s="135">
        <v>119109</v>
      </c>
      <c r="C1276" s="135">
        <v>321112</v>
      </c>
      <c r="D1276" s="136">
        <f t="shared" si="39"/>
        <v>2.6959507677841303</v>
      </c>
      <c r="E1276" s="137">
        <f t="shared" si="38"/>
        <v>5000</v>
      </c>
    </row>
    <row r="1277" spans="1:5">
      <c r="A1277" s="134" t="s">
        <v>13</v>
      </c>
      <c r="B1277" s="135">
        <v>850572</v>
      </c>
      <c r="C1277" s="135">
        <v>729861</v>
      </c>
      <c r="D1277" s="136">
        <f t="shared" si="39"/>
        <v>0.85808256091195101</v>
      </c>
      <c r="E1277" s="137" t="str">
        <f t="shared" si="38"/>
        <v>not Eligible</v>
      </c>
    </row>
    <row r="1278" spans="1:5">
      <c r="A1278" s="134" t="s">
        <v>13</v>
      </c>
      <c r="B1278" s="135">
        <v>256947</v>
      </c>
      <c r="C1278" s="135">
        <v>669443</v>
      </c>
      <c r="D1278" s="136">
        <f t="shared" si="39"/>
        <v>2.605373870876095</v>
      </c>
      <c r="E1278" s="137">
        <f t="shared" si="38"/>
        <v>5000</v>
      </c>
    </row>
    <row r="1279" spans="1:5">
      <c r="A1279" s="134" t="s">
        <v>13</v>
      </c>
      <c r="B1279" s="135">
        <v>150126</v>
      </c>
      <c r="C1279" s="135">
        <v>335374</v>
      </c>
      <c r="D1279" s="136">
        <f t="shared" si="39"/>
        <v>2.2339501485418913</v>
      </c>
      <c r="E1279" s="137">
        <f t="shared" si="38"/>
        <v>5000</v>
      </c>
    </row>
    <row r="1280" spans="1:5">
      <c r="A1280" s="134" t="s">
        <v>13</v>
      </c>
      <c r="B1280" s="135">
        <v>829465</v>
      </c>
      <c r="C1280" s="135">
        <v>96700</v>
      </c>
      <c r="D1280" s="136">
        <f t="shared" si="39"/>
        <v>0.11658116979016594</v>
      </c>
      <c r="E1280" s="137" t="str">
        <f t="shared" si="38"/>
        <v>not Eligible</v>
      </c>
    </row>
    <row r="1281" spans="1:5">
      <c r="A1281" s="134" t="s">
        <v>13</v>
      </c>
      <c r="B1281" s="135">
        <v>105294</v>
      </c>
      <c r="C1281" s="135">
        <v>935120</v>
      </c>
      <c r="D1281" s="136">
        <f t="shared" si="39"/>
        <v>8.8810378559082181</v>
      </c>
      <c r="E1281" s="137">
        <f t="shared" si="38"/>
        <v>5000</v>
      </c>
    </row>
    <row r="1282" spans="1:5">
      <c r="A1282" s="134" t="s">
        <v>13</v>
      </c>
      <c r="B1282" s="135">
        <v>480957</v>
      </c>
      <c r="C1282" s="135">
        <v>718778</v>
      </c>
      <c r="D1282" s="136">
        <f t="shared" si="39"/>
        <v>1.494474558016621</v>
      </c>
      <c r="E1282" s="137">
        <f t="shared" si="38"/>
        <v>5000</v>
      </c>
    </row>
    <row r="1283" spans="1:5">
      <c r="A1283" s="134" t="s">
        <v>13</v>
      </c>
      <c r="B1283" s="135">
        <v>308767</v>
      </c>
      <c r="C1283" s="135">
        <v>158645</v>
      </c>
      <c r="D1283" s="136">
        <f t="shared" si="39"/>
        <v>0.51380166921983239</v>
      </c>
      <c r="E1283" s="137" t="str">
        <f t="shared" si="38"/>
        <v>not Eligible</v>
      </c>
    </row>
    <row r="1284" spans="1:5">
      <c r="A1284" s="134" t="s">
        <v>13</v>
      </c>
      <c r="B1284" s="135">
        <v>260596</v>
      </c>
      <c r="C1284" s="135">
        <v>444628</v>
      </c>
      <c r="D1284" s="136">
        <f t="shared" si="39"/>
        <v>1.7061965647976178</v>
      </c>
      <c r="E1284" s="137">
        <f t="shared" si="38"/>
        <v>5000</v>
      </c>
    </row>
    <row r="1285" spans="1:5">
      <c r="A1285" s="134" t="s">
        <v>13</v>
      </c>
      <c r="B1285" s="135">
        <v>2206217</v>
      </c>
      <c r="C1285" s="135">
        <v>1581195</v>
      </c>
      <c r="D1285" s="136">
        <f t="shared" si="39"/>
        <v>0.71669967188177774</v>
      </c>
      <c r="E1285" s="137" t="str">
        <f t="shared" si="38"/>
        <v>not Eligible</v>
      </c>
    </row>
    <row r="1286" spans="1:5">
      <c r="A1286" s="134" t="s">
        <v>13</v>
      </c>
      <c r="B1286" s="135">
        <v>486960</v>
      </c>
      <c r="C1286" s="135">
        <v>463245</v>
      </c>
      <c r="D1286" s="136">
        <f t="shared" si="39"/>
        <v>0.95129990142927545</v>
      </c>
      <c r="E1286" s="137">
        <f t="shared" si="38"/>
        <v>4000</v>
      </c>
    </row>
    <row r="1287" spans="1:5">
      <c r="A1287" s="134" t="s">
        <v>13</v>
      </c>
      <c r="B1287" s="135">
        <v>336552</v>
      </c>
      <c r="C1287" s="135">
        <v>176099</v>
      </c>
      <c r="D1287" s="136">
        <f t="shared" si="39"/>
        <v>0.52324455061922082</v>
      </c>
      <c r="E1287" s="137" t="str">
        <f t="shared" si="38"/>
        <v>not Eligible</v>
      </c>
    </row>
    <row r="1288" spans="1:5">
      <c r="A1288" s="134" t="s">
        <v>13</v>
      </c>
      <c r="B1288" s="135">
        <v>478427</v>
      </c>
      <c r="C1288" s="135">
        <v>518308</v>
      </c>
      <c r="D1288" s="136">
        <f t="shared" si="39"/>
        <v>1.0833585897117011</v>
      </c>
      <c r="E1288" s="137">
        <f t="shared" si="38"/>
        <v>5000</v>
      </c>
    </row>
    <row r="1289" spans="1:5">
      <c r="A1289" s="134" t="s">
        <v>13</v>
      </c>
      <c r="B1289" s="135">
        <v>900374</v>
      </c>
      <c r="C1289" s="135">
        <v>699670</v>
      </c>
      <c r="D1289" s="136">
        <f t="shared" si="39"/>
        <v>0.77708818779751521</v>
      </c>
      <c r="E1289" s="137" t="str">
        <f t="shared" ref="E1289:E1352" si="40">IF(AND(A1289="Active",D1289&gt;90%),IF(D1289&gt;100%,5000,IF(D1289&gt;91%,4000,IF(D1289&gt;81%,3000,IF(D1289&gt;70%,2000,"Not Eligible")))),"not Eligible")</f>
        <v>not Eligible</v>
      </c>
    </row>
    <row r="1290" spans="1:5">
      <c r="A1290" s="134" t="s">
        <v>13</v>
      </c>
      <c r="B1290" s="135">
        <v>355944</v>
      </c>
      <c r="C1290" s="135">
        <v>247418</v>
      </c>
      <c r="D1290" s="136">
        <f t="shared" ref="D1290:D1353" si="41">C1290/B1290</f>
        <v>0.69510372418133193</v>
      </c>
      <c r="E1290" s="137" t="str">
        <f t="shared" si="40"/>
        <v>not Eligible</v>
      </c>
    </row>
    <row r="1291" spans="1:5">
      <c r="A1291" s="134" t="s">
        <v>13</v>
      </c>
      <c r="B1291" s="135">
        <v>411109</v>
      </c>
      <c r="C1291" s="135">
        <v>108120</v>
      </c>
      <c r="D1291" s="136">
        <f t="shared" si="41"/>
        <v>0.26299594511431273</v>
      </c>
      <c r="E1291" s="137" t="str">
        <f t="shared" si="40"/>
        <v>not Eligible</v>
      </c>
    </row>
    <row r="1292" spans="1:5">
      <c r="A1292" s="134" t="s">
        <v>13</v>
      </c>
      <c r="B1292" s="135">
        <v>278675</v>
      </c>
      <c r="C1292" s="135">
        <v>126638</v>
      </c>
      <c r="D1292" s="136">
        <f t="shared" si="41"/>
        <v>0.45442899434825512</v>
      </c>
      <c r="E1292" s="137" t="str">
        <f t="shared" si="40"/>
        <v>not Eligible</v>
      </c>
    </row>
    <row r="1293" spans="1:5">
      <c r="A1293" s="134" t="s">
        <v>13</v>
      </c>
      <c r="B1293" s="135">
        <v>758297</v>
      </c>
      <c r="C1293" s="135">
        <v>144192</v>
      </c>
      <c r="D1293" s="136">
        <f t="shared" si="41"/>
        <v>0.19015240730215205</v>
      </c>
      <c r="E1293" s="137" t="str">
        <f t="shared" si="40"/>
        <v>not Eligible</v>
      </c>
    </row>
    <row r="1294" spans="1:5">
      <c r="A1294" s="134" t="s">
        <v>13</v>
      </c>
      <c r="B1294" s="135">
        <v>446537</v>
      </c>
      <c r="C1294" s="135">
        <v>64999</v>
      </c>
      <c r="D1294" s="136">
        <f t="shared" si="41"/>
        <v>0.1455624058028786</v>
      </c>
      <c r="E1294" s="137" t="str">
        <f t="shared" si="40"/>
        <v>not Eligible</v>
      </c>
    </row>
    <row r="1295" spans="1:5">
      <c r="A1295" s="134" t="s">
        <v>13</v>
      </c>
      <c r="B1295" s="135">
        <v>222366</v>
      </c>
      <c r="C1295" s="135">
        <v>612852</v>
      </c>
      <c r="D1295" s="136">
        <f t="shared" si="41"/>
        <v>2.7560508351096842</v>
      </c>
      <c r="E1295" s="137">
        <f t="shared" si="40"/>
        <v>5000</v>
      </c>
    </row>
    <row r="1296" spans="1:5">
      <c r="A1296" s="134" t="s">
        <v>13</v>
      </c>
      <c r="B1296" s="135">
        <v>305262</v>
      </c>
      <c r="C1296" s="135">
        <v>254724</v>
      </c>
      <c r="D1296" s="136">
        <f t="shared" si="41"/>
        <v>0.83444385478703542</v>
      </c>
      <c r="E1296" s="137" t="str">
        <f t="shared" si="40"/>
        <v>not Eligible</v>
      </c>
    </row>
    <row r="1297" spans="1:5">
      <c r="A1297" s="134" t="s">
        <v>13</v>
      </c>
      <c r="B1297" s="135">
        <v>55154</v>
      </c>
      <c r="C1297" s="135">
        <v>191758</v>
      </c>
      <c r="D1297" s="136">
        <f t="shared" si="41"/>
        <v>3.4767741233636724</v>
      </c>
      <c r="E1297" s="137">
        <f t="shared" si="40"/>
        <v>5000</v>
      </c>
    </row>
    <row r="1298" spans="1:5">
      <c r="A1298" s="134" t="s">
        <v>13</v>
      </c>
      <c r="B1298" s="135">
        <v>151624</v>
      </c>
      <c r="C1298" s="135">
        <v>456038</v>
      </c>
      <c r="D1298" s="136">
        <f t="shared" si="41"/>
        <v>3.0076900754497968</v>
      </c>
      <c r="E1298" s="137">
        <f t="shared" si="40"/>
        <v>5000</v>
      </c>
    </row>
    <row r="1299" spans="1:5">
      <c r="A1299" s="134" t="s">
        <v>13</v>
      </c>
      <c r="B1299" s="135">
        <v>842379</v>
      </c>
      <c r="C1299" s="135">
        <v>468571</v>
      </c>
      <c r="D1299" s="136">
        <f t="shared" si="41"/>
        <v>0.55624724737914877</v>
      </c>
      <c r="E1299" s="137" t="str">
        <f t="shared" si="40"/>
        <v>not Eligible</v>
      </c>
    </row>
    <row r="1300" spans="1:5">
      <c r="A1300" s="134" t="s">
        <v>13</v>
      </c>
      <c r="B1300" s="135">
        <v>190931</v>
      </c>
      <c r="C1300" s="135">
        <v>467296</v>
      </c>
      <c r="D1300" s="136">
        <f t="shared" si="41"/>
        <v>2.4474600772006641</v>
      </c>
      <c r="E1300" s="137">
        <f t="shared" si="40"/>
        <v>5000</v>
      </c>
    </row>
    <row r="1301" spans="1:5">
      <c r="A1301" s="134" t="s">
        <v>13</v>
      </c>
      <c r="B1301" s="135">
        <v>309302</v>
      </c>
      <c r="C1301" s="135">
        <v>58433</v>
      </c>
      <c r="D1301" s="136">
        <f t="shared" si="41"/>
        <v>0.18891892066653304</v>
      </c>
      <c r="E1301" s="137" t="str">
        <f t="shared" si="40"/>
        <v>not Eligible</v>
      </c>
    </row>
    <row r="1302" spans="1:5">
      <c r="A1302" s="134" t="s">
        <v>13</v>
      </c>
      <c r="B1302" s="135">
        <v>275771</v>
      </c>
      <c r="C1302" s="135">
        <v>264250</v>
      </c>
      <c r="D1302" s="136">
        <f t="shared" si="41"/>
        <v>0.95822258323028886</v>
      </c>
      <c r="E1302" s="137">
        <f t="shared" si="40"/>
        <v>4000</v>
      </c>
    </row>
    <row r="1303" spans="1:5">
      <c r="A1303" s="134" t="s">
        <v>13</v>
      </c>
      <c r="B1303" s="135">
        <v>390623</v>
      </c>
      <c r="C1303" s="135">
        <v>770964</v>
      </c>
      <c r="D1303" s="136">
        <f t="shared" si="41"/>
        <v>1.9736779452310795</v>
      </c>
      <c r="E1303" s="137">
        <f t="shared" si="40"/>
        <v>5000</v>
      </c>
    </row>
    <row r="1304" spans="1:5">
      <c r="A1304" s="134" t="s">
        <v>13</v>
      </c>
      <c r="B1304" s="135">
        <v>154268</v>
      </c>
      <c r="C1304" s="135">
        <v>284866</v>
      </c>
      <c r="D1304" s="136">
        <f t="shared" si="41"/>
        <v>1.846565716804522</v>
      </c>
      <c r="E1304" s="137">
        <f t="shared" si="40"/>
        <v>5000</v>
      </c>
    </row>
    <row r="1305" spans="1:5">
      <c r="A1305" s="134" t="s">
        <v>13</v>
      </c>
      <c r="B1305" s="135">
        <v>479613</v>
      </c>
      <c r="C1305" s="135">
        <v>271820</v>
      </c>
      <c r="D1305" s="136">
        <f t="shared" si="41"/>
        <v>0.56674860773165026</v>
      </c>
      <c r="E1305" s="137" t="str">
        <f t="shared" si="40"/>
        <v>not Eligible</v>
      </c>
    </row>
    <row r="1306" spans="1:5">
      <c r="A1306" s="134" t="s">
        <v>13</v>
      </c>
      <c r="B1306" s="135">
        <v>297865</v>
      </c>
      <c r="C1306" s="135">
        <v>507616</v>
      </c>
      <c r="D1306" s="136">
        <f t="shared" si="41"/>
        <v>1.7041814244708173</v>
      </c>
      <c r="E1306" s="137">
        <f t="shared" si="40"/>
        <v>5000</v>
      </c>
    </row>
    <row r="1307" spans="1:5">
      <c r="A1307" s="134" t="s">
        <v>13</v>
      </c>
      <c r="B1307" s="135">
        <v>479834</v>
      </c>
      <c r="C1307" s="135">
        <v>242019</v>
      </c>
      <c r="D1307" s="136">
        <f t="shared" si="41"/>
        <v>0.50438068165240479</v>
      </c>
      <c r="E1307" s="137" t="str">
        <f t="shared" si="40"/>
        <v>not Eligible</v>
      </c>
    </row>
    <row r="1308" spans="1:5">
      <c r="A1308" s="134" t="s">
        <v>13</v>
      </c>
      <c r="B1308" s="135">
        <v>199646</v>
      </c>
      <c r="C1308" s="135">
        <v>162132</v>
      </c>
      <c r="D1308" s="136">
        <f t="shared" si="41"/>
        <v>0.81209741241998334</v>
      </c>
      <c r="E1308" s="137" t="str">
        <f t="shared" si="40"/>
        <v>not Eligible</v>
      </c>
    </row>
    <row r="1309" spans="1:5">
      <c r="A1309" s="134" t="s">
        <v>13</v>
      </c>
      <c r="B1309" s="135">
        <v>614529</v>
      </c>
      <c r="C1309" s="135">
        <v>186354</v>
      </c>
      <c r="D1309" s="136">
        <f t="shared" si="41"/>
        <v>0.30324687687643709</v>
      </c>
      <c r="E1309" s="137" t="str">
        <f t="shared" si="40"/>
        <v>not Eligible</v>
      </c>
    </row>
    <row r="1310" spans="1:5">
      <c r="A1310" s="134" t="s">
        <v>13</v>
      </c>
      <c r="B1310" s="135">
        <v>1034500</v>
      </c>
      <c r="C1310" s="135">
        <v>224483</v>
      </c>
      <c r="D1310" s="136">
        <f t="shared" si="41"/>
        <v>0.21699661672305462</v>
      </c>
      <c r="E1310" s="137" t="str">
        <f t="shared" si="40"/>
        <v>not Eligible</v>
      </c>
    </row>
    <row r="1311" spans="1:5">
      <c r="A1311" s="134" t="s">
        <v>13</v>
      </c>
      <c r="B1311" s="135">
        <v>350030</v>
      </c>
      <c r="C1311" s="135">
        <v>460094</v>
      </c>
      <c r="D1311" s="136">
        <f t="shared" si="41"/>
        <v>1.3144416192897752</v>
      </c>
      <c r="E1311" s="137">
        <f t="shared" si="40"/>
        <v>5000</v>
      </c>
    </row>
    <row r="1312" spans="1:5">
      <c r="A1312" s="134" t="s">
        <v>13</v>
      </c>
      <c r="B1312" s="135">
        <v>265173</v>
      </c>
      <c r="C1312" s="135">
        <v>287151</v>
      </c>
      <c r="D1312" s="136">
        <f t="shared" si="41"/>
        <v>1.0828817413537577</v>
      </c>
      <c r="E1312" s="137">
        <f t="shared" si="40"/>
        <v>5000</v>
      </c>
    </row>
    <row r="1313" spans="1:5">
      <c r="A1313" s="134" t="s">
        <v>13</v>
      </c>
      <c r="B1313" s="135">
        <v>54846</v>
      </c>
      <c r="C1313" s="135">
        <v>355199</v>
      </c>
      <c r="D1313" s="136">
        <f t="shared" si="41"/>
        <v>6.4762972687160412</v>
      </c>
      <c r="E1313" s="137">
        <f t="shared" si="40"/>
        <v>5000</v>
      </c>
    </row>
    <row r="1314" spans="1:5">
      <c r="A1314" s="134" t="s">
        <v>13</v>
      </c>
      <c r="B1314" s="135">
        <v>410428</v>
      </c>
      <c r="C1314" s="135">
        <v>587205</v>
      </c>
      <c r="D1314" s="136">
        <f t="shared" si="41"/>
        <v>1.4307137914567232</v>
      </c>
      <c r="E1314" s="137">
        <f t="shared" si="40"/>
        <v>5000</v>
      </c>
    </row>
    <row r="1315" spans="1:5">
      <c r="A1315" s="134" t="s">
        <v>13</v>
      </c>
      <c r="B1315" s="135">
        <v>314855</v>
      </c>
      <c r="C1315" s="135">
        <v>441033</v>
      </c>
      <c r="D1315" s="136">
        <f t="shared" si="41"/>
        <v>1.4007495513807944</v>
      </c>
      <c r="E1315" s="137">
        <f t="shared" si="40"/>
        <v>5000</v>
      </c>
    </row>
    <row r="1316" spans="1:5">
      <c r="A1316" s="134" t="s">
        <v>13</v>
      </c>
      <c r="B1316" s="135">
        <v>192305</v>
      </c>
      <c r="C1316" s="135">
        <v>717251</v>
      </c>
      <c r="D1316" s="136">
        <f t="shared" si="41"/>
        <v>3.7297574166038325</v>
      </c>
      <c r="E1316" s="137">
        <f t="shared" si="40"/>
        <v>5000</v>
      </c>
    </row>
    <row r="1317" spans="1:5">
      <c r="A1317" s="134" t="s">
        <v>13</v>
      </c>
      <c r="B1317" s="135">
        <v>253792</v>
      </c>
      <c r="C1317" s="135">
        <v>236188</v>
      </c>
      <c r="D1317" s="136">
        <f t="shared" si="41"/>
        <v>0.93063611146135417</v>
      </c>
      <c r="E1317" s="137">
        <f t="shared" si="40"/>
        <v>4000</v>
      </c>
    </row>
    <row r="1318" spans="1:5">
      <c r="A1318" s="134" t="s">
        <v>13</v>
      </c>
      <c r="B1318" s="135">
        <v>898944</v>
      </c>
      <c r="C1318" s="135">
        <v>613612</v>
      </c>
      <c r="D1318" s="136">
        <f t="shared" si="41"/>
        <v>0.6825920190801652</v>
      </c>
      <c r="E1318" s="137" t="str">
        <f t="shared" si="40"/>
        <v>not Eligible</v>
      </c>
    </row>
    <row r="1319" spans="1:5">
      <c r="A1319" s="134" t="s">
        <v>13</v>
      </c>
      <c r="B1319" s="135">
        <v>105294</v>
      </c>
      <c r="C1319" s="135">
        <v>320037</v>
      </c>
      <c r="D1319" s="136">
        <f t="shared" si="41"/>
        <v>3.039460937945182</v>
      </c>
      <c r="E1319" s="137">
        <f t="shared" si="40"/>
        <v>5000</v>
      </c>
    </row>
    <row r="1320" spans="1:5">
      <c r="A1320" s="134" t="s">
        <v>13</v>
      </c>
      <c r="B1320" s="135">
        <v>110308</v>
      </c>
      <c r="C1320" s="135">
        <v>190138</v>
      </c>
      <c r="D1320" s="136">
        <f t="shared" si="41"/>
        <v>1.7237009101787721</v>
      </c>
      <c r="E1320" s="137">
        <f t="shared" si="40"/>
        <v>5000</v>
      </c>
    </row>
    <row r="1321" spans="1:5">
      <c r="A1321" s="134" t="s">
        <v>13</v>
      </c>
      <c r="B1321" s="135">
        <v>223089</v>
      </c>
      <c r="C1321" s="135">
        <v>1316995</v>
      </c>
      <c r="D1321" s="136">
        <f t="shared" si="41"/>
        <v>5.9034510890272491</v>
      </c>
      <c r="E1321" s="137">
        <f t="shared" si="40"/>
        <v>5000</v>
      </c>
    </row>
    <row r="1322" spans="1:5">
      <c r="A1322" s="134" t="s">
        <v>13</v>
      </c>
      <c r="B1322" s="135">
        <v>270531</v>
      </c>
      <c r="C1322" s="135">
        <v>431127</v>
      </c>
      <c r="D1322" s="136">
        <f t="shared" si="41"/>
        <v>1.5936325227053461</v>
      </c>
      <c r="E1322" s="137">
        <f t="shared" si="40"/>
        <v>5000</v>
      </c>
    </row>
    <row r="1323" spans="1:5">
      <c r="A1323" s="134" t="s">
        <v>13</v>
      </c>
      <c r="B1323" s="135">
        <v>110971</v>
      </c>
      <c r="C1323" s="135">
        <v>96624</v>
      </c>
      <c r="D1323" s="136">
        <f t="shared" si="41"/>
        <v>0.87071397031656916</v>
      </c>
      <c r="E1323" s="137" t="str">
        <f t="shared" si="40"/>
        <v>not Eligible</v>
      </c>
    </row>
    <row r="1324" spans="1:5">
      <c r="A1324" s="134" t="s">
        <v>13</v>
      </c>
      <c r="B1324" s="135">
        <v>118983</v>
      </c>
      <c r="C1324" s="135">
        <v>165439</v>
      </c>
      <c r="D1324" s="136">
        <f t="shared" si="41"/>
        <v>1.3904423320978627</v>
      </c>
      <c r="E1324" s="137">
        <f t="shared" si="40"/>
        <v>5000</v>
      </c>
    </row>
    <row r="1325" spans="1:5">
      <c r="A1325" s="134" t="s">
        <v>13</v>
      </c>
      <c r="B1325" s="135">
        <v>173077</v>
      </c>
      <c r="C1325" s="135">
        <v>174273</v>
      </c>
      <c r="D1325" s="136">
        <f t="shared" si="41"/>
        <v>1.0069102191510138</v>
      </c>
      <c r="E1325" s="137">
        <f t="shared" si="40"/>
        <v>5000</v>
      </c>
    </row>
    <row r="1326" spans="1:5">
      <c r="A1326" s="134" t="s">
        <v>13</v>
      </c>
      <c r="B1326" s="135">
        <v>294926</v>
      </c>
      <c r="C1326" s="135">
        <v>31896</v>
      </c>
      <c r="D1326" s="136">
        <f t="shared" si="41"/>
        <v>0.10814916284084822</v>
      </c>
      <c r="E1326" s="137" t="str">
        <f t="shared" si="40"/>
        <v>not Eligible</v>
      </c>
    </row>
    <row r="1327" spans="1:5">
      <c r="A1327" s="134" t="s">
        <v>13</v>
      </c>
      <c r="B1327" s="135">
        <v>121339</v>
      </c>
      <c r="C1327" s="135">
        <v>214687</v>
      </c>
      <c r="D1327" s="136">
        <f t="shared" si="41"/>
        <v>1.7693157187713762</v>
      </c>
      <c r="E1327" s="137">
        <f t="shared" si="40"/>
        <v>5000</v>
      </c>
    </row>
    <row r="1328" spans="1:5">
      <c r="A1328" s="134" t="s">
        <v>13</v>
      </c>
      <c r="B1328" s="135">
        <v>180727</v>
      </c>
      <c r="C1328" s="135">
        <v>493569</v>
      </c>
      <c r="D1328" s="136">
        <f t="shared" si="41"/>
        <v>2.7310197148184829</v>
      </c>
      <c r="E1328" s="137">
        <f t="shared" si="40"/>
        <v>5000</v>
      </c>
    </row>
    <row r="1329" spans="1:5">
      <c r="A1329" s="134" t="s">
        <v>13</v>
      </c>
      <c r="B1329" s="135">
        <v>142147</v>
      </c>
      <c r="C1329" s="135">
        <v>134820</v>
      </c>
      <c r="D1329" s="136">
        <f t="shared" si="41"/>
        <v>0.9484547686549839</v>
      </c>
      <c r="E1329" s="137">
        <f t="shared" si="40"/>
        <v>4000</v>
      </c>
    </row>
    <row r="1330" spans="1:5">
      <c r="A1330" s="134" t="s">
        <v>13</v>
      </c>
      <c r="B1330" s="135">
        <v>129921</v>
      </c>
      <c r="C1330" s="135">
        <v>134448</v>
      </c>
      <c r="D1330" s="136">
        <f t="shared" si="41"/>
        <v>1.0348442515066849</v>
      </c>
      <c r="E1330" s="137">
        <f t="shared" si="40"/>
        <v>5000</v>
      </c>
    </row>
    <row r="1331" spans="1:5">
      <c r="A1331" s="134" t="s">
        <v>13</v>
      </c>
      <c r="B1331" s="135">
        <v>224565</v>
      </c>
      <c r="C1331" s="135">
        <v>285453</v>
      </c>
      <c r="D1331" s="136">
        <f t="shared" si="41"/>
        <v>1.271137532562955</v>
      </c>
      <c r="E1331" s="137">
        <f t="shared" si="40"/>
        <v>5000</v>
      </c>
    </row>
    <row r="1332" spans="1:5">
      <c r="A1332" s="134" t="s">
        <v>13</v>
      </c>
      <c r="B1332" s="135">
        <v>109200</v>
      </c>
      <c r="C1332" s="135">
        <v>387280</v>
      </c>
      <c r="D1332" s="136">
        <f t="shared" si="41"/>
        <v>3.5465201465201464</v>
      </c>
      <c r="E1332" s="137">
        <f t="shared" si="40"/>
        <v>5000</v>
      </c>
    </row>
    <row r="1333" spans="1:5">
      <c r="A1333" s="134" t="s">
        <v>13</v>
      </c>
      <c r="B1333" s="135">
        <v>138314</v>
      </c>
      <c r="C1333" s="135">
        <v>73427</v>
      </c>
      <c r="D1333" s="136">
        <f t="shared" si="41"/>
        <v>0.53087178449036254</v>
      </c>
      <c r="E1333" s="137" t="str">
        <f t="shared" si="40"/>
        <v>not Eligible</v>
      </c>
    </row>
    <row r="1334" spans="1:5">
      <c r="A1334" s="134" t="s">
        <v>13</v>
      </c>
      <c r="B1334" s="135">
        <v>162482</v>
      </c>
      <c r="C1334" s="135">
        <v>418120</v>
      </c>
      <c r="D1334" s="136">
        <f t="shared" si="41"/>
        <v>2.5733311997636661</v>
      </c>
      <c r="E1334" s="137">
        <f t="shared" si="40"/>
        <v>5000</v>
      </c>
    </row>
    <row r="1335" spans="1:5">
      <c r="A1335" s="134" t="s">
        <v>13</v>
      </c>
      <c r="B1335" s="135">
        <v>211323</v>
      </c>
      <c r="C1335" s="135">
        <v>196856</v>
      </c>
      <c r="D1335" s="136">
        <f t="shared" si="41"/>
        <v>0.93154081666453725</v>
      </c>
      <c r="E1335" s="137">
        <f t="shared" si="40"/>
        <v>4000</v>
      </c>
    </row>
    <row r="1336" spans="1:5">
      <c r="A1336" s="134" t="s">
        <v>13</v>
      </c>
      <c r="B1336" s="135">
        <v>219544</v>
      </c>
      <c r="C1336" s="135">
        <v>159050</v>
      </c>
      <c r="D1336" s="136">
        <f t="shared" si="41"/>
        <v>0.72445614546514592</v>
      </c>
      <c r="E1336" s="137" t="str">
        <f t="shared" si="40"/>
        <v>not Eligible</v>
      </c>
    </row>
    <row r="1337" spans="1:5">
      <c r="A1337" s="134" t="s">
        <v>13</v>
      </c>
      <c r="B1337" s="135">
        <v>173826</v>
      </c>
      <c r="C1337" s="135">
        <v>29070</v>
      </c>
      <c r="D1337" s="136">
        <f t="shared" si="41"/>
        <v>0.16723620171896034</v>
      </c>
      <c r="E1337" s="137" t="str">
        <f t="shared" si="40"/>
        <v>not Eligible</v>
      </c>
    </row>
    <row r="1338" spans="1:5">
      <c r="A1338" s="134" t="s">
        <v>13</v>
      </c>
      <c r="B1338" s="135">
        <v>133030</v>
      </c>
      <c r="C1338" s="135">
        <v>587633</v>
      </c>
      <c r="D1338" s="136">
        <f t="shared" si="41"/>
        <v>4.4172968503345107</v>
      </c>
      <c r="E1338" s="137">
        <f t="shared" si="40"/>
        <v>5000</v>
      </c>
    </row>
    <row r="1339" spans="1:5">
      <c r="A1339" s="134" t="s">
        <v>13</v>
      </c>
      <c r="B1339" s="135">
        <v>227714</v>
      </c>
      <c r="C1339" s="135">
        <v>19369</v>
      </c>
      <c r="D1339" s="136">
        <f t="shared" si="41"/>
        <v>8.5058450512484965E-2</v>
      </c>
      <c r="E1339" s="137" t="str">
        <f t="shared" si="40"/>
        <v>not Eligible</v>
      </c>
    </row>
    <row r="1340" spans="1:5">
      <c r="A1340" s="134" t="s">
        <v>13</v>
      </c>
      <c r="B1340" s="135">
        <v>357836</v>
      </c>
      <c r="C1340" s="135">
        <v>191626</v>
      </c>
      <c r="D1340" s="136">
        <f t="shared" si="41"/>
        <v>0.53551347544685279</v>
      </c>
      <c r="E1340" s="137" t="str">
        <f t="shared" si="40"/>
        <v>not Eligible</v>
      </c>
    </row>
    <row r="1341" spans="1:5">
      <c r="A1341" s="134" t="s">
        <v>13</v>
      </c>
      <c r="B1341" s="135">
        <v>139289</v>
      </c>
      <c r="C1341" s="135">
        <v>59139</v>
      </c>
      <c r="D1341" s="136">
        <f t="shared" si="41"/>
        <v>0.42457767662916668</v>
      </c>
      <c r="E1341" s="137" t="str">
        <f t="shared" si="40"/>
        <v>not Eligible</v>
      </c>
    </row>
    <row r="1342" spans="1:5">
      <c r="A1342" s="134" t="s">
        <v>13</v>
      </c>
      <c r="B1342" s="135">
        <v>237138</v>
      </c>
      <c r="C1342" s="135">
        <v>834804</v>
      </c>
      <c r="D1342" s="136">
        <f t="shared" si="41"/>
        <v>3.5203299344685375</v>
      </c>
      <c r="E1342" s="137">
        <f t="shared" si="40"/>
        <v>5000</v>
      </c>
    </row>
    <row r="1343" spans="1:5">
      <c r="A1343" s="134" t="s">
        <v>13</v>
      </c>
      <c r="B1343" s="135">
        <v>494690</v>
      </c>
      <c r="C1343" s="135">
        <v>117001</v>
      </c>
      <c r="D1343" s="136">
        <f t="shared" si="41"/>
        <v>0.23651377630435222</v>
      </c>
      <c r="E1343" s="137" t="str">
        <f t="shared" si="40"/>
        <v>not Eligible</v>
      </c>
    </row>
    <row r="1344" spans="1:5">
      <c r="A1344" s="134" t="s">
        <v>13</v>
      </c>
      <c r="B1344" s="135">
        <v>502214</v>
      </c>
      <c r="C1344" s="135">
        <v>24218</v>
      </c>
      <c r="D1344" s="136">
        <f t="shared" si="41"/>
        <v>4.8222470898859851E-2</v>
      </c>
      <c r="E1344" s="137" t="str">
        <f t="shared" si="40"/>
        <v>not Eligible</v>
      </c>
    </row>
    <row r="1345" spans="1:5">
      <c r="A1345" s="134" t="s">
        <v>13</v>
      </c>
      <c r="B1345" s="135">
        <v>105294</v>
      </c>
      <c r="C1345" s="135">
        <v>254362</v>
      </c>
      <c r="D1345" s="136">
        <f t="shared" si="41"/>
        <v>2.415731190761107</v>
      </c>
      <c r="E1345" s="137">
        <f t="shared" si="40"/>
        <v>5000</v>
      </c>
    </row>
    <row r="1346" spans="1:5">
      <c r="A1346" s="134" t="s">
        <v>13</v>
      </c>
      <c r="B1346" s="135">
        <v>467295</v>
      </c>
      <c r="C1346" s="135">
        <v>187642</v>
      </c>
      <c r="D1346" s="136">
        <f t="shared" si="41"/>
        <v>0.40154934249242985</v>
      </c>
      <c r="E1346" s="137" t="str">
        <f t="shared" si="40"/>
        <v>not Eligible</v>
      </c>
    </row>
    <row r="1347" spans="1:5">
      <c r="A1347" s="134" t="s">
        <v>2717</v>
      </c>
      <c r="B1347" s="135">
        <v>173077</v>
      </c>
      <c r="C1347" s="135">
        <v>174273</v>
      </c>
      <c r="D1347" s="136">
        <f t="shared" si="41"/>
        <v>1.0069102191510138</v>
      </c>
      <c r="E1347" s="137" t="str">
        <f t="shared" si="40"/>
        <v>not Eligible</v>
      </c>
    </row>
    <row r="1348" spans="1:5">
      <c r="A1348" s="134" t="s">
        <v>2717</v>
      </c>
      <c r="B1348" s="135">
        <v>294926</v>
      </c>
      <c r="C1348" s="135">
        <v>31896</v>
      </c>
      <c r="D1348" s="136">
        <f t="shared" si="41"/>
        <v>0.10814916284084822</v>
      </c>
      <c r="E1348" s="137" t="str">
        <f t="shared" si="40"/>
        <v>not Eligible</v>
      </c>
    </row>
    <row r="1349" spans="1:5">
      <c r="A1349" s="134" t="s">
        <v>2717</v>
      </c>
      <c r="B1349" s="135">
        <v>121339</v>
      </c>
      <c r="C1349" s="135">
        <v>214687</v>
      </c>
      <c r="D1349" s="136">
        <f t="shared" si="41"/>
        <v>1.7693157187713762</v>
      </c>
      <c r="E1349" s="137" t="str">
        <f t="shared" si="40"/>
        <v>not Eligible</v>
      </c>
    </row>
    <row r="1350" spans="1:5">
      <c r="A1350" s="134" t="s">
        <v>2717</v>
      </c>
      <c r="B1350" s="135">
        <v>180727</v>
      </c>
      <c r="C1350" s="135">
        <v>493569</v>
      </c>
      <c r="D1350" s="136">
        <f t="shared" si="41"/>
        <v>2.7310197148184829</v>
      </c>
      <c r="E1350" s="137" t="str">
        <f t="shared" si="40"/>
        <v>not Eligible</v>
      </c>
    </row>
    <row r="1351" spans="1:5">
      <c r="A1351" s="134" t="s">
        <v>2717</v>
      </c>
      <c r="B1351" s="135">
        <v>142147</v>
      </c>
      <c r="C1351" s="135">
        <v>134820</v>
      </c>
      <c r="D1351" s="136">
        <f t="shared" si="41"/>
        <v>0.9484547686549839</v>
      </c>
      <c r="E1351" s="137" t="str">
        <f t="shared" si="40"/>
        <v>not Eligible</v>
      </c>
    </row>
    <row r="1352" spans="1:5">
      <c r="A1352" s="134" t="s">
        <v>2717</v>
      </c>
      <c r="B1352" s="135">
        <v>129921</v>
      </c>
      <c r="C1352" s="135">
        <v>134448</v>
      </c>
      <c r="D1352" s="136">
        <f t="shared" si="41"/>
        <v>1.0348442515066849</v>
      </c>
      <c r="E1352" s="137" t="str">
        <f t="shared" si="40"/>
        <v>not Eligible</v>
      </c>
    </row>
    <row r="1353" spans="1:5">
      <c r="A1353" s="134" t="s">
        <v>2717</v>
      </c>
      <c r="B1353" s="135">
        <v>224565</v>
      </c>
      <c r="C1353" s="135">
        <v>285453</v>
      </c>
      <c r="D1353" s="136">
        <f t="shared" si="41"/>
        <v>1.271137532562955</v>
      </c>
      <c r="E1353" s="137" t="str">
        <f t="shared" ref="E1353:E1368" si="42">IF(AND(A1353="Active",D1353&gt;90%),IF(D1353&gt;100%,5000,IF(D1353&gt;91%,4000,IF(D1353&gt;81%,3000,IF(D1353&gt;70%,2000,"Not Eligible")))),"not Eligible")</f>
        <v>not Eligible</v>
      </c>
    </row>
    <row r="1354" spans="1:5">
      <c r="A1354" s="134" t="s">
        <v>2717</v>
      </c>
      <c r="B1354" s="135">
        <v>109200</v>
      </c>
      <c r="C1354" s="135">
        <v>387280</v>
      </c>
      <c r="D1354" s="136">
        <f t="shared" ref="D1354:D1368" si="43">C1354/B1354</f>
        <v>3.5465201465201464</v>
      </c>
      <c r="E1354" s="137" t="str">
        <f t="shared" si="42"/>
        <v>not Eligible</v>
      </c>
    </row>
    <row r="1355" spans="1:5">
      <c r="A1355" s="134" t="s">
        <v>2717</v>
      </c>
      <c r="B1355" s="135">
        <v>138314</v>
      </c>
      <c r="C1355" s="135">
        <v>73427</v>
      </c>
      <c r="D1355" s="136">
        <f t="shared" si="43"/>
        <v>0.53087178449036254</v>
      </c>
      <c r="E1355" s="137" t="str">
        <f t="shared" si="42"/>
        <v>not Eligible</v>
      </c>
    </row>
    <row r="1356" spans="1:5">
      <c r="A1356" s="134" t="s">
        <v>2717</v>
      </c>
      <c r="B1356" s="135">
        <v>162482</v>
      </c>
      <c r="C1356" s="135">
        <v>418120</v>
      </c>
      <c r="D1356" s="136">
        <f t="shared" si="43"/>
        <v>2.5733311997636661</v>
      </c>
      <c r="E1356" s="137" t="str">
        <f t="shared" si="42"/>
        <v>not Eligible</v>
      </c>
    </row>
    <row r="1357" spans="1:5">
      <c r="A1357" s="134" t="s">
        <v>2717</v>
      </c>
      <c r="B1357" s="135">
        <v>211323</v>
      </c>
      <c r="C1357" s="135">
        <v>196856</v>
      </c>
      <c r="D1357" s="136">
        <f t="shared" si="43"/>
        <v>0.93154081666453725</v>
      </c>
      <c r="E1357" s="137" t="str">
        <f t="shared" si="42"/>
        <v>not Eligible</v>
      </c>
    </row>
    <row r="1358" spans="1:5">
      <c r="A1358" s="134" t="s">
        <v>2717</v>
      </c>
      <c r="B1358" s="135">
        <v>219544</v>
      </c>
      <c r="C1358" s="135">
        <v>159050</v>
      </c>
      <c r="D1358" s="136">
        <f t="shared" si="43"/>
        <v>0.72445614546514592</v>
      </c>
      <c r="E1358" s="137" t="str">
        <f t="shared" si="42"/>
        <v>not Eligible</v>
      </c>
    </row>
    <row r="1359" spans="1:5">
      <c r="A1359" s="134" t="s">
        <v>2717</v>
      </c>
      <c r="B1359" s="135">
        <v>173826</v>
      </c>
      <c r="C1359" s="135">
        <v>29070</v>
      </c>
      <c r="D1359" s="136">
        <f t="shared" si="43"/>
        <v>0.16723620171896034</v>
      </c>
      <c r="E1359" s="137" t="str">
        <f t="shared" si="42"/>
        <v>not Eligible</v>
      </c>
    </row>
    <row r="1360" spans="1:5">
      <c r="A1360" s="134" t="s">
        <v>2717</v>
      </c>
      <c r="B1360" s="135">
        <v>133030</v>
      </c>
      <c r="C1360" s="135">
        <v>587633</v>
      </c>
      <c r="D1360" s="136">
        <f t="shared" si="43"/>
        <v>4.4172968503345107</v>
      </c>
      <c r="E1360" s="137" t="str">
        <f t="shared" si="42"/>
        <v>not Eligible</v>
      </c>
    </row>
    <row r="1361" spans="1:5">
      <c r="A1361" s="134" t="s">
        <v>2717</v>
      </c>
      <c r="B1361" s="135">
        <v>227714</v>
      </c>
      <c r="C1361" s="135">
        <v>19369</v>
      </c>
      <c r="D1361" s="136">
        <f t="shared" si="43"/>
        <v>8.5058450512484965E-2</v>
      </c>
      <c r="E1361" s="137" t="str">
        <f t="shared" si="42"/>
        <v>not Eligible</v>
      </c>
    </row>
    <row r="1362" spans="1:5">
      <c r="A1362" s="134" t="s">
        <v>2717</v>
      </c>
      <c r="B1362" s="135">
        <v>357836</v>
      </c>
      <c r="C1362" s="135">
        <v>191626</v>
      </c>
      <c r="D1362" s="136">
        <f t="shared" si="43"/>
        <v>0.53551347544685279</v>
      </c>
      <c r="E1362" s="137" t="str">
        <f t="shared" si="42"/>
        <v>not Eligible</v>
      </c>
    </row>
    <row r="1363" spans="1:5">
      <c r="A1363" s="134" t="s">
        <v>2717</v>
      </c>
      <c r="B1363" s="135">
        <v>139289</v>
      </c>
      <c r="C1363" s="135">
        <v>59139</v>
      </c>
      <c r="D1363" s="136">
        <f t="shared" si="43"/>
        <v>0.42457767662916668</v>
      </c>
      <c r="E1363" s="137" t="str">
        <f t="shared" si="42"/>
        <v>not Eligible</v>
      </c>
    </row>
    <row r="1364" spans="1:5">
      <c r="A1364" s="134" t="s">
        <v>2717</v>
      </c>
      <c r="B1364" s="135">
        <v>237138</v>
      </c>
      <c r="C1364" s="135">
        <v>834804</v>
      </c>
      <c r="D1364" s="136">
        <f t="shared" si="43"/>
        <v>3.5203299344685375</v>
      </c>
      <c r="E1364" s="137" t="str">
        <f t="shared" si="42"/>
        <v>not Eligible</v>
      </c>
    </row>
    <row r="1365" spans="1:5">
      <c r="A1365" s="134" t="s">
        <v>2717</v>
      </c>
      <c r="B1365" s="135">
        <v>494690</v>
      </c>
      <c r="C1365" s="135">
        <v>117001</v>
      </c>
      <c r="D1365" s="136">
        <f t="shared" si="43"/>
        <v>0.23651377630435222</v>
      </c>
      <c r="E1365" s="137" t="str">
        <f t="shared" si="42"/>
        <v>not Eligible</v>
      </c>
    </row>
    <row r="1366" spans="1:5">
      <c r="A1366" s="134" t="s">
        <v>2717</v>
      </c>
      <c r="B1366" s="135">
        <v>502214</v>
      </c>
      <c r="C1366" s="135">
        <v>24218</v>
      </c>
      <c r="D1366" s="136">
        <f t="shared" si="43"/>
        <v>4.8222470898859851E-2</v>
      </c>
      <c r="E1366" s="137" t="str">
        <f t="shared" si="42"/>
        <v>not Eligible</v>
      </c>
    </row>
    <row r="1367" spans="1:5">
      <c r="A1367" s="134" t="s">
        <v>2717</v>
      </c>
      <c r="B1367" s="135">
        <v>105294</v>
      </c>
      <c r="C1367" s="135">
        <v>254362</v>
      </c>
      <c r="D1367" s="136">
        <f t="shared" si="43"/>
        <v>2.415731190761107</v>
      </c>
      <c r="E1367" s="137" t="str">
        <f t="shared" si="42"/>
        <v>not Eligible</v>
      </c>
    </row>
    <row r="1368" spans="1:5">
      <c r="A1368" s="134" t="s">
        <v>2717</v>
      </c>
      <c r="B1368" s="135">
        <v>467295</v>
      </c>
      <c r="C1368" s="135">
        <v>187642</v>
      </c>
      <c r="D1368" s="136">
        <f t="shared" si="43"/>
        <v>0.40154934249242985</v>
      </c>
      <c r="E1368" s="137" t="str">
        <f t="shared" si="42"/>
        <v>not Eligible</v>
      </c>
    </row>
  </sheetData>
  <mergeCells count="1">
    <mergeCell ref="B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494F-0811-4987-82E8-AA13A0865D62}">
  <dimension ref="A1:E11"/>
  <sheetViews>
    <sheetView workbookViewId="0">
      <selection activeCell="C16" sqref="C16"/>
    </sheetView>
  </sheetViews>
  <sheetFormatPr defaultRowHeight="14.4"/>
  <cols>
    <col min="2" max="3" width="12.109375" bestFit="1" customWidth="1"/>
  </cols>
  <sheetData>
    <row r="1" spans="1:5">
      <c r="A1" s="70" t="s">
        <v>2921</v>
      </c>
      <c r="B1" s="76" t="s">
        <v>2781</v>
      </c>
      <c r="C1" s="76"/>
      <c r="D1" s="76"/>
      <c r="E1" s="75"/>
    </row>
    <row r="2" spans="1:5">
      <c r="A2" s="75"/>
      <c r="B2" s="75"/>
      <c r="C2" s="75"/>
      <c r="D2" s="75"/>
      <c r="E2" s="75"/>
    </row>
    <row r="3" spans="1:5">
      <c r="A3" s="70" t="s">
        <v>2782</v>
      </c>
      <c r="B3" s="88" t="s">
        <v>9</v>
      </c>
      <c r="C3" s="88" t="s">
        <v>10</v>
      </c>
      <c r="D3" s="75"/>
      <c r="E3" s="75"/>
    </row>
    <row r="4" spans="1:5">
      <c r="A4" s="70" t="s">
        <v>381</v>
      </c>
      <c r="B4" s="88">
        <f>SUMIF([1]Master_Data!$I$2:$I$1361,'[1]6'!A4,[1]Master_Data!$J$2:$J$1361)</f>
        <v>13096181</v>
      </c>
      <c r="C4" s="88">
        <f>SUMIF([1]Master_Data!$I$2:$I$1361,'[1]6'!A4,[1]Master_Data!$K$2:$K$1361)</f>
        <v>9684513</v>
      </c>
      <c r="D4" s="75"/>
      <c r="E4" s="75"/>
    </row>
    <row r="5" spans="1:5">
      <c r="A5" s="70" t="s">
        <v>251</v>
      </c>
      <c r="B5" s="88">
        <f>SUMIF([1]Master_Data!$I$2:$I$1361,'[1]6'!A5,[1]Master_Data!$J$2:$J$1361)</f>
        <v>33014990</v>
      </c>
      <c r="C5" s="88">
        <f>SUMIF([1]Master_Data!$I$2:$I$1361,'[1]6'!A5,[1]Master_Data!$K$2:$K$1361)</f>
        <v>33891992</v>
      </c>
      <c r="D5" s="75"/>
      <c r="E5" s="75"/>
    </row>
    <row r="6" spans="1:5">
      <c r="A6" s="70" t="s">
        <v>32</v>
      </c>
      <c r="B6" s="88">
        <f>SUMIF([1]Master_Data!$I$2:$I$1361,'[1]6'!A6,[1]Master_Data!$J$2:$J$1361)</f>
        <v>204550645</v>
      </c>
      <c r="C6" s="88">
        <f>SUMIF([1]Master_Data!$I$2:$I$1361,'[1]6'!A6,[1]Master_Data!$K$2:$K$1361)</f>
        <v>196512217</v>
      </c>
      <c r="D6" s="75"/>
      <c r="E6" s="75"/>
    </row>
    <row r="7" spans="1:5">
      <c r="A7" s="70" t="s">
        <v>17</v>
      </c>
      <c r="B7" s="88">
        <f>SUMIF([1]Master_Data!$I$2:$I$1361,'[1]6'!A7,[1]Master_Data!$J$2:$J$1361)</f>
        <v>221762899</v>
      </c>
      <c r="C7" s="88">
        <f>SUMIF([1]Master_Data!$I$2:$I$1361,'[1]6'!A7,[1]Master_Data!$K$2:$K$1361)</f>
        <v>230567001</v>
      </c>
      <c r="D7" s="75"/>
      <c r="E7" s="75"/>
    </row>
    <row r="8" spans="1:5">
      <c r="A8" s="70" t="s">
        <v>21</v>
      </c>
      <c r="B8" s="88">
        <f>SUMIF([1]Master_Data!$I$2:$I$1361,'[1]6'!A8,[1]Master_Data!$J$2:$J$1361)</f>
        <v>354209298</v>
      </c>
      <c r="C8" s="88">
        <f>SUMIF([1]Master_Data!$I$2:$I$1361,'[1]6'!A8,[1]Master_Data!$K$2:$K$1361)</f>
        <v>384426807</v>
      </c>
      <c r="D8" s="75"/>
      <c r="E8" s="75"/>
    </row>
    <row r="9" spans="1:5">
      <c r="A9" s="70" t="s">
        <v>25</v>
      </c>
      <c r="B9" s="88">
        <f>SUMIF([1]Master_Data!$I$2:$I$1361,'[1]6'!A9,[1]Master_Data!$J$2:$J$1361)</f>
        <v>219934970</v>
      </c>
      <c r="C9" s="88">
        <f>SUMIF([1]Master_Data!$I$2:$I$1361,'[1]6'!A9,[1]Master_Data!$K$2:$K$1361)</f>
        <v>279476213</v>
      </c>
      <c r="D9" s="75"/>
      <c r="E9" s="75"/>
    </row>
    <row r="10" spans="1:5" ht="15" thickBot="1">
      <c r="A10" s="127" t="s">
        <v>70</v>
      </c>
      <c r="B10" s="128">
        <f>SUMIF([1]Master_Data!$I$2:$I$1361,'[1]6'!A10,[1]Master_Data!$J$2:$J$1361)</f>
        <v>64586052</v>
      </c>
      <c r="C10" s="128">
        <f>SUMIF([1]Master_Data!$I$2:$I$1361,'[1]6'!A10,[1]Master_Data!$K$2:$K$1361)</f>
        <v>128816552</v>
      </c>
      <c r="D10" s="75"/>
      <c r="E10" s="75"/>
    </row>
    <row r="11" spans="1:5" ht="15" thickBot="1">
      <c r="A11" s="129" t="s">
        <v>2783</v>
      </c>
      <c r="B11" s="130">
        <f>SUM(B4:B10)</f>
        <v>1111155035</v>
      </c>
      <c r="C11" s="131">
        <f>SUM(C4:C10)</f>
        <v>1263375295</v>
      </c>
      <c r="D11" s="75"/>
      <c r="E11" s="75"/>
    </row>
  </sheetData>
  <mergeCells count="1"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34EB-1416-4236-B237-27227059CDCB}">
  <dimension ref="A1:E27"/>
  <sheetViews>
    <sheetView workbookViewId="0"/>
  </sheetViews>
  <sheetFormatPr defaultRowHeight="14.4"/>
  <sheetData>
    <row r="1" spans="1:5">
      <c r="A1" s="19" t="s">
        <v>2719</v>
      </c>
      <c r="B1" s="20" t="s">
        <v>2785</v>
      </c>
      <c r="C1" s="20"/>
      <c r="D1" s="20"/>
      <c r="E1" s="20"/>
    </row>
    <row r="4" spans="1:5">
      <c r="A4" s="21" t="s">
        <v>2786</v>
      </c>
      <c r="B4" s="21" t="s">
        <v>2787</v>
      </c>
      <c r="C4" s="22"/>
      <c r="D4" s="23"/>
      <c r="E4" s="23"/>
    </row>
    <row r="5" spans="1:5">
      <c r="A5" s="24" t="s">
        <v>2769</v>
      </c>
      <c r="B5" s="24">
        <v>291</v>
      </c>
      <c r="D5" s="25" t="s">
        <v>2788</v>
      </c>
      <c r="E5" s="25">
        <f>SUMIF(A5:A27,A5,B5:B27)</f>
        <v>1167</v>
      </c>
    </row>
    <row r="6" spans="1:5">
      <c r="A6" s="24" t="s">
        <v>2789</v>
      </c>
      <c r="B6" s="24">
        <v>943</v>
      </c>
      <c r="C6" s="22"/>
      <c r="D6" s="22"/>
      <c r="E6" s="22"/>
    </row>
    <row r="7" spans="1:5">
      <c r="A7" s="24" t="s">
        <v>2790</v>
      </c>
      <c r="B7" s="24">
        <v>783</v>
      </c>
      <c r="C7" s="22"/>
      <c r="D7" s="22"/>
      <c r="E7" s="22"/>
    </row>
    <row r="8" spans="1:5">
      <c r="A8" s="24" t="s">
        <v>2791</v>
      </c>
      <c r="B8" s="24">
        <v>829</v>
      </c>
      <c r="C8" s="22"/>
      <c r="D8" s="22"/>
      <c r="E8" s="22"/>
    </row>
    <row r="9" spans="1:5">
      <c r="A9" s="24" t="s">
        <v>2792</v>
      </c>
      <c r="B9" s="24">
        <v>279</v>
      </c>
      <c r="C9" s="22"/>
      <c r="D9" s="22"/>
      <c r="E9" s="22"/>
    </row>
    <row r="10" spans="1:5">
      <c r="A10" s="24" t="s">
        <v>2793</v>
      </c>
      <c r="B10" s="24">
        <v>257</v>
      </c>
      <c r="C10" s="22"/>
      <c r="D10" s="22"/>
      <c r="E10" s="22"/>
    </row>
    <row r="11" spans="1:5">
      <c r="A11" s="24" t="s">
        <v>2794</v>
      </c>
      <c r="B11" s="24">
        <v>985</v>
      </c>
      <c r="C11" s="22"/>
      <c r="D11" s="22"/>
      <c r="E11" s="22"/>
    </row>
    <row r="12" spans="1:5">
      <c r="A12" s="24" t="s">
        <v>2795</v>
      </c>
      <c r="B12" s="24">
        <v>687</v>
      </c>
      <c r="C12" s="22"/>
      <c r="D12" s="22"/>
      <c r="E12" s="22"/>
    </row>
    <row r="13" spans="1:5">
      <c r="A13" s="24" t="s">
        <v>2769</v>
      </c>
      <c r="B13" s="24">
        <v>701</v>
      </c>
      <c r="C13" s="22"/>
      <c r="D13" s="22"/>
      <c r="E13" s="22"/>
    </row>
    <row r="14" spans="1:5">
      <c r="A14" s="24" t="s">
        <v>2789</v>
      </c>
      <c r="B14" s="24">
        <v>219</v>
      </c>
      <c r="C14" s="22"/>
      <c r="D14" s="22"/>
      <c r="E14" s="22"/>
    </row>
    <row r="15" spans="1:5">
      <c r="A15" s="24" t="s">
        <v>2790</v>
      </c>
      <c r="B15" s="24">
        <v>508</v>
      </c>
      <c r="C15" s="22"/>
      <c r="D15" s="22"/>
      <c r="E15" s="22"/>
    </row>
    <row r="16" spans="1:5">
      <c r="A16" s="24" t="s">
        <v>2791</v>
      </c>
      <c r="B16" s="24">
        <v>193</v>
      </c>
      <c r="C16" s="22"/>
      <c r="D16" s="22"/>
      <c r="E16" s="22"/>
    </row>
    <row r="17" spans="1:5">
      <c r="A17" s="24" t="s">
        <v>2792</v>
      </c>
      <c r="B17" s="24">
        <v>612</v>
      </c>
      <c r="C17" s="22"/>
      <c r="D17" s="22"/>
      <c r="E17" s="22"/>
    </row>
    <row r="18" spans="1:5">
      <c r="A18" s="24" t="s">
        <v>2793</v>
      </c>
      <c r="B18" s="24">
        <v>315</v>
      </c>
      <c r="C18" s="22"/>
      <c r="D18" s="22"/>
      <c r="E18" s="22"/>
    </row>
    <row r="19" spans="1:5">
      <c r="A19" s="24" t="s">
        <v>2794</v>
      </c>
      <c r="B19" s="24">
        <v>915</v>
      </c>
      <c r="C19" s="22"/>
      <c r="D19" s="22"/>
      <c r="E19" s="22"/>
    </row>
    <row r="20" spans="1:5">
      <c r="A20" s="24" t="s">
        <v>2795</v>
      </c>
      <c r="B20" s="24">
        <v>333</v>
      </c>
      <c r="C20" s="22"/>
      <c r="D20" s="22"/>
      <c r="E20" s="22"/>
    </row>
    <row r="21" spans="1:5">
      <c r="A21" s="24" t="s">
        <v>2769</v>
      </c>
      <c r="B21" s="24">
        <v>175</v>
      </c>
      <c r="C21" s="22"/>
      <c r="D21" s="22"/>
      <c r="E21" s="22"/>
    </row>
    <row r="22" spans="1:5">
      <c r="A22" s="24" t="s">
        <v>2789</v>
      </c>
      <c r="B22" s="24">
        <v>503</v>
      </c>
      <c r="C22" s="22"/>
      <c r="D22" s="22"/>
      <c r="E22" s="22"/>
    </row>
    <row r="23" spans="1:5">
      <c r="A23" s="24" t="s">
        <v>2790</v>
      </c>
      <c r="B23" s="24">
        <v>297</v>
      </c>
      <c r="C23" s="22"/>
      <c r="D23" s="22"/>
      <c r="E23" s="22"/>
    </row>
    <row r="24" spans="1:5">
      <c r="A24" s="24" t="s">
        <v>2791</v>
      </c>
      <c r="B24" s="24">
        <v>100</v>
      </c>
      <c r="C24" s="22"/>
      <c r="D24" s="22"/>
      <c r="E24" s="22"/>
    </row>
    <row r="25" spans="1:5">
      <c r="A25" s="24" t="s">
        <v>2792</v>
      </c>
      <c r="B25" s="24">
        <v>409</v>
      </c>
      <c r="C25" s="22"/>
      <c r="D25" s="22"/>
      <c r="E25" s="22"/>
    </row>
    <row r="26" spans="1:5">
      <c r="A26" s="24" t="s">
        <v>2793</v>
      </c>
      <c r="B26" s="24">
        <v>994</v>
      </c>
      <c r="C26" s="22"/>
      <c r="D26" s="22"/>
      <c r="E26" s="22"/>
    </row>
    <row r="27" spans="1:5">
      <c r="A27" s="24" t="s">
        <v>2794</v>
      </c>
      <c r="B27" s="24">
        <v>639</v>
      </c>
      <c r="C27" s="22"/>
      <c r="D27" s="22"/>
      <c r="E27" s="22"/>
    </row>
  </sheetData>
  <mergeCells count="1">
    <mergeCell ref="B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6592-98A4-4162-A328-679552106579}">
  <dimension ref="A1:E27"/>
  <sheetViews>
    <sheetView workbookViewId="0">
      <selection activeCell="G10" sqref="G10"/>
    </sheetView>
  </sheetViews>
  <sheetFormatPr defaultRowHeight="14.4"/>
  <sheetData>
    <row r="1" spans="1:5">
      <c r="A1" s="71" t="s">
        <v>2784</v>
      </c>
      <c r="B1" s="85" t="s">
        <v>2797</v>
      </c>
      <c r="C1" s="85"/>
      <c r="D1" s="85"/>
      <c r="E1" s="85"/>
    </row>
    <row r="2" spans="1:5">
      <c r="A2" s="75"/>
      <c r="B2" s="75"/>
    </row>
    <row r="3" spans="1:5">
      <c r="A3" s="75"/>
      <c r="B3" s="75"/>
    </row>
    <row r="4" spans="1:5">
      <c r="A4" s="83" t="s">
        <v>2786</v>
      </c>
      <c r="B4" s="83" t="s">
        <v>2787</v>
      </c>
    </row>
    <row r="5" spans="1:5">
      <c r="A5" s="43" t="s">
        <v>2769</v>
      </c>
      <c r="B5" s="43">
        <v>291</v>
      </c>
    </row>
    <row r="6" spans="1:5">
      <c r="A6" s="43" t="s">
        <v>2789</v>
      </c>
      <c r="B6" s="43">
        <v>943</v>
      </c>
      <c r="C6" s="75"/>
      <c r="D6" s="75"/>
      <c r="E6" s="75"/>
    </row>
    <row r="7" spans="1:5">
      <c r="A7" s="43" t="s">
        <v>2790</v>
      </c>
      <c r="B7" s="43">
        <v>783</v>
      </c>
      <c r="C7" s="75"/>
      <c r="D7" s="75"/>
      <c r="E7" s="75"/>
    </row>
    <row r="8" spans="1:5">
      <c r="A8" s="43" t="s">
        <v>2791</v>
      </c>
      <c r="B8" s="43">
        <v>829</v>
      </c>
      <c r="C8" s="75"/>
      <c r="D8" s="88" t="s">
        <v>2788</v>
      </c>
      <c r="E8" s="88">
        <f>COUNTIF(A5:A27,A5)</f>
        <v>3</v>
      </c>
    </row>
    <row r="9" spans="1:5">
      <c r="A9" s="43" t="s">
        <v>2792</v>
      </c>
      <c r="B9" s="43">
        <v>279</v>
      </c>
      <c r="C9" s="75"/>
      <c r="D9" s="75"/>
      <c r="E9" s="75"/>
    </row>
    <row r="10" spans="1:5">
      <c r="A10" s="43" t="s">
        <v>2793</v>
      </c>
      <c r="B10" s="43">
        <v>257</v>
      </c>
      <c r="C10" s="75"/>
      <c r="D10" s="75"/>
      <c r="E10" s="75"/>
    </row>
    <row r="11" spans="1:5">
      <c r="A11" s="43" t="s">
        <v>2794</v>
      </c>
      <c r="B11" s="43">
        <v>985</v>
      </c>
      <c r="C11" s="75"/>
      <c r="D11" s="75"/>
      <c r="E11" s="75"/>
    </row>
    <row r="12" spans="1:5">
      <c r="A12" s="43" t="s">
        <v>2795</v>
      </c>
      <c r="B12" s="43">
        <v>687</v>
      </c>
      <c r="C12" s="75"/>
      <c r="D12" s="75"/>
      <c r="E12" s="75"/>
    </row>
    <row r="13" spans="1:5">
      <c r="A13" s="43" t="s">
        <v>2769</v>
      </c>
      <c r="B13" s="43">
        <v>701</v>
      </c>
      <c r="C13" s="75"/>
      <c r="D13" s="75"/>
      <c r="E13" s="75"/>
    </row>
    <row r="14" spans="1:5">
      <c r="A14" s="43" t="s">
        <v>2789</v>
      </c>
      <c r="B14" s="43">
        <v>219</v>
      </c>
      <c r="C14" s="75"/>
      <c r="D14" s="75"/>
      <c r="E14" s="75"/>
    </row>
    <row r="15" spans="1:5">
      <c r="A15" s="43" t="s">
        <v>2790</v>
      </c>
      <c r="B15" s="43">
        <v>508</v>
      </c>
      <c r="C15" s="75"/>
      <c r="D15" s="75"/>
      <c r="E15" s="75"/>
    </row>
    <row r="16" spans="1:5">
      <c r="A16" s="43" t="s">
        <v>2791</v>
      </c>
      <c r="B16" s="43">
        <v>193</v>
      </c>
      <c r="C16" s="75"/>
      <c r="D16" s="75"/>
      <c r="E16" s="75"/>
    </row>
    <row r="17" spans="1:5">
      <c r="A17" s="43" t="s">
        <v>2792</v>
      </c>
      <c r="B17" s="43">
        <v>612</v>
      </c>
      <c r="C17" s="75"/>
      <c r="D17" s="75"/>
      <c r="E17" s="75"/>
    </row>
    <row r="18" spans="1:5">
      <c r="A18" s="43" t="s">
        <v>2793</v>
      </c>
      <c r="B18" s="43">
        <v>315</v>
      </c>
      <c r="C18" s="75"/>
      <c r="D18" s="75"/>
      <c r="E18" s="75"/>
    </row>
    <row r="19" spans="1:5">
      <c r="A19" s="43" t="s">
        <v>2794</v>
      </c>
      <c r="B19" s="43">
        <v>915</v>
      </c>
      <c r="C19" s="75"/>
      <c r="D19" s="75"/>
      <c r="E19" s="75"/>
    </row>
    <row r="20" spans="1:5">
      <c r="A20" s="43" t="s">
        <v>2795</v>
      </c>
      <c r="B20" s="43">
        <v>333</v>
      </c>
      <c r="C20" s="75"/>
      <c r="D20" s="75"/>
      <c r="E20" s="75"/>
    </row>
    <row r="21" spans="1:5">
      <c r="A21" s="43" t="s">
        <v>2769</v>
      </c>
      <c r="B21" s="43">
        <v>175</v>
      </c>
      <c r="C21" s="75"/>
      <c r="D21" s="75"/>
      <c r="E21" s="75"/>
    </row>
    <row r="22" spans="1:5">
      <c r="A22" s="43" t="s">
        <v>2789</v>
      </c>
      <c r="B22" s="43">
        <v>503</v>
      </c>
      <c r="C22" s="75"/>
      <c r="D22" s="75"/>
      <c r="E22" s="75"/>
    </row>
    <row r="23" spans="1:5">
      <c r="A23" s="43" t="s">
        <v>2790</v>
      </c>
      <c r="B23" s="43">
        <v>297</v>
      </c>
      <c r="C23" s="75"/>
      <c r="D23" s="75"/>
      <c r="E23" s="75"/>
    </row>
    <row r="24" spans="1:5">
      <c r="A24" s="43" t="s">
        <v>2791</v>
      </c>
      <c r="B24" s="43">
        <v>100</v>
      </c>
      <c r="C24" s="75"/>
      <c r="D24" s="75"/>
      <c r="E24" s="75"/>
    </row>
    <row r="25" spans="1:5">
      <c r="A25" s="43" t="s">
        <v>2792</v>
      </c>
      <c r="B25" s="43">
        <v>409</v>
      </c>
      <c r="C25" s="75"/>
      <c r="D25" s="75"/>
      <c r="E25" s="75"/>
    </row>
    <row r="26" spans="1:5">
      <c r="A26" s="43" t="s">
        <v>2793</v>
      </c>
      <c r="B26" s="43">
        <v>994</v>
      </c>
      <c r="C26" s="75"/>
      <c r="D26" s="75"/>
      <c r="E26" s="75"/>
    </row>
    <row r="27" spans="1:5">
      <c r="A27" s="43" t="s">
        <v>2794</v>
      </c>
      <c r="B27" s="43">
        <v>639</v>
      </c>
      <c r="C27" s="75"/>
      <c r="D27" s="75"/>
      <c r="E27" s="75"/>
    </row>
  </sheetData>
  <mergeCells count="1">
    <mergeCell ref="B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BCFD-0508-44C0-97BB-357E09CDF4C7}">
  <dimension ref="A1:F12"/>
  <sheetViews>
    <sheetView workbookViewId="0">
      <selection activeCell="D16" sqref="D16"/>
    </sheetView>
  </sheetViews>
  <sheetFormatPr defaultRowHeight="14.4"/>
  <sheetData>
    <row r="1" spans="1:6">
      <c r="A1" s="70" t="s">
        <v>2796</v>
      </c>
      <c r="B1" s="76" t="s">
        <v>2799</v>
      </c>
      <c r="C1" s="76"/>
      <c r="D1" s="76"/>
      <c r="E1" s="76"/>
      <c r="F1" s="76"/>
    </row>
    <row r="2" spans="1:6">
      <c r="A2" s="75"/>
      <c r="B2" s="75"/>
      <c r="C2" s="75"/>
      <c r="D2" s="75"/>
      <c r="E2" s="75"/>
      <c r="F2" s="75"/>
    </row>
    <row r="3" spans="1:6">
      <c r="A3" s="89" t="s">
        <v>8</v>
      </c>
      <c r="B3" s="88" t="s">
        <v>2800</v>
      </c>
      <c r="C3" s="75"/>
      <c r="D3" s="75"/>
      <c r="E3" s="75"/>
      <c r="F3" s="75"/>
    </row>
    <row r="4" spans="1:6">
      <c r="A4" s="88" t="s">
        <v>381</v>
      </c>
      <c r="B4" s="88">
        <f>COUNTIF([1]Master_Data!$I$2:$I$1361,'[1]9'!A4)</f>
        <v>4</v>
      </c>
      <c r="C4" s="75"/>
      <c r="D4" s="75"/>
      <c r="E4" s="75"/>
      <c r="F4" s="75"/>
    </row>
    <row r="5" spans="1:6">
      <c r="A5" s="88" t="s">
        <v>251</v>
      </c>
      <c r="B5" s="88">
        <f>COUNTIF([1]Master_Data!$I$2:$I$1361,'[1]9'!A5)</f>
        <v>13</v>
      </c>
      <c r="C5" s="75"/>
      <c r="D5" s="75"/>
      <c r="E5" s="75"/>
      <c r="F5" s="75"/>
    </row>
    <row r="6" spans="1:6">
      <c r="A6" s="88" t="s">
        <v>32</v>
      </c>
      <c r="B6" s="88">
        <f>COUNTIF([1]Master_Data!$I$2:$I$1361,'[1]9'!A6)</f>
        <v>114</v>
      </c>
      <c r="C6" s="75"/>
      <c r="D6" s="75"/>
      <c r="E6" s="75"/>
      <c r="F6" s="75"/>
    </row>
    <row r="7" spans="1:6">
      <c r="A7" s="88" t="s">
        <v>17</v>
      </c>
      <c r="B7" s="88">
        <f>COUNTIF([1]Master_Data!$I$2:$I$1361,'[1]9'!A7)</f>
        <v>175</v>
      </c>
      <c r="C7" s="75"/>
      <c r="D7" s="75"/>
      <c r="E7" s="75"/>
      <c r="F7" s="75"/>
    </row>
    <row r="8" spans="1:6">
      <c r="A8" s="88" t="s">
        <v>21</v>
      </c>
      <c r="B8" s="88">
        <f>COUNTIF([1]Master_Data!$I$2:$I$1361,'[1]9'!A8)</f>
        <v>409</v>
      </c>
      <c r="C8" s="75"/>
      <c r="D8" s="75"/>
      <c r="E8" s="75"/>
      <c r="F8" s="75"/>
    </row>
    <row r="9" spans="1:6">
      <c r="A9" s="88" t="s">
        <v>25</v>
      </c>
      <c r="B9" s="88">
        <f>COUNTIF([1]Master_Data!$I$2:$I$1361,'[1]9'!A9)</f>
        <v>398</v>
      </c>
      <c r="C9" s="75"/>
      <c r="D9" s="75"/>
      <c r="E9" s="75"/>
      <c r="F9" s="75"/>
    </row>
    <row r="10" spans="1:6">
      <c r="A10" s="88" t="s">
        <v>70</v>
      </c>
      <c r="B10" s="88">
        <f>COUNTIF([1]Master_Data!$I$2:$I$1361,'[1]9'!A10)</f>
        <v>247</v>
      </c>
      <c r="C10" s="75"/>
      <c r="D10" s="75"/>
      <c r="E10" s="75"/>
      <c r="F10" s="75"/>
    </row>
    <row r="11" spans="1:6">
      <c r="A11" s="88" t="s">
        <v>2783</v>
      </c>
      <c r="B11" s="88"/>
      <c r="C11" s="75"/>
      <c r="D11" s="75"/>
      <c r="E11" s="75"/>
      <c r="F11" s="75"/>
    </row>
    <row r="12" spans="1:6">
      <c r="A12" s="75"/>
      <c r="B12" s="75"/>
      <c r="C12" s="75"/>
      <c r="D12" s="75"/>
      <c r="E12" s="75"/>
      <c r="F12" s="75"/>
    </row>
  </sheetData>
  <mergeCells count="1">
    <mergeCell ref="B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A938-5BF2-4778-96D8-AA9C574DFBBE}">
  <dimension ref="A1:E12"/>
  <sheetViews>
    <sheetView workbookViewId="0">
      <selection activeCell="E18" sqref="E18"/>
    </sheetView>
  </sheetViews>
  <sheetFormatPr defaultRowHeight="14.4"/>
  <cols>
    <col min="2" max="3" width="12.109375" bestFit="1" customWidth="1"/>
  </cols>
  <sheetData>
    <row r="1" spans="1:5">
      <c r="A1" s="70" t="s">
        <v>2798</v>
      </c>
      <c r="B1" s="76" t="s">
        <v>2802</v>
      </c>
      <c r="C1" s="76"/>
      <c r="D1" s="76"/>
      <c r="E1" s="76"/>
    </row>
    <row r="2" spans="1:5">
      <c r="A2" s="75"/>
      <c r="B2" s="75"/>
      <c r="C2" s="75"/>
      <c r="D2" s="75"/>
      <c r="E2" s="75"/>
    </row>
    <row r="3" spans="1:5">
      <c r="A3" s="75"/>
      <c r="B3" s="75"/>
      <c r="C3" s="75"/>
      <c r="D3" s="75"/>
      <c r="E3" s="75"/>
    </row>
    <row r="4" spans="1:5">
      <c r="A4" s="35" t="s">
        <v>8</v>
      </c>
      <c r="B4" s="84" t="s">
        <v>9</v>
      </c>
      <c r="C4" s="84" t="s">
        <v>10</v>
      </c>
      <c r="D4" s="75"/>
      <c r="E4" s="75"/>
    </row>
    <row r="5" spans="1:5">
      <c r="A5" s="70" t="s">
        <v>381</v>
      </c>
      <c r="B5" s="84">
        <f>SUMIFS([1]Master_Data!$J$2:$J$1361,[1]Master_Data!$D$2:$D$1361, "Active", [1]Master_Data!$I$2:$I$1361,'[1]10'!A5)</f>
        <v>10062080</v>
      </c>
      <c r="C5" s="84">
        <f>SUMIFS([1]Master_Data!$K$2:$K$1361,[1]Master_Data!$D$2:$D$1361,"Active",[1]Master_Data!$I$2:$I$1361,'[1]10'!A5)</f>
        <v>7739048</v>
      </c>
      <c r="D5" s="75"/>
      <c r="E5" s="75"/>
    </row>
    <row r="6" spans="1:5">
      <c r="A6" s="70" t="s">
        <v>251</v>
      </c>
      <c r="B6" s="84">
        <f>SUMIFS([1]Master_Data!$J$2:$J$1361,[1]Master_Data!$D$2:$D$1361, "Active", [1]Master_Data!$I$2:$I$1361,'[1]10'!A6)</f>
        <v>33014990</v>
      </c>
      <c r="C6" s="84">
        <f>SUMIFS([1]Master_Data!$K$2:$K$1361,[1]Master_Data!$D$2:$D$1361,"Active",[1]Master_Data!$I$2:$I$1361,'[1]10'!A6)</f>
        <v>33891992</v>
      </c>
      <c r="D6" s="75"/>
      <c r="E6" s="75"/>
    </row>
    <row r="7" spans="1:5">
      <c r="A7" s="70" t="s">
        <v>32</v>
      </c>
      <c r="B7" s="84">
        <f>SUMIFS([1]Master_Data!$J$2:$J$1361,[1]Master_Data!$D$2:$D$1361, "Active", [1]Master_Data!$I$2:$I$1361,'[1]10'!A7)</f>
        <v>197117141</v>
      </c>
      <c r="C7" s="84">
        <f>SUMIFS([1]Master_Data!$K$2:$K$1361,[1]Master_Data!$D$2:$D$1361,"Active",[1]Master_Data!$I$2:$I$1361,'[1]10'!A7)</f>
        <v>190864081</v>
      </c>
      <c r="D7" s="75"/>
      <c r="E7" s="75"/>
    </row>
    <row r="8" spans="1:5">
      <c r="A8" s="70" t="s">
        <v>17</v>
      </c>
      <c r="B8" s="84">
        <f>SUMIFS([1]Master_Data!$J$2:$J$1361,[1]Master_Data!$D$2:$D$1361, "Active", [1]Master_Data!$I$2:$I$1361,'[1]10'!A8)</f>
        <v>216556378</v>
      </c>
      <c r="C8" s="84">
        <f>SUMIFS([1]Master_Data!$K$2:$K$1361,[1]Master_Data!$D$2:$D$1361,"Active",[1]Master_Data!$I$2:$I$1361,'[1]10'!A8)</f>
        <v>225072552</v>
      </c>
      <c r="D8" s="75"/>
      <c r="E8" s="75"/>
    </row>
    <row r="9" spans="1:5">
      <c r="A9" s="70" t="s">
        <v>21</v>
      </c>
      <c r="B9" s="84">
        <f>SUMIFS([1]Master_Data!$J$2:$J$1361,[1]Master_Data!$D$2:$D$1361, "Active", [1]Master_Data!$I$2:$I$1361,'[1]10'!A9)</f>
        <v>344348083</v>
      </c>
      <c r="C9" s="84">
        <f>SUMIFS([1]Master_Data!$K$2:$K$1361,[1]Master_Data!$D$2:$D$1361,"Active",[1]Master_Data!$I$2:$I$1361,'[1]10'!A9)</f>
        <v>374809796</v>
      </c>
      <c r="D9" s="75"/>
      <c r="E9" s="75"/>
    </row>
    <row r="10" spans="1:5">
      <c r="A10" s="70" t="s">
        <v>25</v>
      </c>
      <c r="B10" s="84">
        <f>SUMIFS([1]Master_Data!$J$2:$J$1361,[1]Master_Data!$D$2:$D$1361, "Active", [1]Master_Data!$I$2:$I$1361,'[1]10'!A10)</f>
        <v>218052349</v>
      </c>
      <c r="C10" s="84">
        <f>SUMIFS([1]Master_Data!$K$2:$K$1361,[1]Master_Data!$D$2:$D$1361,"Active",[1]Master_Data!$I$2:$I$1361,'[1]10'!A10)</f>
        <v>278964642</v>
      </c>
      <c r="D10" s="75"/>
      <c r="E10" s="75"/>
    </row>
    <row r="11" spans="1:5">
      <c r="A11" s="70" t="s">
        <v>70</v>
      </c>
      <c r="B11" s="84">
        <f>SUMIFS([1]Master_Data!$J$2:$J$1361,[1]Master_Data!$D$2:$D$1361, "Active", [1]Master_Data!$I$2:$I$1361,'[1]10'!A11)</f>
        <v>60425907</v>
      </c>
      <c r="C11" s="84">
        <f>SUMIFS([1]Master_Data!$K$2:$K$1361,[1]Master_Data!$D$2:$D$1361,"Active",[1]Master_Data!$I$2:$I$1361,'[1]10'!A11)</f>
        <v>123170397</v>
      </c>
      <c r="D11" s="75"/>
      <c r="E11" s="75"/>
    </row>
    <row r="12" spans="1:5">
      <c r="A12" s="70" t="s">
        <v>2783</v>
      </c>
      <c r="B12" s="84">
        <f>SUM(B5:B11)</f>
        <v>1079576928</v>
      </c>
      <c r="C12" s="84">
        <f>SUM(C5:C11)</f>
        <v>1234512508</v>
      </c>
      <c r="D12" s="75"/>
      <c r="E12" s="75"/>
    </row>
  </sheetData>
  <mergeCells count="1">
    <mergeCell ref="B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B1EC-507A-414F-9628-5C0841B7D0F5}">
  <dimension ref="A1:H443"/>
  <sheetViews>
    <sheetView workbookViewId="0">
      <selection activeCell="H18" sqref="H18"/>
    </sheetView>
  </sheetViews>
  <sheetFormatPr defaultRowHeight="14.4"/>
  <cols>
    <col min="2" max="2" width="10.77734375" bestFit="1" customWidth="1"/>
    <col min="3" max="4" width="9.21875" bestFit="1" customWidth="1"/>
  </cols>
  <sheetData>
    <row r="1" spans="1:8">
      <c r="A1" s="70" t="s">
        <v>2801</v>
      </c>
      <c r="B1" s="120" t="s">
        <v>2804</v>
      </c>
      <c r="C1" s="121"/>
      <c r="D1" s="121"/>
      <c r="E1" s="121"/>
      <c r="F1" s="124"/>
    </row>
    <row r="2" spans="1:8">
      <c r="A2" s="75"/>
      <c r="B2" s="75"/>
      <c r="C2" s="75"/>
      <c r="D2" s="75"/>
      <c r="E2" s="75"/>
      <c r="F2" s="75"/>
    </row>
    <row r="3" spans="1:8">
      <c r="A3" s="75"/>
      <c r="B3" s="75"/>
      <c r="C3" s="75"/>
      <c r="D3" s="75"/>
      <c r="E3" s="75"/>
      <c r="F3" s="75"/>
    </row>
    <row r="4" spans="1:8">
      <c r="A4" s="35" t="s">
        <v>2786</v>
      </c>
      <c r="B4" s="35" t="s">
        <v>2805</v>
      </c>
      <c r="C4" s="35" t="s">
        <v>2787</v>
      </c>
      <c r="D4" s="35" t="s">
        <v>2806</v>
      </c>
      <c r="E4" s="125"/>
      <c r="F4" s="87"/>
    </row>
    <row r="5" spans="1:8">
      <c r="A5" s="119" t="s">
        <v>2769</v>
      </c>
      <c r="B5" s="126">
        <v>40825</v>
      </c>
      <c r="C5" s="119">
        <v>500</v>
      </c>
      <c r="D5" s="119">
        <f>YEAR(B5)</f>
        <v>2011</v>
      </c>
      <c r="E5" s="75"/>
      <c r="F5" s="75"/>
      <c r="G5" s="8"/>
    </row>
    <row r="6" spans="1:8">
      <c r="A6" s="119" t="s">
        <v>2789</v>
      </c>
      <c r="B6" s="126">
        <v>40826</v>
      </c>
      <c r="C6" s="119">
        <v>549</v>
      </c>
      <c r="D6" s="119">
        <f t="shared" ref="D6:D69" si="0">YEAR(B6)</f>
        <v>2011</v>
      </c>
      <c r="E6" s="75"/>
      <c r="F6" s="75"/>
    </row>
    <row r="7" spans="1:8">
      <c r="A7" s="119" t="s">
        <v>2790</v>
      </c>
      <c r="B7" s="126">
        <v>40827</v>
      </c>
      <c r="C7" s="119">
        <v>598</v>
      </c>
      <c r="D7" s="119">
        <f t="shared" si="0"/>
        <v>2011</v>
      </c>
      <c r="E7" s="75"/>
      <c r="F7" s="75"/>
    </row>
    <row r="8" spans="1:8">
      <c r="A8" s="119" t="s">
        <v>2791</v>
      </c>
      <c r="B8" s="126">
        <v>40828</v>
      </c>
      <c r="C8" s="119">
        <v>647</v>
      </c>
      <c r="D8" s="119">
        <f t="shared" si="0"/>
        <v>2011</v>
      </c>
      <c r="E8" s="75"/>
      <c r="F8" s="75"/>
      <c r="G8" s="11" t="s">
        <v>2788</v>
      </c>
      <c r="H8" s="11">
        <f>SUMIFS(C5:$C$443,A5:$A$443,$A$5,$D$5:$D$443,$D$5)</f>
        <v>27060</v>
      </c>
    </row>
    <row r="9" spans="1:8">
      <c r="A9" s="119" t="s">
        <v>2792</v>
      </c>
      <c r="B9" s="126">
        <v>40829</v>
      </c>
      <c r="C9" s="119">
        <v>696</v>
      </c>
      <c r="D9" s="119">
        <f t="shared" si="0"/>
        <v>2011</v>
      </c>
      <c r="E9" s="75"/>
      <c r="F9" s="75"/>
    </row>
    <row r="10" spans="1:8">
      <c r="A10" s="119" t="s">
        <v>2793</v>
      </c>
      <c r="B10" s="126">
        <v>40830</v>
      </c>
      <c r="C10" s="119">
        <v>745</v>
      </c>
      <c r="D10" s="119">
        <f t="shared" si="0"/>
        <v>2011</v>
      </c>
      <c r="E10" s="75"/>
      <c r="F10" s="75"/>
    </row>
    <row r="11" spans="1:8">
      <c r="A11" s="119" t="s">
        <v>2794</v>
      </c>
      <c r="B11" s="126">
        <v>40831</v>
      </c>
      <c r="C11" s="119">
        <v>794</v>
      </c>
      <c r="D11" s="119">
        <f t="shared" si="0"/>
        <v>2011</v>
      </c>
      <c r="E11" s="75"/>
      <c r="F11" s="75"/>
    </row>
    <row r="12" spans="1:8">
      <c r="A12" s="119" t="s">
        <v>2795</v>
      </c>
      <c r="B12" s="126">
        <v>40832</v>
      </c>
      <c r="C12" s="119">
        <v>843</v>
      </c>
      <c r="D12" s="119">
        <f t="shared" si="0"/>
        <v>2011</v>
      </c>
      <c r="E12" s="75"/>
      <c r="F12" s="75"/>
    </row>
    <row r="13" spans="1:8">
      <c r="A13" s="119" t="s">
        <v>2769</v>
      </c>
      <c r="B13" s="126">
        <v>40833</v>
      </c>
      <c r="C13" s="119">
        <v>892</v>
      </c>
      <c r="D13" s="119">
        <f t="shared" si="0"/>
        <v>2011</v>
      </c>
      <c r="E13" s="75"/>
      <c r="F13" s="75"/>
    </row>
    <row r="14" spans="1:8">
      <c r="A14" s="119" t="s">
        <v>2789</v>
      </c>
      <c r="B14" s="126">
        <v>40834</v>
      </c>
      <c r="C14" s="119">
        <v>941</v>
      </c>
      <c r="D14" s="119">
        <f t="shared" si="0"/>
        <v>2011</v>
      </c>
      <c r="E14" s="75"/>
      <c r="F14" s="75"/>
    </row>
    <row r="15" spans="1:8">
      <c r="A15" s="119" t="s">
        <v>2790</v>
      </c>
      <c r="B15" s="126">
        <v>40835</v>
      </c>
      <c r="C15" s="119">
        <v>990</v>
      </c>
      <c r="D15" s="119">
        <f t="shared" si="0"/>
        <v>2011</v>
      </c>
      <c r="E15" s="75"/>
      <c r="F15" s="75"/>
    </row>
    <row r="16" spans="1:8">
      <c r="A16" s="119" t="s">
        <v>2791</v>
      </c>
      <c r="B16" s="126">
        <v>40836</v>
      </c>
      <c r="C16" s="119">
        <v>1039</v>
      </c>
      <c r="D16" s="119">
        <f t="shared" si="0"/>
        <v>2011</v>
      </c>
      <c r="E16" s="75"/>
      <c r="F16" s="75"/>
    </row>
    <row r="17" spans="1:6">
      <c r="A17" s="119" t="s">
        <v>2792</v>
      </c>
      <c r="B17" s="126">
        <v>40837</v>
      </c>
      <c r="C17" s="119">
        <v>1088</v>
      </c>
      <c r="D17" s="119">
        <f t="shared" si="0"/>
        <v>2011</v>
      </c>
      <c r="E17" s="75"/>
      <c r="F17" s="75"/>
    </row>
    <row r="18" spans="1:6">
      <c r="A18" s="119" t="s">
        <v>2793</v>
      </c>
      <c r="B18" s="126">
        <v>40838</v>
      </c>
      <c r="C18" s="119">
        <v>1137</v>
      </c>
      <c r="D18" s="119">
        <f t="shared" si="0"/>
        <v>2011</v>
      </c>
      <c r="E18" s="75"/>
      <c r="F18" s="75"/>
    </row>
    <row r="19" spans="1:6">
      <c r="A19" s="119" t="s">
        <v>2794</v>
      </c>
      <c r="B19" s="126">
        <v>40839</v>
      </c>
      <c r="C19" s="119">
        <v>1186</v>
      </c>
      <c r="D19" s="119">
        <f t="shared" si="0"/>
        <v>2011</v>
      </c>
      <c r="E19" s="75"/>
      <c r="F19" s="75"/>
    </row>
    <row r="20" spans="1:6">
      <c r="A20" s="119" t="s">
        <v>2795</v>
      </c>
      <c r="B20" s="126">
        <v>40840</v>
      </c>
      <c r="C20" s="119">
        <v>1235</v>
      </c>
      <c r="D20" s="119">
        <f t="shared" si="0"/>
        <v>2011</v>
      </c>
      <c r="E20" s="75"/>
      <c r="F20" s="75"/>
    </row>
    <row r="21" spans="1:6">
      <c r="A21" s="119" t="s">
        <v>2769</v>
      </c>
      <c r="B21" s="126">
        <v>40841</v>
      </c>
      <c r="C21" s="119">
        <v>1284</v>
      </c>
      <c r="D21" s="119">
        <f t="shared" si="0"/>
        <v>2011</v>
      </c>
      <c r="E21" s="75"/>
      <c r="F21" s="75"/>
    </row>
    <row r="22" spans="1:6">
      <c r="A22" s="119" t="s">
        <v>2789</v>
      </c>
      <c r="B22" s="126">
        <v>40842</v>
      </c>
      <c r="C22" s="119">
        <v>1333</v>
      </c>
      <c r="D22" s="119">
        <f t="shared" si="0"/>
        <v>2011</v>
      </c>
      <c r="E22" s="75"/>
      <c r="F22" s="75"/>
    </row>
    <row r="23" spans="1:6">
      <c r="A23" s="119" t="s">
        <v>2790</v>
      </c>
      <c r="B23" s="126">
        <v>40843</v>
      </c>
      <c r="C23" s="119">
        <v>1382</v>
      </c>
      <c r="D23" s="119">
        <f t="shared" si="0"/>
        <v>2011</v>
      </c>
      <c r="E23" s="75"/>
      <c r="F23" s="75"/>
    </row>
    <row r="24" spans="1:6">
      <c r="A24" s="119" t="s">
        <v>2791</v>
      </c>
      <c r="B24" s="126">
        <v>40844</v>
      </c>
      <c r="C24" s="119">
        <v>1431</v>
      </c>
      <c r="D24" s="119">
        <f t="shared" si="0"/>
        <v>2011</v>
      </c>
      <c r="E24" s="75"/>
      <c r="F24" s="75"/>
    </row>
    <row r="25" spans="1:6">
      <c r="A25" s="119" t="s">
        <v>2792</v>
      </c>
      <c r="B25" s="126">
        <v>40845</v>
      </c>
      <c r="C25" s="119">
        <v>1480</v>
      </c>
      <c r="D25" s="119">
        <f t="shared" si="0"/>
        <v>2011</v>
      </c>
      <c r="E25" s="75"/>
      <c r="F25" s="75"/>
    </row>
    <row r="26" spans="1:6">
      <c r="A26" s="119" t="s">
        <v>2793</v>
      </c>
      <c r="B26" s="126">
        <v>40846</v>
      </c>
      <c r="C26" s="119">
        <v>1529</v>
      </c>
      <c r="D26" s="119">
        <f t="shared" si="0"/>
        <v>2011</v>
      </c>
      <c r="E26" s="75"/>
      <c r="F26" s="75"/>
    </row>
    <row r="27" spans="1:6">
      <c r="A27" s="119" t="s">
        <v>2794</v>
      </c>
      <c r="B27" s="126">
        <v>40847</v>
      </c>
      <c r="C27" s="119">
        <v>1578</v>
      </c>
      <c r="D27" s="119">
        <f t="shared" si="0"/>
        <v>2011</v>
      </c>
      <c r="E27" s="75"/>
      <c r="F27" s="75"/>
    </row>
    <row r="28" spans="1:6">
      <c r="A28" s="119" t="s">
        <v>2795</v>
      </c>
      <c r="B28" s="126">
        <v>40848</v>
      </c>
      <c r="C28" s="119">
        <v>1627</v>
      </c>
      <c r="D28" s="119">
        <f t="shared" si="0"/>
        <v>2011</v>
      </c>
      <c r="E28" s="75"/>
      <c r="F28" s="75"/>
    </row>
    <row r="29" spans="1:6">
      <c r="A29" s="119" t="s">
        <v>2769</v>
      </c>
      <c r="B29" s="126">
        <v>40849</v>
      </c>
      <c r="C29" s="119">
        <v>1676</v>
      </c>
      <c r="D29" s="119">
        <f t="shared" si="0"/>
        <v>2011</v>
      </c>
      <c r="E29" s="75"/>
      <c r="F29" s="75"/>
    </row>
    <row r="30" spans="1:6">
      <c r="A30" s="119" t="s">
        <v>2789</v>
      </c>
      <c r="B30" s="126">
        <v>40850</v>
      </c>
      <c r="C30" s="119">
        <v>1725</v>
      </c>
      <c r="D30" s="119">
        <f t="shared" si="0"/>
        <v>2011</v>
      </c>
      <c r="E30" s="75"/>
      <c r="F30" s="75"/>
    </row>
    <row r="31" spans="1:6">
      <c r="A31" s="119" t="s">
        <v>2790</v>
      </c>
      <c r="B31" s="126">
        <v>40851</v>
      </c>
      <c r="C31" s="119">
        <v>1774</v>
      </c>
      <c r="D31" s="119">
        <f t="shared" si="0"/>
        <v>2011</v>
      </c>
      <c r="E31" s="75"/>
      <c r="F31" s="75"/>
    </row>
    <row r="32" spans="1:6">
      <c r="A32" s="119" t="s">
        <v>2791</v>
      </c>
      <c r="B32" s="126">
        <v>40852</v>
      </c>
      <c r="C32" s="119">
        <v>1823</v>
      </c>
      <c r="D32" s="119">
        <f t="shared" si="0"/>
        <v>2011</v>
      </c>
      <c r="E32" s="75"/>
      <c r="F32" s="75"/>
    </row>
    <row r="33" spans="1:6">
      <c r="A33" s="119" t="s">
        <v>2792</v>
      </c>
      <c r="B33" s="126">
        <v>40853</v>
      </c>
      <c r="C33" s="119">
        <v>1872</v>
      </c>
      <c r="D33" s="119">
        <f t="shared" si="0"/>
        <v>2011</v>
      </c>
      <c r="E33" s="75"/>
      <c r="F33" s="75"/>
    </row>
    <row r="34" spans="1:6">
      <c r="A34" s="119" t="s">
        <v>2793</v>
      </c>
      <c r="B34" s="126">
        <v>40854</v>
      </c>
      <c r="C34" s="119">
        <v>1921</v>
      </c>
      <c r="D34" s="119">
        <f t="shared" si="0"/>
        <v>2011</v>
      </c>
      <c r="E34" s="75"/>
      <c r="F34" s="75"/>
    </row>
    <row r="35" spans="1:6">
      <c r="A35" s="119" t="s">
        <v>2794</v>
      </c>
      <c r="B35" s="126">
        <v>40855</v>
      </c>
      <c r="C35" s="119">
        <v>1970</v>
      </c>
      <c r="D35" s="119">
        <f t="shared" si="0"/>
        <v>2011</v>
      </c>
      <c r="E35" s="75"/>
      <c r="F35" s="75"/>
    </row>
    <row r="36" spans="1:6">
      <c r="A36" s="119" t="s">
        <v>2795</v>
      </c>
      <c r="B36" s="126">
        <v>40856</v>
      </c>
      <c r="C36" s="119">
        <v>2019</v>
      </c>
      <c r="D36" s="119">
        <f t="shared" si="0"/>
        <v>2011</v>
      </c>
      <c r="E36" s="75"/>
      <c r="F36" s="75"/>
    </row>
    <row r="37" spans="1:6">
      <c r="A37" s="119" t="s">
        <v>2769</v>
      </c>
      <c r="B37" s="126">
        <v>40857</v>
      </c>
      <c r="C37" s="119">
        <v>2068</v>
      </c>
      <c r="D37" s="119">
        <f t="shared" si="0"/>
        <v>2011</v>
      </c>
      <c r="E37" s="75"/>
      <c r="F37" s="75"/>
    </row>
    <row r="38" spans="1:6">
      <c r="A38" s="119" t="s">
        <v>2789</v>
      </c>
      <c r="B38" s="126">
        <v>40858</v>
      </c>
      <c r="C38" s="119">
        <v>2117</v>
      </c>
      <c r="D38" s="119">
        <f t="shared" si="0"/>
        <v>2011</v>
      </c>
      <c r="E38" s="75"/>
      <c r="F38" s="75"/>
    </row>
    <row r="39" spans="1:6">
      <c r="A39" s="119" t="s">
        <v>2790</v>
      </c>
      <c r="B39" s="126">
        <v>40859</v>
      </c>
      <c r="C39" s="119">
        <v>2166</v>
      </c>
      <c r="D39" s="119">
        <f t="shared" si="0"/>
        <v>2011</v>
      </c>
      <c r="E39" s="75"/>
      <c r="F39" s="75"/>
    </row>
    <row r="40" spans="1:6">
      <c r="A40" s="119" t="s">
        <v>2791</v>
      </c>
      <c r="B40" s="126">
        <v>40860</v>
      </c>
      <c r="C40" s="119">
        <v>2215</v>
      </c>
      <c r="D40" s="119">
        <f t="shared" si="0"/>
        <v>2011</v>
      </c>
      <c r="E40" s="75"/>
      <c r="F40" s="75"/>
    </row>
    <row r="41" spans="1:6">
      <c r="A41" s="119" t="s">
        <v>2792</v>
      </c>
      <c r="B41" s="126">
        <v>40861</v>
      </c>
      <c r="C41" s="119">
        <v>2264</v>
      </c>
      <c r="D41" s="119">
        <f t="shared" si="0"/>
        <v>2011</v>
      </c>
      <c r="E41" s="75"/>
      <c r="F41" s="75"/>
    </row>
    <row r="42" spans="1:6">
      <c r="A42" s="119" t="s">
        <v>2793</v>
      </c>
      <c r="B42" s="126">
        <v>40862</v>
      </c>
      <c r="C42" s="119">
        <v>2313</v>
      </c>
      <c r="D42" s="119">
        <f t="shared" si="0"/>
        <v>2011</v>
      </c>
      <c r="E42" s="75"/>
      <c r="F42" s="75"/>
    </row>
    <row r="43" spans="1:6">
      <c r="A43" s="119" t="s">
        <v>2794</v>
      </c>
      <c r="B43" s="126">
        <v>40863</v>
      </c>
      <c r="C43" s="119">
        <v>2362</v>
      </c>
      <c r="D43" s="119">
        <f t="shared" si="0"/>
        <v>2011</v>
      </c>
      <c r="E43" s="75"/>
      <c r="F43" s="75"/>
    </row>
    <row r="44" spans="1:6">
      <c r="A44" s="119" t="s">
        <v>2795</v>
      </c>
      <c r="B44" s="126">
        <v>40864</v>
      </c>
      <c r="C44" s="119">
        <v>2411</v>
      </c>
      <c r="D44" s="119">
        <f t="shared" si="0"/>
        <v>2011</v>
      </c>
      <c r="E44" s="75"/>
      <c r="F44" s="75"/>
    </row>
    <row r="45" spans="1:6">
      <c r="A45" s="119" t="s">
        <v>2769</v>
      </c>
      <c r="B45" s="126">
        <v>40865</v>
      </c>
      <c r="C45" s="119">
        <v>2460</v>
      </c>
      <c r="D45" s="119">
        <f t="shared" si="0"/>
        <v>2011</v>
      </c>
      <c r="E45" s="75"/>
      <c r="F45" s="75"/>
    </row>
    <row r="46" spans="1:6">
      <c r="A46" s="119" t="s">
        <v>2789</v>
      </c>
      <c r="B46" s="126">
        <v>40866</v>
      </c>
      <c r="C46" s="119">
        <v>2509</v>
      </c>
      <c r="D46" s="119">
        <f t="shared" si="0"/>
        <v>2011</v>
      </c>
      <c r="E46" s="75"/>
      <c r="F46" s="75"/>
    </row>
    <row r="47" spans="1:6">
      <c r="A47" s="119" t="s">
        <v>2790</v>
      </c>
      <c r="B47" s="126">
        <v>40867</v>
      </c>
      <c r="C47" s="119">
        <v>2558</v>
      </c>
      <c r="D47" s="119">
        <f t="shared" si="0"/>
        <v>2011</v>
      </c>
      <c r="E47" s="75"/>
      <c r="F47" s="75"/>
    </row>
    <row r="48" spans="1:6">
      <c r="A48" s="119" t="s">
        <v>2791</v>
      </c>
      <c r="B48" s="126">
        <v>40868</v>
      </c>
      <c r="C48" s="119">
        <v>2607</v>
      </c>
      <c r="D48" s="119">
        <f t="shared" si="0"/>
        <v>2011</v>
      </c>
      <c r="E48" s="75"/>
      <c r="F48" s="75"/>
    </row>
    <row r="49" spans="1:6">
      <c r="A49" s="119" t="s">
        <v>2792</v>
      </c>
      <c r="B49" s="126">
        <v>40869</v>
      </c>
      <c r="C49" s="119">
        <v>2656</v>
      </c>
      <c r="D49" s="119">
        <f t="shared" si="0"/>
        <v>2011</v>
      </c>
      <c r="E49" s="75"/>
      <c r="F49" s="75"/>
    </row>
    <row r="50" spans="1:6">
      <c r="A50" s="119" t="s">
        <v>2793</v>
      </c>
      <c r="B50" s="126">
        <v>40870</v>
      </c>
      <c r="C50" s="119">
        <v>2705</v>
      </c>
      <c r="D50" s="119">
        <f t="shared" si="0"/>
        <v>2011</v>
      </c>
      <c r="E50" s="75"/>
      <c r="F50" s="75"/>
    </row>
    <row r="51" spans="1:6">
      <c r="A51" s="119" t="s">
        <v>2794</v>
      </c>
      <c r="B51" s="126">
        <v>40871</v>
      </c>
      <c r="C51" s="119">
        <v>2754</v>
      </c>
      <c r="D51" s="119">
        <f t="shared" si="0"/>
        <v>2011</v>
      </c>
      <c r="E51" s="75"/>
      <c r="F51" s="75"/>
    </row>
    <row r="52" spans="1:6">
      <c r="A52" s="119" t="s">
        <v>2795</v>
      </c>
      <c r="B52" s="126">
        <v>40872</v>
      </c>
      <c r="C52" s="119">
        <v>2803</v>
      </c>
      <c r="D52" s="119">
        <f t="shared" si="0"/>
        <v>2011</v>
      </c>
      <c r="E52" s="75"/>
      <c r="F52" s="75"/>
    </row>
    <row r="53" spans="1:6">
      <c r="A53" s="119" t="s">
        <v>2769</v>
      </c>
      <c r="B53" s="126">
        <v>40873</v>
      </c>
      <c r="C53" s="119">
        <v>2852</v>
      </c>
      <c r="D53" s="119">
        <f t="shared" si="0"/>
        <v>2011</v>
      </c>
      <c r="E53" s="75"/>
      <c r="F53" s="75"/>
    </row>
    <row r="54" spans="1:6">
      <c r="A54" s="119" t="s">
        <v>2789</v>
      </c>
      <c r="B54" s="126">
        <v>40874</v>
      </c>
      <c r="C54" s="119">
        <v>2901</v>
      </c>
      <c r="D54" s="119">
        <f t="shared" si="0"/>
        <v>2011</v>
      </c>
      <c r="E54" s="75"/>
      <c r="F54" s="75"/>
    </row>
    <row r="55" spans="1:6">
      <c r="A55" s="119" t="s">
        <v>2790</v>
      </c>
      <c r="B55" s="126">
        <v>40875</v>
      </c>
      <c r="C55" s="119">
        <v>2950</v>
      </c>
      <c r="D55" s="119">
        <f t="shared" si="0"/>
        <v>2011</v>
      </c>
      <c r="E55" s="75"/>
      <c r="F55" s="75"/>
    </row>
    <row r="56" spans="1:6">
      <c r="A56" s="119" t="s">
        <v>2791</v>
      </c>
      <c r="B56" s="126">
        <v>40876</v>
      </c>
      <c r="C56" s="119">
        <v>2999</v>
      </c>
      <c r="D56" s="119">
        <f t="shared" si="0"/>
        <v>2011</v>
      </c>
      <c r="E56" s="75"/>
      <c r="F56" s="75"/>
    </row>
    <row r="57" spans="1:6">
      <c r="A57" s="119" t="s">
        <v>2792</v>
      </c>
      <c r="B57" s="126">
        <v>40877</v>
      </c>
      <c r="C57" s="119">
        <v>3048</v>
      </c>
      <c r="D57" s="119">
        <f t="shared" si="0"/>
        <v>2011</v>
      </c>
      <c r="E57" s="75"/>
      <c r="F57" s="75"/>
    </row>
    <row r="58" spans="1:6">
      <c r="A58" s="119" t="s">
        <v>2793</v>
      </c>
      <c r="B58" s="126">
        <v>40878</v>
      </c>
      <c r="C58" s="119">
        <v>3097</v>
      </c>
      <c r="D58" s="119">
        <f t="shared" si="0"/>
        <v>2011</v>
      </c>
      <c r="E58" s="75"/>
      <c r="F58" s="75"/>
    </row>
    <row r="59" spans="1:6">
      <c r="A59" s="119" t="s">
        <v>2794</v>
      </c>
      <c r="B59" s="126">
        <v>40879</v>
      </c>
      <c r="C59" s="119">
        <v>3146</v>
      </c>
      <c r="D59" s="119">
        <f t="shared" si="0"/>
        <v>2011</v>
      </c>
      <c r="E59" s="75"/>
      <c r="F59" s="75"/>
    </row>
    <row r="60" spans="1:6">
      <c r="A60" s="119" t="s">
        <v>2795</v>
      </c>
      <c r="B60" s="126">
        <v>40880</v>
      </c>
      <c r="C60" s="119">
        <v>3195</v>
      </c>
      <c r="D60" s="119">
        <f t="shared" si="0"/>
        <v>2011</v>
      </c>
      <c r="E60" s="75"/>
      <c r="F60" s="75"/>
    </row>
    <row r="61" spans="1:6">
      <c r="A61" s="119" t="s">
        <v>2769</v>
      </c>
      <c r="B61" s="126">
        <v>40881</v>
      </c>
      <c r="C61" s="119">
        <v>3244</v>
      </c>
      <c r="D61" s="119">
        <f t="shared" si="0"/>
        <v>2011</v>
      </c>
      <c r="E61" s="75"/>
      <c r="F61" s="75"/>
    </row>
    <row r="62" spans="1:6">
      <c r="A62" s="119" t="s">
        <v>2789</v>
      </c>
      <c r="B62" s="126">
        <v>40882</v>
      </c>
      <c r="C62" s="119">
        <v>3293</v>
      </c>
      <c r="D62" s="119">
        <f t="shared" si="0"/>
        <v>2011</v>
      </c>
      <c r="E62" s="75"/>
      <c r="F62" s="75"/>
    </row>
    <row r="63" spans="1:6">
      <c r="A63" s="119" t="s">
        <v>2790</v>
      </c>
      <c r="B63" s="126">
        <v>40883</v>
      </c>
      <c r="C63" s="119">
        <v>3342</v>
      </c>
      <c r="D63" s="119">
        <f t="shared" si="0"/>
        <v>2011</v>
      </c>
      <c r="E63" s="75"/>
      <c r="F63" s="75"/>
    </row>
    <row r="64" spans="1:6">
      <c r="A64" s="119" t="s">
        <v>2791</v>
      </c>
      <c r="B64" s="126">
        <v>40884</v>
      </c>
      <c r="C64" s="119">
        <v>3391</v>
      </c>
      <c r="D64" s="119">
        <f t="shared" si="0"/>
        <v>2011</v>
      </c>
      <c r="E64" s="75"/>
      <c r="F64" s="75"/>
    </row>
    <row r="65" spans="1:6">
      <c r="A65" s="119" t="s">
        <v>2792</v>
      </c>
      <c r="B65" s="126">
        <v>40885</v>
      </c>
      <c r="C65" s="119">
        <v>3440</v>
      </c>
      <c r="D65" s="119">
        <f t="shared" si="0"/>
        <v>2011</v>
      </c>
      <c r="E65" s="75"/>
      <c r="F65" s="75"/>
    </row>
    <row r="66" spans="1:6">
      <c r="A66" s="119" t="s">
        <v>2793</v>
      </c>
      <c r="B66" s="126">
        <v>40886</v>
      </c>
      <c r="C66" s="119">
        <v>3489</v>
      </c>
      <c r="D66" s="119">
        <f t="shared" si="0"/>
        <v>2011</v>
      </c>
      <c r="E66" s="75"/>
      <c r="F66" s="75"/>
    </row>
    <row r="67" spans="1:6">
      <c r="A67" s="119" t="s">
        <v>2794</v>
      </c>
      <c r="B67" s="126">
        <v>40887</v>
      </c>
      <c r="C67" s="119">
        <v>3538</v>
      </c>
      <c r="D67" s="119">
        <f t="shared" si="0"/>
        <v>2011</v>
      </c>
      <c r="E67" s="75"/>
      <c r="F67" s="75"/>
    </row>
    <row r="68" spans="1:6">
      <c r="A68" s="119" t="s">
        <v>2795</v>
      </c>
      <c r="B68" s="126">
        <v>40888</v>
      </c>
      <c r="C68" s="119">
        <v>3587</v>
      </c>
      <c r="D68" s="119">
        <f t="shared" si="0"/>
        <v>2011</v>
      </c>
      <c r="E68" s="75"/>
      <c r="F68" s="75"/>
    </row>
    <row r="69" spans="1:6">
      <c r="A69" s="119" t="s">
        <v>2769</v>
      </c>
      <c r="B69" s="126">
        <v>40889</v>
      </c>
      <c r="C69" s="119">
        <v>3636</v>
      </c>
      <c r="D69" s="119">
        <f t="shared" si="0"/>
        <v>2011</v>
      </c>
      <c r="E69" s="75"/>
      <c r="F69" s="75"/>
    </row>
    <row r="70" spans="1:6">
      <c r="A70" s="119" t="s">
        <v>2789</v>
      </c>
      <c r="B70" s="126">
        <v>40890</v>
      </c>
      <c r="C70" s="119">
        <v>3685</v>
      </c>
      <c r="D70" s="119">
        <f t="shared" ref="D70:D133" si="1">YEAR(B70)</f>
        <v>2011</v>
      </c>
      <c r="E70" s="75"/>
      <c r="F70" s="75"/>
    </row>
    <row r="71" spans="1:6">
      <c r="A71" s="119" t="s">
        <v>2790</v>
      </c>
      <c r="B71" s="126">
        <v>40891</v>
      </c>
      <c r="C71" s="119">
        <v>3734</v>
      </c>
      <c r="D71" s="119">
        <f t="shared" si="1"/>
        <v>2011</v>
      </c>
      <c r="E71" s="75"/>
      <c r="F71" s="75"/>
    </row>
    <row r="72" spans="1:6">
      <c r="A72" s="119" t="s">
        <v>2791</v>
      </c>
      <c r="B72" s="126">
        <v>40892</v>
      </c>
      <c r="C72" s="119">
        <v>3783</v>
      </c>
      <c r="D72" s="119">
        <f t="shared" si="1"/>
        <v>2011</v>
      </c>
      <c r="E72" s="75"/>
      <c r="F72" s="75"/>
    </row>
    <row r="73" spans="1:6">
      <c r="A73" s="119" t="s">
        <v>2792</v>
      </c>
      <c r="B73" s="126">
        <v>40893</v>
      </c>
      <c r="C73" s="119">
        <v>3832</v>
      </c>
      <c r="D73" s="119">
        <f t="shared" si="1"/>
        <v>2011</v>
      </c>
      <c r="E73" s="75"/>
      <c r="F73" s="75"/>
    </row>
    <row r="74" spans="1:6">
      <c r="A74" s="119" t="s">
        <v>2793</v>
      </c>
      <c r="B74" s="126">
        <v>40894</v>
      </c>
      <c r="C74" s="119">
        <v>3881</v>
      </c>
      <c r="D74" s="119">
        <f t="shared" si="1"/>
        <v>2011</v>
      </c>
      <c r="E74" s="75"/>
      <c r="F74" s="75"/>
    </row>
    <row r="75" spans="1:6">
      <c r="A75" s="119" t="s">
        <v>2794</v>
      </c>
      <c r="B75" s="126">
        <v>40895</v>
      </c>
      <c r="C75" s="119">
        <v>3930</v>
      </c>
      <c r="D75" s="119">
        <f t="shared" si="1"/>
        <v>2011</v>
      </c>
      <c r="E75" s="75"/>
      <c r="F75" s="75"/>
    </row>
    <row r="76" spans="1:6">
      <c r="A76" s="119" t="s">
        <v>2795</v>
      </c>
      <c r="B76" s="126">
        <v>40896</v>
      </c>
      <c r="C76" s="119">
        <v>3979</v>
      </c>
      <c r="D76" s="119">
        <f t="shared" si="1"/>
        <v>2011</v>
      </c>
      <c r="E76" s="75"/>
      <c r="F76" s="75"/>
    </row>
    <row r="77" spans="1:6">
      <c r="A77" s="119" t="s">
        <v>2769</v>
      </c>
      <c r="B77" s="126">
        <v>40897</v>
      </c>
      <c r="C77" s="119">
        <v>4028</v>
      </c>
      <c r="D77" s="119">
        <f t="shared" si="1"/>
        <v>2011</v>
      </c>
      <c r="E77" s="75"/>
      <c r="F77" s="75"/>
    </row>
    <row r="78" spans="1:6">
      <c r="A78" s="119" t="s">
        <v>2789</v>
      </c>
      <c r="B78" s="126">
        <v>40898</v>
      </c>
      <c r="C78" s="119">
        <v>4077</v>
      </c>
      <c r="D78" s="119">
        <f t="shared" si="1"/>
        <v>2011</v>
      </c>
      <c r="E78" s="75"/>
      <c r="F78" s="75"/>
    </row>
    <row r="79" spans="1:6">
      <c r="A79" s="119" t="s">
        <v>2790</v>
      </c>
      <c r="B79" s="126">
        <v>40899</v>
      </c>
      <c r="C79" s="119">
        <v>4126</v>
      </c>
      <c r="D79" s="119">
        <f t="shared" si="1"/>
        <v>2011</v>
      </c>
      <c r="E79" s="75"/>
      <c r="F79" s="75"/>
    </row>
    <row r="80" spans="1:6">
      <c r="A80" s="119" t="s">
        <v>2791</v>
      </c>
      <c r="B80" s="126">
        <v>40900</v>
      </c>
      <c r="C80" s="119">
        <v>4175</v>
      </c>
      <c r="D80" s="119">
        <f t="shared" si="1"/>
        <v>2011</v>
      </c>
      <c r="E80" s="75"/>
      <c r="F80" s="75"/>
    </row>
    <row r="81" spans="1:6">
      <c r="A81" s="119" t="s">
        <v>2792</v>
      </c>
      <c r="B81" s="126">
        <v>40901</v>
      </c>
      <c r="C81" s="119">
        <v>4224</v>
      </c>
      <c r="D81" s="119">
        <f t="shared" si="1"/>
        <v>2011</v>
      </c>
      <c r="E81" s="75"/>
      <c r="F81" s="75"/>
    </row>
    <row r="82" spans="1:6">
      <c r="A82" s="119" t="s">
        <v>2793</v>
      </c>
      <c r="B82" s="126">
        <v>40902</v>
      </c>
      <c r="C82" s="119">
        <v>4273</v>
      </c>
      <c r="D82" s="119">
        <f t="shared" si="1"/>
        <v>2011</v>
      </c>
      <c r="E82" s="75"/>
      <c r="F82" s="75"/>
    </row>
    <row r="83" spans="1:6">
      <c r="A83" s="119" t="s">
        <v>2794</v>
      </c>
      <c r="B83" s="126">
        <v>40903</v>
      </c>
      <c r="C83" s="119">
        <v>4322</v>
      </c>
      <c r="D83" s="119">
        <f t="shared" si="1"/>
        <v>2011</v>
      </c>
      <c r="E83" s="75"/>
      <c r="F83" s="75"/>
    </row>
    <row r="84" spans="1:6">
      <c r="A84" s="119" t="s">
        <v>2795</v>
      </c>
      <c r="B84" s="126">
        <v>40904</v>
      </c>
      <c r="C84" s="119">
        <v>4371</v>
      </c>
      <c r="D84" s="119">
        <f t="shared" si="1"/>
        <v>2011</v>
      </c>
      <c r="E84" s="75"/>
      <c r="F84" s="75"/>
    </row>
    <row r="85" spans="1:6">
      <c r="A85" s="119" t="s">
        <v>2769</v>
      </c>
      <c r="B85" s="126">
        <v>40905</v>
      </c>
      <c r="C85" s="119">
        <v>4420</v>
      </c>
      <c r="D85" s="119">
        <f t="shared" si="1"/>
        <v>2011</v>
      </c>
      <c r="E85" s="75"/>
      <c r="F85" s="75"/>
    </row>
    <row r="86" spans="1:6">
      <c r="A86" s="119" t="s">
        <v>2789</v>
      </c>
      <c r="B86" s="126">
        <v>40906</v>
      </c>
      <c r="C86" s="119">
        <v>4469</v>
      </c>
      <c r="D86" s="119">
        <f t="shared" si="1"/>
        <v>2011</v>
      </c>
      <c r="E86" s="75"/>
      <c r="F86" s="75"/>
    </row>
    <row r="87" spans="1:6">
      <c r="A87" s="119" t="s">
        <v>2790</v>
      </c>
      <c r="B87" s="126">
        <v>40907</v>
      </c>
      <c r="C87" s="119">
        <v>4518</v>
      </c>
      <c r="D87" s="119">
        <f t="shared" si="1"/>
        <v>2011</v>
      </c>
      <c r="E87" s="75"/>
      <c r="F87" s="75"/>
    </row>
    <row r="88" spans="1:6">
      <c r="A88" s="119" t="s">
        <v>2791</v>
      </c>
      <c r="B88" s="126">
        <v>40908</v>
      </c>
      <c r="C88" s="119">
        <v>4567</v>
      </c>
      <c r="D88" s="119">
        <f t="shared" si="1"/>
        <v>2011</v>
      </c>
      <c r="E88" s="75"/>
      <c r="F88" s="75"/>
    </row>
    <row r="89" spans="1:6">
      <c r="A89" s="119" t="s">
        <v>2792</v>
      </c>
      <c r="B89" s="126">
        <v>40909</v>
      </c>
      <c r="C89" s="119">
        <v>4616</v>
      </c>
      <c r="D89" s="119">
        <f t="shared" si="1"/>
        <v>2012</v>
      </c>
      <c r="E89" s="75"/>
      <c r="F89" s="75"/>
    </row>
    <row r="90" spans="1:6">
      <c r="A90" s="119" t="s">
        <v>2793</v>
      </c>
      <c r="B90" s="126">
        <v>40910</v>
      </c>
      <c r="C90" s="119">
        <v>4665</v>
      </c>
      <c r="D90" s="119">
        <f t="shared" si="1"/>
        <v>2012</v>
      </c>
      <c r="E90" s="75"/>
      <c r="F90" s="75"/>
    </row>
    <row r="91" spans="1:6">
      <c r="A91" s="119" t="s">
        <v>2794</v>
      </c>
      <c r="B91" s="126">
        <v>40911</v>
      </c>
      <c r="C91" s="119">
        <v>4714</v>
      </c>
      <c r="D91" s="119">
        <f t="shared" si="1"/>
        <v>2012</v>
      </c>
      <c r="E91" s="75"/>
      <c r="F91" s="75"/>
    </row>
    <row r="92" spans="1:6">
      <c r="A92" s="119" t="s">
        <v>2795</v>
      </c>
      <c r="B92" s="126">
        <v>40912</v>
      </c>
      <c r="C92" s="119">
        <v>4763</v>
      </c>
      <c r="D92" s="119">
        <f t="shared" si="1"/>
        <v>2012</v>
      </c>
      <c r="E92" s="75"/>
      <c r="F92" s="75"/>
    </row>
    <row r="93" spans="1:6">
      <c r="A93" s="119" t="s">
        <v>2769</v>
      </c>
      <c r="B93" s="126">
        <v>40913</v>
      </c>
      <c r="C93" s="119">
        <v>4812</v>
      </c>
      <c r="D93" s="119">
        <f t="shared" si="1"/>
        <v>2012</v>
      </c>
      <c r="E93" s="75"/>
      <c r="F93" s="75"/>
    </row>
    <row r="94" spans="1:6">
      <c r="A94" s="119" t="s">
        <v>2789</v>
      </c>
      <c r="B94" s="126">
        <v>40914</v>
      </c>
      <c r="C94" s="119">
        <v>4861</v>
      </c>
      <c r="D94" s="119">
        <f t="shared" si="1"/>
        <v>2012</v>
      </c>
      <c r="E94" s="75"/>
      <c r="F94" s="75"/>
    </row>
    <row r="95" spans="1:6">
      <c r="A95" s="119" t="s">
        <v>2790</v>
      </c>
      <c r="B95" s="126">
        <v>40915</v>
      </c>
      <c r="C95" s="119">
        <v>4910</v>
      </c>
      <c r="D95" s="119">
        <f t="shared" si="1"/>
        <v>2012</v>
      </c>
      <c r="E95" s="75"/>
      <c r="F95" s="75"/>
    </row>
    <row r="96" spans="1:6">
      <c r="A96" s="119" t="s">
        <v>2791</v>
      </c>
      <c r="B96" s="126">
        <v>40916</v>
      </c>
      <c r="C96" s="119">
        <v>4959</v>
      </c>
      <c r="D96" s="119">
        <f t="shared" si="1"/>
        <v>2012</v>
      </c>
      <c r="E96" s="75"/>
      <c r="F96" s="75"/>
    </row>
    <row r="97" spans="1:6">
      <c r="A97" s="119" t="s">
        <v>2792</v>
      </c>
      <c r="B97" s="126">
        <v>40917</v>
      </c>
      <c r="C97" s="119">
        <v>5008</v>
      </c>
      <c r="D97" s="119">
        <f t="shared" si="1"/>
        <v>2012</v>
      </c>
      <c r="E97" s="75"/>
      <c r="F97" s="75"/>
    </row>
    <row r="98" spans="1:6">
      <c r="A98" s="119" t="s">
        <v>2793</v>
      </c>
      <c r="B98" s="126">
        <v>40918</v>
      </c>
      <c r="C98" s="119">
        <v>5057</v>
      </c>
      <c r="D98" s="119">
        <f t="shared" si="1"/>
        <v>2012</v>
      </c>
      <c r="E98" s="75"/>
      <c r="F98" s="75"/>
    </row>
    <row r="99" spans="1:6">
      <c r="A99" s="119" t="s">
        <v>2794</v>
      </c>
      <c r="B99" s="126">
        <v>40919</v>
      </c>
      <c r="C99" s="119">
        <v>5106</v>
      </c>
      <c r="D99" s="119">
        <f t="shared" si="1"/>
        <v>2012</v>
      </c>
      <c r="E99" s="75"/>
      <c r="F99" s="75"/>
    </row>
    <row r="100" spans="1:6">
      <c r="A100" s="119" t="s">
        <v>2795</v>
      </c>
      <c r="B100" s="126">
        <v>40920</v>
      </c>
      <c r="C100" s="119">
        <v>5155</v>
      </c>
      <c r="D100" s="119">
        <f t="shared" si="1"/>
        <v>2012</v>
      </c>
      <c r="E100" s="75"/>
      <c r="F100" s="75"/>
    </row>
    <row r="101" spans="1:6">
      <c r="A101" s="119" t="s">
        <v>2769</v>
      </c>
      <c r="B101" s="126">
        <v>40921</v>
      </c>
      <c r="C101" s="119">
        <v>5204</v>
      </c>
      <c r="D101" s="119">
        <f t="shared" si="1"/>
        <v>2012</v>
      </c>
      <c r="E101" s="75"/>
      <c r="F101" s="75"/>
    </row>
    <row r="102" spans="1:6">
      <c r="A102" s="119" t="s">
        <v>2789</v>
      </c>
      <c r="B102" s="126">
        <v>40922</v>
      </c>
      <c r="C102" s="119">
        <v>5253</v>
      </c>
      <c r="D102" s="119">
        <f t="shared" si="1"/>
        <v>2012</v>
      </c>
      <c r="E102" s="75"/>
      <c r="F102" s="75"/>
    </row>
    <row r="103" spans="1:6">
      <c r="A103" s="119" t="s">
        <v>2790</v>
      </c>
      <c r="B103" s="126">
        <v>40923</v>
      </c>
      <c r="C103" s="119">
        <v>5302</v>
      </c>
      <c r="D103" s="119">
        <f t="shared" si="1"/>
        <v>2012</v>
      </c>
      <c r="E103" s="75"/>
      <c r="F103" s="75"/>
    </row>
    <row r="104" spans="1:6">
      <c r="A104" s="119" t="s">
        <v>2791</v>
      </c>
      <c r="B104" s="126">
        <v>40924</v>
      </c>
      <c r="C104" s="119">
        <v>5351</v>
      </c>
      <c r="D104" s="119">
        <f t="shared" si="1"/>
        <v>2012</v>
      </c>
      <c r="E104" s="75"/>
      <c r="F104" s="75"/>
    </row>
    <row r="105" spans="1:6">
      <c r="A105" s="119" t="s">
        <v>2792</v>
      </c>
      <c r="B105" s="126">
        <v>40925</v>
      </c>
      <c r="C105" s="119">
        <v>5400</v>
      </c>
      <c r="D105" s="119">
        <f t="shared" si="1"/>
        <v>2012</v>
      </c>
      <c r="E105" s="75"/>
      <c r="F105" s="75"/>
    </row>
    <row r="106" spans="1:6">
      <c r="A106" s="119" t="s">
        <v>2793</v>
      </c>
      <c r="B106" s="126">
        <v>40926</v>
      </c>
      <c r="C106" s="119">
        <v>5449</v>
      </c>
      <c r="D106" s="119">
        <f t="shared" si="1"/>
        <v>2012</v>
      </c>
      <c r="E106" s="75"/>
      <c r="F106" s="75"/>
    </row>
    <row r="107" spans="1:6">
      <c r="A107" s="119" t="s">
        <v>2794</v>
      </c>
      <c r="B107" s="126">
        <v>40927</v>
      </c>
      <c r="C107" s="119">
        <v>5498</v>
      </c>
      <c r="D107" s="119">
        <f t="shared" si="1"/>
        <v>2012</v>
      </c>
      <c r="E107" s="75"/>
      <c r="F107" s="75"/>
    </row>
    <row r="108" spans="1:6">
      <c r="A108" s="119" t="s">
        <v>2795</v>
      </c>
      <c r="B108" s="126">
        <v>40928</v>
      </c>
      <c r="C108" s="119">
        <v>5547</v>
      </c>
      <c r="D108" s="119">
        <f t="shared" si="1"/>
        <v>2012</v>
      </c>
      <c r="E108" s="75"/>
      <c r="F108" s="75"/>
    </row>
    <row r="109" spans="1:6">
      <c r="A109" s="119" t="s">
        <v>2769</v>
      </c>
      <c r="B109" s="126">
        <v>40929</v>
      </c>
      <c r="C109" s="119">
        <v>5596</v>
      </c>
      <c r="D109" s="119">
        <f t="shared" si="1"/>
        <v>2012</v>
      </c>
      <c r="E109" s="75"/>
      <c r="F109" s="75"/>
    </row>
    <row r="110" spans="1:6">
      <c r="A110" s="119" t="s">
        <v>2789</v>
      </c>
      <c r="B110" s="126">
        <v>40930</v>
      </c>
      <c r="C110" s="119">
        <v>5645</v>
      </c>
      <c r="D110" s="119">
        <f t="shared" si="1"/>
        <v>2012</v>
      </c>
      <c r="E110" s="75"/>
      <c r="F110" s="75"/>
    </row>
    <row r="111" spans="1:6">
      <c r="A111" s="119" t="s">
        <v>2790</v>
      </c>
      <c r="B111" s="126">
        <v>40931</v>
      </c>
      <c r="C111" s="119">
        <v>5694</v>
      </c>
      <c r="D111" s="119">
        <f t="shared" si="1"/>
        <v>2012</v>
      </c>
      <c r="E111" s="75"/>
      <c r="F111" s="75"/>
    </row>
    <row r="112" spans="1:6">
      <c r="A112" s="119" t="s">
        <v>2791</v>
      </c>
      <c r="B112" s="126">
        <v>40932</v>
      </c>
      <c r="C112" s="119">
        <v>5743</v>
      </c>
      <c r="D112" s="119">
        <f t="shared" si="1"/>
        <v>2012</v>
      </c>
      <c r="E112" s="75"/>
      <c r="F112" s="75"/>
    </row>
    <row r="113" spans="1:6">
      <c r="A113" s="119" t="s">
        <v>2792</v>
      </c>
      <c r="B113" s="126">
        <v>40933</v>
      </c>
      <c r="C113" s="119">
        <v>5792</v>
      </c>
      <c r="D113" s="119">
        <f t="shared" si="1"/>
        <v>2012</v>
      </c>
      <c r="E113" s="75"/>
      <c r="F113" s="75"/>
    </row>
    <row r="114" spans="1:6">
      <c r="A114" s="119" t="s">
        <v>2793</v>
      </c>
      <c r="B114" s="126">
        <v>40934</v>
      </c>
      <c r="C114" s="119">
        <v>5841</v>
      </c>
      <c r="D114" s="119">
        <f t="shared" si="1"/>
        <v>2012</v>
      </c>
      <c r="E114" s="75"/>
      <c r="F114" s="75"/>
    </row>
    <row r="115" spans="1:6">
      <c r="A115" s="119" t="s">
        <v>2794</v>
      </c>
      <c r="B115" s="126">
        <v>40935</v>
      </c>
      <c r="C115" s="119">
        <v>5890</v>
      </c>
      <c r="D115" s="119">
        <f t="shared" si="1"/>
        <v>2012</v>
      </c>
      <c r="E115" s="75"/>
      <c r="F115" s="75"/>
    </row>
    <row r="116" spans="1:6">
      <c r="A116" s="119" t="s">
        <v>2795</v>
      </c>
      <c r="B116" s="126">
        <v>40936</v>
      </c>
      <c r="C116" s="119">
        <v>5939</v>
      </c>
      <c r="D116" s="119">
        <f t="shared" si="1"/>
        <v>2012</v>
      </c>
      <c r="E116" s="75"/>
      <c r="F116" s="75"/>
    </row>
    <row r="117" spans="1:6">
      <c r="A117" s="119" t="s">
        <v>2769</v>
      </c>
      <c r="B117" s="126">
        <v>40937</v>
      </c>
      <c r="C117" s="119">
        <v>5988</v>
      </c>
      <c r="D117" s="119">
        <f t="shared" si="1"/>
        <v>2012</v>
      </c>
      <c r="E117" s="75"/>
      <c r="F117" s="75"/>
    </row>
    <row r="118" spans="1:6">
      <c r="A118" s="119" t="s">
        <v>2789</v>
      </c>
      <c r="B118" s="126">
        <v>40938</v>
      </c>
      <c r="C118" s="119">
        <v>6037</v>
      </c>
      <c r="D118" s="119">
        <f t="shared" si="1"/>
        <v>2012</v>
      </c>
      <c r="E118" s="75"/>
      <c r="F118" s="75"/>
    </row>
    <row r="119" spans="1:6">
      <c r="A119" s="119" t="s">
        <v>2790</v>
      </c>
      <c r="B119" s="126">
        <v>40939</v>
      </c>
      <c r="C119" s="119">
        <v>6086</v>
      </c>
      <c r="D119" s="119">
        <f t="shared" si="1"/>
        <v>2012</v>
      </c>
      <c r="E119" s="75"/>
      <c r="F119" s="75"/>
    </row>
    <row r="120" spans="1:6">
      <c r="A120" s="119" t="s">
        <v>2791</v>
      </c>
      <c r="B120" s="126">
        <v>40940</v>
      </c>
      <c r="C120" s="119">
        <v>6135</v>
      </c>
      <c r="D120" s="119">
        <f t="shared" si="1"/>
        <v>2012</v>
      </c>
      <c r="E120" s="75"/>
      <c r="F120" s="75"/>
    </row>
    <row r="121" spans="1:6">
      <c r="A121" s="119" t="s">
        <v>2792</v>
      </c>
      <c r="B121" s="126">
        <v>40941</v>
      </c>
      <c r="C121" s="119">
        <v>6184</v>
      </c>
      <c r="D121" s="119">
        <f t="shared" si="1"/>
        <v>2012</v>
      </c>
      <c r="E121" s="75"/>
      <c r="F121" s="75"/>
    </row>
    <row r="122" spans="1:6">
      <c r="A122" s="119" t="s">
        <v>2793</v>
      </c>
      <c r="B122" s="126">
        <v>40942</v>
      </c>
      <c r="C122" s="119">
        <v>6233</v>
      </c>
      <c r="D122" s="119">
        <f t="shared" si="1"/>
        <v>2012</v>
      </c>
      <c r="E122" s="75"/>
      <c r="F122" s="75"/>
    </row>
    <row r="123" spans="1:6">
      <c r="A123" s="119" t="s">
        <v>2794</v>
      </c>
      <c r="B123" s="126">
        <v>40943</v>
      </c>
      <c r="C123" s="119">
        <v>6282</v>
      </c>
      <c r="D123" s="119">
        <f t="shared" si="1"/>
        <v>2012</v>
      </c>
      <c r="E123" s="75"/>
      <c r="F123" s="75"/>
    </row>
    <row r="124" spans="1:6">
      <c r="A124" s="119" t="s">
        <v>2795</v>
      </c>
      <c r="B124" s="126">
        <v>40944</v>
      </c>
      <c r="C124" s="119">
        <v>6331</v>
      </c>
      <c r="D124" s="119">
        <f t="shared" si="1"/>
        <v>2012</v>
      </c>
      <c r="E124" s="75"/>
      <c r="F124" s="75"/>
    </row>
    <row r="125" spans="1:6">
      <c r="A125" s="119" t="s">
        <v>2769</v>
      </c>
      <c r="B125" s="126">
        <v>40945</v>
      </c>
      <c r="C125" s="119">
        <v>6380</v>
      </c>
      <c r="D125" s="119">
        <f t="shared" si="1"/>
        <v>2012</v>
      </c>
      <c r="E125" s="75"/>
      <c r="F125" s="75"/>
    </row>
    <row r="126" spans="1:6">
      <c r="A126" s="119" t="s">
        <v>2789</v>
      </c>
      <c r="B126" s="126">
        <v>40946</v>
      </c>
      <c r="C126" s="119">
        <v>6429</v>
      </c>
      <c r="D126" s="119">
        <f t="shared" si="1"/>
        <v>2012</v>
      </c>
      <c r="E126" s="75"/>
      <c r="F126" s="75"/>
    </row>
    <row r="127" spans="1:6">
      <c r="A127" s="119" t="s">
        <v>2790</v>
      </c>
      <c r="B127" s="126">
        <v>40947</v>
      </c>
      <c r="C127" s="119">
        <v>6478</v>
      </c>
      <c r="D127" s="119">
        <f t="shared" si="1"/>
        <v>2012</v>
      </c>
      <c r="E127" s="75"/>
      <c r="F127" s="75"/>
    </row>
    <row r="128" spans="1:6">
      <c r="A128" s="119" t="s">
        <v>2791</v>
      </c>
      <c r="B128" s="126">
        <v>40948</v>
      </c>
      <c r="C128" s="119">
        <v>6527</v>
      </c>
      <c r="D128" s="119">
        <f t="shared" si="1"/>
        <v>2012</v>
      </c>
      <c r="E128" s="75"/>
      <c r="F128" s="75"/>
    </row>
    <row r="129" spans="1:6">
      <c r="A129" s="119" t="s">
        <v>2792</v>
      </c>
      <c r="B129" s="126">
        <v>40949</v>
      </c>
      <c r="C129" s="119">
        <v>6576</v>
      </c>
      <c r="D129" s="119">
        <f t="shared" si="1"/>
        <v>2012</v>
      </c>
      <c r="E129" s="75"/>
      <c r="F129" s="75"/>
    </row>
    <row r="130" spans="1:6">
      <c r="A130" s="119" t="s">
        <v>2793</v>
      </c>
      <c r="B130" s="126">
        <v>40950</v>
      </c>
      <c r="C130" s="119">
        <v>6625</v>
      </c>
      <c r="D130" s="119">
        <f t="shared" si="1"/>
        <v>2012</v>
      </c>
      <c r="E130" s="75"/>
      <c r="F130" s="75"/>
    </row>
    <row r="131" spans="1:6">
      <c r="A131" s="119" t="s">
        <v>2794</v>
      </c>
      <c r="B131" s="126">
        <v>40951</v>
      </c>
      <c r="C131" s="119">
        <v>6674</v>
      </c>
      <c r="D131" s="119">
        <f t="shared" si="1"/>
        <v>2012</v>
      </c>
      <c r="E131" s="75"/>
      <c r="F131" s="75"/>
    </row>
    <row r="132" spans="1:6">
      <c r="A132" s="119" t="s">
        <v>2795</v>
      </c>
      <c r="B132" s="126">
        <v>40952</v>
      </c>
      <c r="C132" s="119">
        <v>6723</v>
      </c>
      <c r="D132" s="119">
        <f t="shared" si="1"/>
        <v>2012</v>
      </c>
      <c r="E132" s="75"/>
      <c r="F132" s="75"/>
    </row>
    <row r="133" spans="1:6">
      <c r="A133" s="119" t="s">
        <v>2769</v>
      </c>
      <c r="B133" s="126">
        <v>40953</v>
      </c>
      <c r="C133" s="119">
        <v>6772</v>
      </c>
      <c r="D133" s="119">
        <f t="shared" si="1"/>
        <v>2012</v>
      </c>
      <c r="E133" s="75"/>
      <c r="F133" s="75"/>
    </row>
    <row r="134" spans="1:6">
      <c r="A134" s="119" t="s">
        <v>2789</v>
      </c>
      <c r="B134" s="126">
        <v>40954</v>
      </c>
      <c r="C134" s="119">
        <v>6821</v>
      </c>
      <c r="D134" s="119">
        <f t="shared" ref="D134:D197" si="2">YEAR(B134)</f>
        <v>2012</v>
      </c>
      <c r="E134" s="75"/>
      <c r="F134" s="75"/>
    </row>
    <row r="135" spans="1:6">
      <c r="A135" s="119" t="s">
        <v>2790</v>
      </c>
      <c r="B135" s="126">
        <v>40955</v>
      </c>
      <c r="C135" s="119">
        <v>6870</v>
      </c>
      <c r="D135" s="119">
        <f t="shared" si="2"/>
        <v>2012</v>
      </c>
      <c r="E135" s="75"/>
      <c r="F135" s="75"/>
    </row>
    <row r="136" spans="1:6">
      <c r="A136" s="119" t="s">
        <v>2791</v>
      </c>
      <c r="B136" s="126">
        <v>40956</v>
      </c>
      <c r="C136" s="119">
        <v>6919</v>
      </c>
      <c r="D136" s="119">
        <f t="shared" si="2"/>
        <v>2012</v>
      </c>
      <c r="E136" s="75"/>
      <c r="F136" s="75"/>
    </row>
    <row r="137" spans="1:6">
      <c r="A137" s="119" t="s">
        <v>2792</v>
      </c>
      <c r="B137" s="126">
        <v>40957</v>
      </c>
      <c r="C137" s="119">
        <v>6968</v>
      </c>
      <c r="D137" s="119">
        <f t="shared" si="2"/>
        <v>2012</v>
      </c>
      <c r="E137" s="75"/>
      <c r="F137" s="75"/>
    </row>
    <row r="138" spans="1:6">
      <c r="A138" s="119" t="s">
        <v>2793</v>
      </c>
      <c r="B138" s="126">
        <v>40958</v>
      </c>
      <c r="C138" s="119">
        <v>7017</v>
      </c>
      <c r="D138" s="119">
        <f t="shared" si="2"/>
        <v>2012</v>
      </c>
      <c r="E138" s="75"/>
      <c r="F138" s="75"/>
    </row>
    <row r="139" spans="1:6">
      <c r="A139" s="119" t="s">
        <v>2794</v>
      </c>
      <c r="B139" s="126">
        <v>40959</v>
      </c>
      <c r="C139" s="119">
        <v>7066</v>
      </c>
      <c r="D139" s="119">
        <f t="shared" si="2"/>
        <v>2012</v>
      </c>
      <c r="E139" s="75"/>
      <c r="F139" s="75"/>
    </row>
    <row r="140" spans="1:6">
      <c r="A140" s="119" t="s">
        <v>2795</v>
      </c>
      <c r="B140" s="126">
        <v>40960</v>
      </c>
      <c r="C140" s="119">
        <v>7115</v>
      </c>
      <c r="D140" s="119">
        <f t="shared" si="2"/>
        <v>2012</v>
      </c>
      <c r="E140" s="75"/>
      <c r="F140" s="75"/>
    </row>
    <row r="141" spans="1:6">
      <c r="A141" s="119" t="s">
        <v>2769</v>
      </c>
      <c r="B141" s="126">
        <v>40961</v>
      </c>
      <c r="C141" s="119">
        <v>7164</v>
      </c>
      <c r="D141" s="119">
        <f t="shared" si="2"/>
        <v>2012</v>
      </c>
      <c r="E141" s="75"/>
      <c r="F141" s="75"/>
    </row>
    <row r="142" spans="1:6">
      <c r="A142" s="119" t="s">
        <v>2789</v>
      </c>
      <c r="B142" s="126">
        <v>40962</v>
      </c>
      <c r="C142" s="119">
        <v>7213</v>
      </c>
      <c r="D142" s="119">
        <f t="shared" si="2"/>
        <v>2012</v>
      </c>
      <c r="E142" s="75"/>
      <c r="F142" s="75"/>
    </row>
    <row r="143" spans="1:6">
      <c r="A143" s="119" t="s">
        <v>2790</v>
      </c>
      <c r="B143" s="126">
        <v>40963</v>
      </c>
      <c r="C143" s="119">
        <v>7262</v>
      </c>
      <c r="D143" s="119">
        <f t="shared" si="2"/>
        <v>2012</v>
      </c>
      <c r="E143" s="75"/>
      <c r="F143" s="75"/>
    </row>
    <row r="144" spans="1:6">
      <c r="A144" s="119" t="s">
        <v>2791</v>
      </c>
      <c r="B144" s="126">
        <v>40964</v>
      </c>
      <c r="C144" s="119">
        <v>7311</v>
      </c>
      <c r="D144" s="119">
        <f t="shared" si="2"/>
        <v>2012</v>
      </c>
      <c r="E144" s="75"/>
      <c r="F144" s="75"/>
    </row>
    <row r="145" spans="1:6">
      <c r="A145" s="119" t="s">
        <v>2792</v>
      </c>
      <c r="B145" s="126">
        <v>40965</v>
      </c>
      <c r="C145" s="119">
        <v>7360</v>
      </c>
      <c r="D145" s="119">
        <f t="shared" si="2"/>
        <v>2012</v>
      </c>
      <c r="E145" s="75"/>
      <c r="F145" s="75"/>
    </row>
    <row r="146" spans="1:6">
      <c r="A146" s="119" t="s">
        <v>2793</v>
      </c>
      <c r="B146" s="126">
        <v>40966</v>
      </c>
      <c r="C146" s="119">
        <v>7409</v>
      </c>
      <c r="D146" s="119">
        <f t="shared" si="2"/>
        <v>2012</v>
      </c>
      <c r="E146" s="75"/>
      <c r="F146" s="75"/>
    </row>
    <row r="147" spans="1:6">
      <c r="A147" s="119" t="s">
        <v>2794</v>
      </c>
      <c r="B147" s="126">
        <v>40967</v>
      </c>
      <c r="C147" s="119">
        <v>7458</v>
      </c>
      <c r="D147" s="119">
        <f t="shared" si="2"/>
        <v>2012</v>
      </c>
      <c r="E147" s="75"/>
      <c r="F147" s="75"/>
    </row>
    <row r="148" spans="1:6">
      <c r="A148" s="119" t="s">
        <v>2795</v>
      </c>
      <c r="B148" s="126">
        <v>40968</v>
      </c>
      <c r="C148" s="119">
        <v>7507</v>
      </c>
      <c r="D148" s="119">
        <f t="shared" si="2"/>
        <v>2012</v>
      </c>
      <c r="E148" s="75"/>
      <c r="F148" s="75"/>
    </row>
    <row r="149" spans="1:6">
      <c r="A149" s="119" t="s">
        <v>2769</v>
      </c>
      <c r="B149" s="126">
        <v>40969</v>
      </c>
      <c r="C149" s="119">
        <v>7556</v>
      </c>
      <c r="D149" s="119">
        <f t="shared" si="2"/>
        <v>2012</v>
      </c>
      <c r="E149" s="75"/>
      <c r="F149" s="75"/>
    </row>
    <row r="150" spans="1:6">
      <c r="A150" s="119" t="s">
        <v>2789</v>
      </c>
      <c r="B150" s="126">
        <v>40970</v>
      </c>
      <c r="C150" s="119">
        <v>7605</v>
      </c>
      <c r="D150" s="119">
        <f t="shared" si="2"/>
        <v>2012</v>
      </c>
      <c r="E150" s="75"/>
      <c r="F150" s="75"/>
    </row>
    <row r="151" spans="1:6">
      <c r="A151" s="119" t="s">
        <v>2790</v>
      </c>
      <c r="B151" s="126">
        <v>40971</v>
      </c>
      <c r="C151" s="119">
        <v>7654</v>
      </c>
      <c r="D151" s="119">
        <f t="shared" si="2"/>
        <v>2012</v>
      </c>
      <c r="E151" s="75"/>
      <c r="F151" s="75"/>
    </row>
    <row r="152" spans="1:6">
      <c r="A152" s="119" t="s">
        <v>2791</v>
      </c>
      <c r="B152" s="126">
        <v>40972</v>
      </c>
      <c r="C152" s="119">
        <v>7703</v>
      </c>
      <c r="D152" s="119">
        <f t="shared" si="2"/>
        <v>2012</v>
      </c>
      <c r="E152" s="75"/>
      <c r="F152" s="75"/>
    </row>
    <row r="153" spans="1:6">
      <c r="A153" s="119" t="s">
        <v>2792</v>
      </c>
      <c r="B153" s="126">
        <v>40973</v>
      </c>
      <c r="C153" s="119">
        <v>7752</v>
      </c>
      <c r="D153" s="119">
        <f t="shared" si="2"/>
        <v>2012</v>
      </c>
      <c r="E153" s="75"/>
      <c r="F153" s="75"/>
    </row>
    <row r="154" spans="1:6">
      <c r="A154" s="119" t="s">
        <v>2793</v>
      </c>
      <c r="B154" s="126">
        <v>40974</v>
      </c>
      <c r="C154" s="119">
        <v>7801</v>
      </c>
      <c r="D154" s="119">
        <f t="shared" si="2"/>
        <v>2012</v>
      </c>
      <c r="E154" s="75"/>
      <c r="F154" s="75"/>
    </row>
    <row r="155" spans="1:6">
      <c r="A155" s="119" t="s">
        <v>2794</v>
      </c>
      <c r="B155" s="126">
        <v>40975</v>
      </c>
      <c r="C155" s="119">
        <v>7850</v>
      </c>
      <c r="D155" s="119">
        <f t="shared" si="2"/>
        <v>2012</v>
      </c>
      <c r="E155" s="75"/>
      <c r="F155" s="75"/>
    </row>
    <row r="156" spans="1:6">
      <c r="A156" s="119" t="s">
        <v>2795</v>
      </c>
      <c r="B156" s="126">
        <v>40976</v>
      </c>
      <c r="C156" s="119">
        <v>7899</v>
      </c>
      <c r="D156" s="119">
        <f t="shared" si="2"/>
        <v>2012</v>
      </c>
      <c r="E156" s="75"/>
      <c r="F156" s="75"/>
    </row>
    <row r="157" spans="1:6">
      <c r="A157" s="119" t="s">
        <v>2769</v>
      </c>
      <c r="B157" s="126">
        <v>40977</v>
      </c>
      <c r="C157" s="119">
        <v>7948</v>
      </c>
      <c r="D157" s="119">
        <f t="shared" si="2"/>
        <v>2012</v>
      </c>
      <c r="E157" s="75"/>
      <c r="F157" s="75"/>
    </row>
    <row r="158" spans="1:6">
      <c r="A158" s="119" t="s">
        <v>2789</v>
      </c>
      <c r="B158" s="126">
        <v>40978</v>
      </c>
      <c r="C158" s="119">
        <v>7997</v>
      </c>
      <c r="D158" s="119">
        <f t="shared" si="2"/>
        <v>2012</v>
      </c>
      <c r="E158" s="75"/>
      <c r="F158" s="75"/>
    </row>
    <row r="159" spans="1:6">
      <c r="A159" s="119" t="s">
        <v>2790</v>
      </c>
      <c r="B159" s="126">
        <v>40979</v>
      </c>
      <c r="C159" s="119">
        <v>8046</v>
      </c>
      <c r="D159" s="119">
        <f t="shared" si="2"/>
        <v>2012</v>
      </c>
      <c r="E159" s="75"/>
      <c r="F159" s="75"/>
    </row>
    <row r="160" spans="1:6">
      <c r="A160" s="119" t="s">
        <v>2791</v>
      </c>
      <c r="B160" s="126">
        <v>40980</v>
      </c>
      <c r="C160" s="119">
        <v>8095</v>
      </c>
      <c r="D160" s="119">
        <f t="shared" si="2"/>
        <v>2012</v>
      </c>
      <c r="E160" s="75"/>
      <c r="F160" s="75"/>
    </row>
    <row r="161" spans="1:6">
      <c r="A161" s="119" t="s">
        <v>2792</v>
      </c>
      <c r="B161" s="126">
        <v>40981</v>
      </c>
      <c r="C161" s="119">
        <v>8144</v>
      </c>
      <c r="D161" s="119">
        <f t="shared" si="2"/>
        <v>2012</v>
      </c>
      <c r="E161" s="75"/>
      <c r="F161" s="75"/>
    </row>
    <row r="162" spans="1:6">
      <c r="A162" s="119" t="s">
        <v>2793</v>
      </c>
      <c r="B162" s="126">
        <v>40982</v>
      </c>
      <c r="C162" s="119">
        <v>8193</v>
      </c>
      <c r="D162" s="119">
        <f t="shared" si="2"/>
        <v>2012</v>
      </c>
      <c r="E162" s="75"/>
      <c r="F162" s="75"/>
    </row>
    <row r="163" spans="1:6">
      <c r="A163" s="119" t="s">
        <v>2794</v>
      </c>
      <c r="B163" s="126">
        <v>40983</v>
      </c>
      <c r="C163" s="119">
        <v>8242</v>
      </c>
      <c r="D163" s="119">
        <f t="shared" si="2"/>
        <v>2012</v>
      </c>
      <c r="E163" s="75"/>
      <c r="F163" s="75"/>
    </row>
    <row r="164" spans="1:6">
      <c r="A164" s="119" t="s">
        <v>2795</v>
      </c>
      <c r="B164" s="126">
        <v>40984</v>
      </c>
      <c r="C164" s="119">
        <v>8291</v>
      </c>
      <c r="D164" s="119">
        <f t="shared" si="2"/>
        <v>2012</v>
      </c>
      <c r="E164" s="75"/>
      <c r="F164" s="75"/>
    </row>
    <row r="165" spans="1:6">
      <c r="A165" s="119" t="s">
        <v>2769</v>
      </c>
      <c r="B165" s="126">
        <v>40985</v>
      </c>
      <c r="C165" s="119">
        <v>8340</v>
      </c>
      <c r="D165" s="119">
        <f t="shared" si="2"/>
        <v>2012</v>
      </c>
      <c r="E165" s="75"/>
      <c r="F165" s="75"/>
    </row>
    <row r="166" spans="1:6">
      <c r="A166" s="119" t="s">
        <v>2789</v>
      </c>
      <c r="B166" s="126">
        <v>40986</v>
      </c>
      <c r="C166" s="119">
        <v>8389</v>
      </c>
      <c r="D166" s="119">
        <f t="shared" si="2"/>
        <v>2012</v>
      </c>
      <c r="E166" s="75"/>
      <c r="F166" s="75"/>
    </row>
    <row r="167" spans="1:6">
      <c r="A167" s="119" t="s">
        <v>2790</v>
      </c>
      <c r="B167" s="126">
        <v>40987</v>
      </c>
      <c r="C167" s="119">
        <v>8438</v>
      </c>
      <c r="D167" s="119">
        <f t="shared" si="2"/>
        <v>2012</v>
      </c>
      <c r="E167" s="75"/>
      <c r="F167" s="75"/>
    </row>
    <row r="168" spans="1:6">
      <c r="A168" s="119" t="s">
        <v>2791</v>
      </c>
      <c r="B168" s="126">
        <v>40988</v>
      </c>
      <c r="C168" s="119">
        <v>8487</v>
      </c>
      <c r="D168" s="119">
        <f t="shared" si="2"/>
        <v>2012</v>
      </c>
      <c r="E168" s="75"/>
      <c r="F168" s="75"/>
    </row>
    <row r="169" spans="1:6">
      <c r="A169" s="119" t="s">
        <v>2792</v>
      </c>
      <c r="B169" s="126">
        <v>40989</v>
      </c>
      <c r="C169" s="119">
        <v>8536</v>
      </c>
      <c r="D169" s="119">
        <f t="shared" si="2"/>
        <v>2012</v>
      </c>
      <c r="E169" s="75"/>
      <c r="F169" s="75"/>
    </row>
    <row r="170" spans="1:6">
      <c r="A170" s="119" t="s">
        <v>2793</v>
      </c>
      <c r="B170" s="126">
        <v>40990</v>
      </c>
      <c r="C170" s="119">
        <v>8585</v>
      </c>
      <c r="D170" s="119">
        <f t="shared" si="2"/>
        <v>2012</v>
      </c>
      <c r="E170" s="75"/>
      <c r="F170" s="75"/>
    </row>
    <row r="171" spans="1:6">
      <c r="A171" s="119" t="s">
        <v>2794</v>
      </c>
      <c r="B171" s="126">
        <v>40991</v>
      </c>
      <c r="C171" s="119">
        <v>8634</v>
      </c>
      <c r="D171" s="119">
        <f t="shared" si="2"/>
        <v>2012</v>
      </c>
      <c r="E171" s="75"/>
      <c r="F171" s="75"/>
    </row>
    <row r="172" spans="1:6">
      <c r="A172" s="119" t="s">
        <v>2795</v>
      </c>
      <c r="B172" s="126">
        <v>40992</v>
      </c>
      <c r="C172" s="119">
        <v>8683</v>
      </c>
      <c r="D172" s="119">
        <f t="shared" si="2"/>
        <v>2012</v>
      </c>
      <c r="E172" s="75"/>
      <c r="F172" s="75"/>
    </row>
    <row r="173" spans="1:6">
      <c r="A173" s="119" t="s">
        <v>2769</v>
      </c>
      <c r="B173" s="126">
        <v>40993</v>
      </c>
      <c r="C173" s="119">
        <v>8732</v>
      </c>
      <c r="D173" s="119">
        <f t="shared" si="2"/>
        <v>2012</v>
      </c>
      <c r="E173" s="75"/>
      <c r="F173" s="75"/>
    </row>
    <row r="174" spans="1:6">
      <c r="A174" s="119" t="s">
        <v>2789</v>
      </c>
      <c r="B174" s="126">
        <v>40994</v>
      </c>
      <c r="C174" s="119">
        <v>8781</v>
      </c>
      <c r="D174" s="119">
        <f t="shared" si="2"/>
        <v>2012</v>
      </c>
      <c r="E174" s="75"/>
      <c r="F174" s="75"/>
    </row>
    <row r="175" spans="1:6">
      <c r="A175" s="119" t="s">
        <v>2790</v>
      </c>
      <c r="B175" s="126">
        <v>40995</v>
      </c>
      <c r="C175" s="119">
        <v>8830</v>
      </c>
      <c r="D175" s="119">
        <f t="shared" si="2"/>
        <v>2012</v>
      </c>
      <c r="E175" s="75"/>
      <c r="F175" s="75"/>
    </row>
    <row r="176" spans="1:6">
      <c r="A176" s="119" t="s">
        <v>2791</v>
      </c>
      <c r="B176" s="126">
        <v>40996</v>
      </c>
      <c r="C176" s="119">
        <v>8879</v>
      </c>
      <c r="D176" s="119">
        <f t="shared" si="2"/>
        <v>2012</v>
      </c>
      <c r="E176" s="75"/>
      <c r="F176" s="75"/>
    </row>
    <row r="177" spans="1:6">
      <c r="A177" s="119" t="s">
        <v>2792</v>
      </c>
      <c r="B177" s="126">
        <v>40997</v>
      </c>
      <c r="C177" s="119">
        <v>8928</v>
      </c>
      <c r="D177" s="119">
        <f t="shared" si="2"/>
        <v>2012</v>
      </c>
      <c r="E177" s="75"/>
      <c r="F177" s="75"/>
    </row>
    <row r="178" spans="1:6">
      <c r="A178" s="119" t="s">
        <v>2793</v>
      </c>
      <c r="B178" s="126">
        <v>40998</v>
      </c>
      <c r="C178" s="119">
        <v>8977</v>
      </c>
      <c r="D178" s="119">
        <f t="shared" si="2"/>
        <v>2012</v>
      </c>
      <c r="E178" s="75"/>
      <c r="F178" s="75"/>
    </row>
    <row r="179" spans="1:6">
      <c r="A179" s="119" t="s">
        <v>2794</v>
      </c>
      <c r="B179" s="126">
        <v>40999</v>
      </c>
      <c r="C179" s="119">
        <v>9026</v>
      </c>
      <c r="D179" s="119">
        <f t="shared" si="2"/>
        <v>2012</v>
      </c>
      <c r="E179" s="75"/>
      <c r="F179" s="75"/>
    </row>
    <row r="180" spans="1:6">
      <c r="A180" s="119" t="s">
        <v>2795</v>
      </c>
      <c r="B180" s="126">
        <v>41000</v>
      </c>
      <c r="C180" s="119">
        <v>9075</v>
      </c>
      <c r="D180" s="119">
        <f t="shared" si="2"/>
        <v>2012</v>
      </c>
      <c r="E180" s="75"/>
      <c r="F180" s="75"/>
    </row>
    <row r="181" spans="1:6">
      <c r="A181" s="119" t="s">
        <v>2769</v>
      </c>
      <c r="B181" s="126">
        <v>41001</v>
      </c>
      <c r="C181" s="119">
        <v>9124</v>
      </c>
      <c r="D181" s="119">
        <f t="shared" si="2"/>
        <v>2012</v>
      </c>
      <c r="E181" s="75"/>
      <c r="F181" s="75"/>
    </row>
    <row r="182" spans="1:6">
      <c r="A182" s="119" t="s">
        <v>2789</v>
      </c>
      <c r="B182" s="126">
        <v>41002</v>
      </c>
      <c r="C182" s="119">
        <v>9173</v>
      </c>
      <c r="D182" s="119">
        <f t="shared" si="2"/>
        <v>2012</v>
      </c>
      <c r="E182" s="75"/>
      <c r="F182" s="75"/>
    </row>
    <row r="183" spans="1:6">
      <c r="A183" s="119" t="s">
        <v>2790</v>
      </c>
      <c r="B183" s="126">
        <v>41003</v>
      </c>
      <c r="C183" s="119">
        <v>9222</v>
      </c>
      <c r="D183" s="119">
        <f t="shared" si="2"/>
        <v>2012</v>
      </c>
      <c r="E183" s="75"/>
      <c r="F183" s="75"/>
    </row>
    <row r="184" spans="1:6">
      <c r="A184" s="119" t="s">
        <v>2791</v>
      </c>
      <c r="B184" s="126">
        <v>41004</v>
      </c>
      <c r="C184" s="119">
        <v>9271</v>
      </c>
      <c r="D184" s="119">
        <f t="shared" si="2"/>
        <v>2012</v>
      </c>
      <c r="E184" s="75"/>
      <c r="F184" s="75"/>
    </row>
    <row r="185" spans="1:6">
      <c r="A185" s="119" t="s">
        <v>2792</v>
      </c>
      <c r="B185" s="126">
        <v>41005</v>
      </c>
      <c r="C185" s="119">
        <v>9320</v>
      </c>
      <c r="D185" s="119">
        <f t="shared" si="2"/>
        <v>2012</v>
      </c>
      <c r="E185" s="75"/>
      <c r="F185" s="75"/>
    </row>
    <row r="186" spans="1:6">
      <c r="A186" s="119" t="s">
        <v>2793</v>
      </c>
      <c r="B186" s="126">
        <v>41006</v>
      </c>
      <c r="C186" s="119">
        <v>9369</v>
      </c>
      <c r="D186" s="119">
        <f t="shared" si="2"/>
        <v>2012</v>
      </c>
      <c r="E186" s="75"/>
      <c r="F186" s="75"/>
    </row>
    <row r="187" spans="1:6">
      <c r="A187" s="119" t="s">
        <v>2794</v>
      </c>
      <c r="B187" s="126">
        <v>41007</v>
      </c>
      <c r="C187" s="119">
        <v>9418</v>
      </c>
      <c r="D187" s="119">
        <f t="shared" si="2"/>
        <v>2012</v>
      </c>
      <c r="E187" s="75"/>
      <c r="F187" s="75"/>
    </row>
    <row r="188" spans="1:6">
      <c r="A188" s="119" t="s">
        <v>2795</v>
      </c>
      <c r="B188" s="126">
        <v>41008</v>
      </c>
      <c r="C188" s="119">
        <v>9467</v>
      </c>
      <c r="D188" s="119">
        <f t="shared" si="2"/>
        <v>2012</v>
      </c>
      <c r="E188" s="75"/>
      <c r="F188" s="75"/>
    </row>
    <row r="189" spans="1:6">
      <c r="A189" s="119" t="s">
        <v>2769</v>
      </c>
      <c r="B189" s="126">
        <v>41009</v>
      </c>
      <c r="C189" s="119">
        <v>9516</v>
      </c>
      <c r="D189" s="119">
        <f t="shared" si="2"/>
        <v>2012</v>
      </c>
      <c r="E189" s="75"/>
      <c r="F189" s="75"/>
    </row>
    <row r="190" spans="1:6">
      <c r="A190" s="119" t="s">
        <v>2789</v>
      </c>
      <c r="B190" s="126">
        <v>41010</v>
      </c>
      <c r="C190" s="119">
        <v>9565</v>
      </c>
      <c r="D190" s="119">
        <f t="shared" si="2"/>
        <v>2012</v>
      </c>
      <c r="E190" s="75"/>
      <c r="F190" s="75"/>
    </row>
    <row r="191" spans="1:6">
      <c r="A191" s="119" t="s">
        <v>2790</v>
      </c>
      <c r="B191" s="126">
        <v>41011</v>
      </c>
      <c r="C191" s="119">
        <v>9614</v>
      </c>
      <c r="D191" s="119">
        <f t="shared" si="2"/>
        <v>2012</v>
      </c>
      <c r="E191" s="75"/>
      <c r="F191" s="75"/>
    </row>
    <row r="192" spans="1:6">
      <c r="A192" s="119" t="s">
        <v>2791</v>
      </c>
      <c r="B192" s="126">
        <v>41012</v>
      </c>
      <c r="C192" s="119">
        <v>9663</v>
      </c>
      <c r="D192" s="119">
        <f t="shared" si="2"/>
        <v>2012</v>
      </c>
      <c r="E192" s="75"/>
      <c r="F192" s="75"/>
    </row>
    <row r="193" spans="1:6">
      <c r="A193" s="119" t="s">
        <v>2792</v>
      </c>
      <c r="B193" s="126">
        <v>41013</v>
      </c>
      <c r="C193" s="119">
        <v>9712</v>
      </c>
      <c r="D193" s="119">
        <f t="shared" si="2"/>
        <v>2012</v>
      </c>
      <c r="E193" s="75"/>
      <c r="F193" s="75"/>
    </row>
    <row r="194" spans="1:6">
      <c r="A194" s="119" t="s">
        <v>2793</v>
      </c>
      <c r="B194" s="126">
        <v>41014</v>
      </c>
      <c r="C194" s="119">
        <v>9761</v>
      </c>
      <c r="D194" s="119">
        <f t="shared" si="2"/>
        <v>2012</v>
      </c>
      <c r="E194" s="75"/>
      <c r="F194" s="75"/>
    </row>
    <row r="195" spans="1:6">
      <c r="A195" s="119" t="s">
        <v>2794</v>
      </c>
      <c r="B195" s="126">
        <v>41015</v>
      </c>
      <c r="C195" s="119">
        <v>9810</v>
      </c>
      <c r="D195" s="119">
        <f t="shared" si="2"/>
        <v>2012</v>
      </c>
      <c r="E195" s="75"/>
      <c r="F195" s="75"/>
    </row>
    <row r="196" spans="1:6">
      <c r="A196" s="119" t="s">
        <v>2795</v>
      </c>
      <c r="B196" s="126">
        <v>41016</v>
      </c>
      <c r="C196" s="119">
        <v>9859</v>
      </c>
      <c r="D196" s="119">
        <f t="shared" si="2"/>
        <v>2012</v>
      </c>
      <c r="E196" s="75"/>
      <c r="F196" s="75"/>
    </row>
    <row r="197" spans="1:6">
      <c r="A197" s="119" t="s">
        <v>2769</v>
      </c>
      <c r="B197" s="126">
        <v>41017</v>
      </c>
      <c r="C197" s="119">
        <v>9908</v>
      </c>
      <c r="D197" s="119">
        <f t="shared" si="2"/>
        <v>2012</v>
      </c>
      <c r="E197" s="75"/>
      <c r="F197" s="75"/>
    </row>
    <row r="198" spans="1:6">
      <c r="A198" s="119" t="s">
        <v>2789</v>
      </c>
      <c r="B198" s="126">
        <v>41018</v>
      </c>
      <c r="C198" s="119">
        <v>9957</v>
      </c>
      <c r="D198" s="119">
        <f t="shared" ref="D198:D261" si="3">YEAR(B198)</f>
        <v>2012</v>
      </c>
      <c r="E198" s="75"/>
      <c r="F198" s="75"/>
    </row>
    <row r="199" spans="1:6">
      <c r="A199" s="119" t="s">
        <v>2790</v>
      </c>
      <c r="B199" s="126">
        <v>41019</v>
      </c>
      <c r="C199" s="119">
        <v>10006</v>
      </c>
      <c r="D199" s="119">
        <f t="shared" si="3"/>
        <v>2012</v>
      </c>
      <c r="E199" s="75"/>
      <c r="F199" s="75"/>
    </row>
    <row r="200" spans="1:6">
      <c r="A200" s="119" t="s">
        <v>2791</v>
      </c>
      <c r="B200" s="126">
        <v>41020</v>
      </c>
      <c r="C200" s="119">
        <v>10055</v>
      </c>
      <c r="D200" s="119">
        <f t="shared" si="3"/>
        <v>2012</v>
      </c>
      <c r="E200" s="75"/>
      <c r="F200" s="75"/>
    </row>
    <row r="201" spans="1:6">
      <c r="A201" s="119" t="s">
        <v>2792</v>
      </c>
      <c r="B201" s="126">
        <v>41021</v>
      </c>
      <c r="C201" s="119">
        <v>10104</v>
      </c>
      <c r="D201" s="119">
        <f t="shared" si="3"/>
        <v>2012</v>
      </c>
      <c r="E201" s="75"/>
      <c r="F201" s="75"/>
    </row>
    <row r="202" spans="1:6">
      <c r="A202" s="119" t="s">
        <v>2793</v>
      </c>
      <c r="B202" s="126">
        <v>41022</v>
      </c>
      <c r="C202" s="119">
        <v>10153</v>
      </c>
      <c r="D202" s="119">
        <f t="shared" si="3"/>
        <v>2012</v>
      </c>
      <c r="E202" s="75"/>
      <c r="F202" s="75"/>
    </row>
    <row r="203" spans="1:6">
      <c r="A203" s="119" t="s">
        <v>2794</v>
      </c>
      <c r="B203" s="126">
        <v>41023</v>
      </c>
      <c r="C203" s="119">
        <v>10202</v>
      </c>
      <c r="D203" s="119">
        <f t="shared" si="3"/>
        <v>2012</v>
      </c>
      <c r="E203" s="75"/>
      <c r="F203" s="75"/>
    </row>
    <row r="204" spans="1:6">
      <c r="A204" s="119" t="s">
        <v>2795</v>
      </c>
      <c r="B204" s="126">
        <v>41024</v>
      </c>
      <c r="C204" s="119">
        <v>10251</v>
      </c>
      <c r="D204" s="119">
        <f t="shared" si="3"/>
        <v>2012</v>
      </c>
      <c r="E204" s="75"/>
      <c r="F204" s="75"/>
    </row>
    <row r="205" spans="1:6">
      <c r="A205" s="119" t="s">
        <v>2769</v>
      </c>
      <c r="B205" s="126">
        <v>41025</v>
      </c>
      <c r="C205" s="119">
        <v>10300</v>
      </c>
      <c r="D205" s="119">
        <f t="shared" si="3"/>
        <v>2012</v>
      </c>
      <c r="E205" s="75"/>
      <c r="F205" s="75"/>
    </row>
    <row r="206" spans="1:6">
      <c r="A206" s="119" t="s">
        <v>2789</v>
      </c>
      <c r="B206" s="126">
        <v>41026</v>
      </c>
      <c r="C206" s="119">
        <v>10349</v>
      </c>
      <c r="D206" s="119">
        <f t="shared" si="3"/>
        <v>2012</v>
      </c>
      <c r="E206" s="75"/>
      <c r="F206" s="75"/>
    </row>
    <row r="207" spans="1:6">
      <c r="A207" s="119" t="s">
        <v>2790</v>
      </c>
      <c r="B207" s="126">
        <v>41027</v>
      </c>
      <c r="C207" s="119">
        <v>10398</v>
      </c>
      <c r="D207" s="119">
        <f t="shared" si="3"/>
        <v>2012</v>
      </c>
      <c r="E207" s="75"/>
      <c r="F207" s="75"/>
    </row>
    <row r="208" spans="1:6">
      <c r="A208" s="119" t="s">
        <v>2791</v>
      </c>
      <c r="B208" s="126">
        <v>41028</v>
      </c>
      <c r="C208" s="119">
        <v>10447</v>
      </c>
      <c r="D208" s="119">
        <f t="shared" si="3"/>
        <v>2012</v>
      </c>
      <c r="E208" s="75"/>
      <c r="F208" s="75"/>
    </row>
    <row r="209" spans="1:6">
      <c r="A209" s="119" t="s">
        <v>2792</v>
      </c>
      <c r="B209" s="126">
        <v>41029</v>
      </c>
      <c r="C209" s="119">
        <v>10496</v>
      </c>
      <c r="D209" s="119">
        <f t="shared" si="3"/>
        <v>2012</v>
      </c>
      <c r="E209" s="75"/>
      <c r="F209" s="75"/>
    </row>
    <row r="210" spans="1:6">
      <c r="A210" s="119" t="s">
        <v>2793</v>
      </c>
      <c r="B210" s="126">
        <v>41030</v>
      </c>
      <c r="C210" s="119">
        <v>10545</v>
      </c>
      <c r="D210" s="119">
        <f t="shared" si="3"/>
        <v>2012</v>
      </c>
      <c r="E210" s="75"/>
      <c r="F210" s="75"/>
    </row>
    <row r="211" spans="1:6">
      <c r="A211" s="119" t="s">
        <v>2794</v>
      </c>
      <c r="B211" s="126">
        <v>41031</v>
      </c>
      <c r="C211" s="119">
        <v>10594</v>
      </c>
      <c r="D211" s="119">
        <f t="shared" si="3"/>
        <v>2012</v>
      </c>
      <c r="E211" s="75"/>
      <c r="F211" s="75"/>
    </row>
    <row r="212" spans="1:6">
      <c r="A212" s="119" t="s">
        <v>2795</v>
      </c>
      <c r="B212" s="126">
        <v>41032</v>
      </c>
      <c r="C212" s="119">
        <v>10643</v>
      </c>
      <c r="D212" s="119">
        <f t="shared" si="3"/>
        <v>2012</v>
      </c>
      <c r="E212" s="75"/>
      <c r="F212" s="75"/>
    </row>
    <row r="213" spans="1:6">
      <c r="A213" s="119" t="s">
        <v>2769</v>
      </c>
      <c r="B213" s="126">
        <v>41033</v>
      </c>
      <c r="C213" s="119">
        <v>10692</v>
      </c>
      <c r="D213" s="119">
        <f t="shared" si="3"/>
        <v>2012</v>
      </c>
      <c r="E213" s="75"/>
      <c r="F213" s="75"/>
    </row>
    <row r="214" spans="1:6">
      <c r="A214" s="119" t="s">
        <v>2789</v>
      </c>
      <c r="B214" s="126">
        <v>41034</v>
      </c>
      <c r="C214" s="119">
        <v>10741</v>
      </c>
      <c r="D214" s="119">
        <f t="shared" si="3"/>
        <v>2012</v>
      </c>
      <c r="E214" s="75"/>
      <c r="F214" s="75"/>
    </row>
    <row r="215" spans="1:6">
      <c r="A215" s="119" t="s">
        <v>2790</v>
      </c>
      <c r="B215" s="126">
        <v>41035</v>
      </c>
      <c r="C215" s="119">
        <v>10790</v>
      </c>
      <c r="D215" s="119">
        <f t="shared" si="3"/>
        <v>2012</v>
      </c>
      <c r="E215" s="75"/>
      <c r="F215" s="75"/>
    </row>
    <row r="216" spans="1:6">
      <c r="A216" s="119" t="s">
        <v>2791</v>
      </c>
      <c r="B216" s="126">
        <v>41036</v>
      </c>
      <c r="C216" s="119">
        <v>10839</v>
      </c>
      <c r="D216" s="119">
        <f t="shared" si="3"/>
        <v>2012</v>
      </c>
      <c r="E216" s="75"/>
      <c r="F216" s="75"/>
    </row>
    <row r="217" spans="1:6">
      <c r="A217" s="119" t="s">
        <v>2792</v>
      </c>
      <c r="B217" s="126">
        <v>41037</v>
      </c>
      <c r="C217" s="119">
        <v>10888</v>
      </c>
      <c r="D217" s="119">
        <f t="shared" si="3"/>
        <v>2012</v>
      </c>
      <c r="E217" s="75"/>
      <c r="F217" s="75"/>
    </row>
    <row r="218" spans="1:6">
      <c r="A218" s="119" t="s">
        <v>2793</v>
      </c>
      <c r="B218" s="126">
        <v>41038</v>
      </c>
      <c r="C218" s="119">
        <v>10937</v>
      </c>
      <c r="D218" s="119">
        <f t="shared" si="3"/>
        <v>2012</v>
      </c>
      <c r="E218" s="75"/>
      <c r="F218" s="75"/>
    </row>
    <row r="219" spans="1:6">
      <c r="A219" s="119" t="s">
        <v>2794</v>
      </c>
      <c r="B219" s="126">
        <v>41039</v>
      </c>
      <c r="C219" s="119">
        <v>10986</v>
      </c>
      <c r="D219" s="119">
        <f t="shared" si="3"/>
        <v>2012</v>
      </c>
      <c r="E219" s="75"/>
      <c r="F219" s="75"/>
    </row>
    <row r="220" spans="1:6">
      <c r="A220" s="119" t="s">
        <v>2795</v>
      </c>
      <c r="B220" s="126">
        <v>41040</v>
      </c>
      <c r="C220" s="119">
        <v>11035</v>
      </c>
      <c r="D220" s="119">
        <f t="shared" si="3"/>
        <v>2012</v>
      </c>
      <c r="E220" s="75"/>
      <c r="F220" s="75"/>
    </row>
    <row r="221" spans="1:6">
      <c r="A221" s="119" t="s">
        <v>2769</v>
      </c>
      <c r="B221" s="126">
        <v>41041</v>
      </c>
      <c r="C221" s="119">
        <v>11084</v>
      </c>
      <c r="D221" s="119">
        <f t="shared" si="3"/>
        <v>2012</v>
      </c>
      <c r="E221" s="75"/>
      <c r="F221" s="75"/>
    </row>
    <row r="222" spans="1:6">
      <c r="A222" s="119" t="s">
        <v>2789</v>
      </c>
      <c r="B222" s="126">
        <v>41042</v>
      </c>
      <c r="C222" s="119">
        <v>11133</v>
      </c>
      <c r="D222" s="119">
        <f t="shared" si="3"/>
        <v>2012</v>
      </c>
      <c r="E222" s="75"/>
      <c r="F222" s="75"/>
    </row>
    <row r="223" spans="1:6">
      <c r="A223" s="119" t="s">
        <v>2790</v>
      </c>
      <c r="B223" s="126">
        <v>41043</v>
      </c>
      <c r="C223" s="119">
        <v>11182</v>
      </c>
      <c r="D223" s="119">
        <f t="shared" si="3"/>
        <v>2012</v>
      </c>
      <c r="E223" s="75"/>
      <c r="F223" s="75"/>
    </row>
    <row r="224" spans="1:6">
      <c r="A224" s="119" t="s">
        <v>2791</v>
      </c>
      <c r="B224" s="126">
        <v>41044</v>
      </c>
      <c r="C224" s="119">
        <v>11231</v>
      </c>
      <c r="D224" s="119">
        <f t="shared" si="3"/>
        <v>2012</v>
      </c>
      <c r="E224" s="75"/>
      <c r="F224" s="75"/>
    </row>
    <row r="225" spans="1:6">
      <c r="A225" s="119" t="s">
        <v>2792</v>
      </c>
      <c r="B225" s="126">
        <v>41045</v>
      </c>
      <c r="C225" s="119">
        <v>11280</v>
      </c>
      <c r="D225" s="119">
        <f t="shared" si="3"/>
        <v>2012</v>
      </c>
      <c r="E225" s="75"/>
      <c r="F225" s="75"/>
    </row>
    <row r="226" spans="1:6">
      <c r="A226" s="119" t="s">
        <v>2793</v>
      </c>
      <c r="B226" s="126">
        <v>41046</v>
      </c>
      <c r="C226" s="119">
        <v>11329</v>
      </c>
      <c r="D226" s="119">
        <f t="shared" si="3"/>
        <v>2012</v>
      </c>
      <c r="E226" s="75"/>
      <c r="F226" s="75"/>
    </row>
    <row r="227" spans="1:6">
      <c r="A227" s="119" t="s">
        <v>2794</v>
      </c>
      <c r="B227" s="126">
        <v>41047</v>
      </c>
      <c r="C227" s="119">
        <v>11378</v>
      </c>
      <c r="D227" s="119">
        <f t="shared" si="3"/>
        <v>2012</v>
      </c>
      <c r="E227" s="75"/>
      <c r="F227" s="75"/>
    </row>
    <row r="228" spans="1:6">
      <c r="A228" s="119" t="s">
        <v>2795</v>
      </c>
      <c r="B228" s="126">
        <v>41048</v>
      </c>
      <c r="C228" s="119">
        <v>11427</v>
      </c>
      <c r="D228" s="119">
        <f t="shared" si="3"/>
        <v>2012</v>
      </c>
      <c r="E228" s="75"/>
      <c r="F228" s="75"/>
    </row>
    <row r="229" spans="1:6">
      <c r="A229" s="119" t="s">
        <v>2769</v>
      </c>
      <c r="B229" s="126">
        <v>41049</v>
      </c>
      <c r="C229" s="119">
        <v>11476</v>
      </c>
      <c r="D229" s="119">
        <f t="shared" si="3"/>
        <v>2012</v>
      </c>
      <c r="E229" s="75"/>
      <c r="F229" s="75"/>
    </row>
    <row r="230" spans="1:6">
      <c r="A230" s="119" t="s">
        <v>2789</v>
      </c>
      <c r="B230" s="126">
        <v>41050</v>
      </c>
      <c r="C230" s="119">
        <v>11525</v>
      </c>
      <c r="D230" s="119">
        <f t="shared" si="3"/>
        <v>2012</v>
      </c>
      <c r="E230" s="75"/>
      <c r="F230" s="75"/>
    </row>
    <row r="231" spans="1:6">
      <c r="A231" s="119" t="s">
        <v>2790</v>
      </c>
      <c r="B231" s="126">
        <v>41051</v>
      </c>
      <c r="C231" s="119">
        <v>11574</v>
      </c>
      <c r="D231" s="119">
        <f t="shared" si="3"/>
        <v>2012</v>
      </c>
      <c r="E231" s="75"/>
      <c r="F231" s="75"/>
    </row>
    <row r="232" spans="1:6">
      <c r="A232" s="119" t="s">
        <v>2791</v>
      </c>
      <c r="B232" s="126">
        <v>41052</v>
      </c>
      <c r="C232" s="119">
        <v>11623</v>
      </c>
      <c r="D232" s="119">
        <f t="shared" si="3"/>
        <v>2012</v>
      </c>
      <c r="E232" s="75"/>
      <c r="F232" s="75"/>
    </row>
    <row r="233" spans="1:6">
      <c r="A233" s="119" t="s">
        <v>2792</v>
      </c>
      <c r="B233" s="126">
        <v>41053</v>
      </c>
      <c r="C233" s="119">
        <v>11672</v>
      </c>
      <c r="D233" s="119">
        <f t="shared" si="3"/>
        <v>2012</v>
      </c>
      <c r="E233" s="75"/>
      <c r="F233" s="75"/>
    </row>
    <row r="234" spans="1:6">
      <c r="A234" s="119" t="s">
        <v>2793</v>
      </c>
      <c r="B234" s="126">
        <v>41054</v>
      </c>
      <c r="C234" s="119">
        <v>11721</v>
      </c>
      <c r="D234" s="119">
        <f t="shared" si="3"/>
        <v>2012</v>
      </c>
      <c r="E234" s="75"/>
      <c r="F234" s="75"/>
    </row>
    <row r="235" spans="1:6">
      <c r="A235" s="119" t="s">
        <v>2794</v>
      </c>
      <c r="B235" s="126">
        <v>41055</v>
      </c>
      <c r="C235" s="119">
        <v>11770</v>
      </c>
      <c r="D235" s="119">
        <f t="shared" si="3"/>
        <v>2012</v>
      </c>
      <c r="E235" s="75"/>
      <c r="F235" s="75"/>
    </row>
    <row r="236" spans="1:6">
      <c r="A236" s="119" t="s">
        <v>2795</v>
      </c>
      <c r="B236" s="126">
        <v>41056</v>
      </c>
      <c r="C236" s="119">
        <v>11819</v>
      </c>
      <c r="D236" s="119">
        <f t="shared" si="3"/>
        <v>2012</v>
      </c>
      <c r="E236" s="75"/>
      <c r="F236" s="75"/>
    </row>
    <row r="237" spans="1:6">
      <c r="A237" s="119" t="s">
        <v>2769</v>
      </c>
      <c r="B237" s="126">
        <v>41057</v>
      </c>
      <c r="C237" s="119">
        <v>11868</v>
      </c>
      <c r="D237" s="119">
        <f t="shared" si="3"/>
        <v>2012</v>
      </c>
      <c r="E237" s="75"/>
      <c r="F237" s="75"/>
    </row>
    <row r="238" spans="1:6">
      <c r="A238" s="119" t="s">
        <v>2789</v>
      </c>
      <c r="B238" s="126">
        <v>41058</v>
      </c>
      <c r="C238" s="119">
        <v>11917</v>
      </c>
      <c r="D238" s="119">
        <f t="shared" si="3"/>
        <v>2012</v>
      </c>
      <c r="E238" s="75"/>
      <c r="F238" s="75"/>
    </row>
    <row r="239" spans="1:6">
      <c r="A239" s="119" t="s">
        <v>2790</v>
      </c>
      <c r="B239" s="126">
        <v>41059</v>
      </c>
      <c r="C239" s="119">
        <v>11966</v>
      </c>
      <c r="D239" s="119">
        <f t="shared" si="3"/>
        <v>2012</v>
      </c>
      <c r="E239" s="75"/>
      <c r="F239" s="75"/>
    </row>
    <row r="240" spans="1:6">
      <c r="A240" s="119" t="s">
        <v>2791</v>
      </c>
      <c r="B240" s="126">
        <v>41060</v>
      </c>
      <c r="C240" s="119">
        <v>12015</v>
      </c>
      <c r="D240" s="119">
        <f t="shared" si="3"/>
        <v>2012</v>
      </c>
      <c r="E240" s="75"/>
      <c r="F240" s="75"/>
    </row>
    <row r="241" spans="1:6">
      <c r="A241" s="119" t="s">
        <v>2792</v>
      </c>
      <c r="B241" s="126">
        <v>41061</v>
      </c>
      <c r="C241" s="119">
        <v>12064</v>
      </c>
      <c r="D241" s="119">
        <f t="shared" si="3"/>
        <v>2012</v>
      </c>
      <c r="E241" s="75"/>
      <c r="F241" s="75"/>
    </row>
    <row r="242" spans="1:6">
      <c r="A242" s="119" t="s">
        <v>2793</v>
      </c>
      <c r="B242" s="126">
        <v>41062</v>
      </c>
      <c r="C242" s="119">
        <v>12113</v>
      </c>
      <c r="D242" s="119">
        <f t="shared" si="3"/>
        <v>2012</v>
      </c>
      <c r="E242" s="75"/>
      <c r="F242" s="75"/>
    </row>
    <row r="243" spans="1:6">
      <c r="A243" s="119" t="s">
        <v>2794</v>
      </c>
      <c r="B243" s="126">
        <v>41063</v>
      </c>
      <c r="C243" s="119">
        <v>12162</v>
      </c>
      <c r="D243" s="119">
        <f t="shared" si="3"/>
        <v>2012</v>
      </c>
      <c r="E243" s="75"/>
      <c r="F243" s="75"/>
    </row>
    <row r="244" spans="1:6">
      <c r="A244" s="119" t="s">
        <v>2795</v>
      </c>
      <c r="B244" s="126">
        <v>41064</v>
      </c>
      <c r="C244" s="119">
        <v>12211</v>
      </c>
      <c r="D244" s="119">
        <f t="shared" si="3"/>
        <v>2012</v>
      </c>
      <c r="E244" s="75"/>
      <c r="F244" s="75"/>
    </row>
    <row r="245" spans="1:6">
      <c r="A245" s="119" t="s">
        <v>2769</v>
      </c>
      <c r="B245" s="126">
        <v>41065</v>
      </c>
      <c r="C245" s="119">
        <v>12260</v>
      </c>
      <c r="D245" s="119">
        <f t="shared" si="3"/>
        <v>2012</v>
      </c>
      <c r="E245" s="75"/>
      <c r="F245" s="75"/>
    </row>
    <row r="246" spans="1:6">
      <c r="A246" s="119" t="s">
        <v>2789</v>
      </c>
      <c r="B246" s="126">
        <v>41066</v>
      </c>
      <c r="C246" s="119">
        <v>12309</v>
      </c>
      <c r="D246" s="119">
        <f t="shared" si="3"/>
        <v>2012</v>
      </c>
      <c r="E246" s="75"/>
      <c r="F246" s="75"/>
    </row>
    <row r="247" spans="1:6">
      <c r="A247" s="119" t="s">
        <v>2790</v>
      </c>
      <c r="B247" s="126">
        <v>41067</v>
      </c>
      <c r="C247" s="119">
        <v>12358</v>
      </c>
      <c r="D247" s="119">
        <f t="shared" si="3"/>
        <v>2012</v>
      </c>
      <c r="E247" s="75"/>
      <c r="F247" s="75"/>
    </row>
    <row r="248" spans="1:6">
      <c r="A248" s="119" t="s">
        <v>2791</v>
      </c>
      <c r="B248" s="126">
        <v>41068</v>
      </c>
      <c r="C248" s="119">
        <v>12407</v>
      </c>
      <c r="D248" s="119">
        <f t="shared" si="3"/>
        <v>2012</v>
      </c>
      <c r="E248" s="75"/>
      <c r="F248" s="75"/>
    </row>
    <row r="249" spans="1:6">
      <c r="A249" s="119" t="s">
        <v>2792</v>
      </c>
      <c r="B249" s="126">
        <v>41069</v>
      </c>
      <c r="C249" s="119">
        <v>12456</v>
      </c>
      <c r="D249" s="119">
        <f t="shared" si="3"/>
        <v>2012</v>
      </c>
      <c r="E249" s="75"/>
      <c r="F249" s="75"/>
    </row>
    <row r="250" spans="1:6">
      <c r="A250" s="119" t="s">
        <v>2793</v>
      </c>
      <c r="B250" s="126">
        <v>41070</v>
      </c>
      <c r="C250" s="119">
        <v>12505</v>
      </c>
      <c r="D250" s="119">
        <f t="shared" si="3"/>
        <v>2012</v>
      </c>
      <c r="E250" s="75"/>
      <c r="F250" s="75"/>
    </row>
    <row r="251" spans="1:6">
      <c r="A251" s="119" t="s">
        <v>2794</v>
      </c>
      <c r="B251" s="126">
        <v>41071</v>
      </c>
      <c r="C251" s="119">
        <v>12554</v>
      </c>
      <c r="D251" s="119">
        <f t="shared" si="3"/>
        <v>2012</v>
      </c>
      <c r="E251" s="75"/>
      <c r="F251" s="75"/>
    </row>
    <row r="252" spans="1:6">
      <c r="A252" s="119" t="s">
        <v>2795</v>
      </c>
      <c r="B252" s="126">
        <v>41072</v>
      </c>
      <c r="C252" s="119">
        <v>12603</v>
      </c>
      <c r="D252" s="119">
        <f t="shared" si="3"/>
        <v>2012</v>
      </c>
      <c r="E252" s="75"/>
      <c r="F252" s="75"/>
    </row>
    <row r="253" spans="1:6">
      <c r="A253" s="119" t="s">
        <v>2769</v>
      </c>
      <c r="B253" s="126">
        <v>41073</v>
      </c>
      <c r="C253" s="119">
        <v>12652</v>
      </c>
      <c r="D253" s="119">
        <f t="shared" si="3"/>
        <v>2012</v>
      </c>
      <c r="E253" s="75"/>
      <c r="F253" s="75"/>
    </row>
    <row r="254" spans="1:6">
      <c r="A254" s="119" t="s">
        <v>2789</v>
      </c>
      <c r="B254" s="126">
        <v>41074</v>
      </c>
      <c r="C254" s="119">
        <v>12701</v>
      </c>
      <c r="D254" s="119">
        <f t="shared" si="3"/>
        <v>2012</v>
      </c>
      <c r="E254" s="75"/>
      <c r="F254" s="75"/>
    </row>
    <row r="255" spans="1:6">
      <c r="A255" s="119" t="s">
        <v>2790</v>
      </c>
      <c r="B255" s="126">
        <v>41075</v>
      </c>
      <c r="C255" s="119">
        <v>12750</v>
      </c>
      <c r="D255" s="119">
        <f t="shared" si="3"/>
        <v>2012</v>
      </c>
      <c r="E255" s="75"/>
      <c r="F255" s="75"/>
    </row>
    <row r="256" spans="1:6">
      <c r="A256" s="119" t="s">
        <v>2791</v>
      </c>
      <c r="B256" s="126">
        <v>41076</v>
      </c>
      <c r="C256" s="119">
        <v>12799</v>
      </c>
      <c r="D256" s="119">
        <f t="shared" si="3"/>
        <v>2012</v>
      </c>
      <c r="E256" s="75"/>
      <c r="F256" s="75"/>
    </row>
    <row r="257" spans="1:6">
      <c r="A257" s="119" t="s">
        <v>2792</v>
      </c>
      <c r="B257" s="126">
        <v>41077</v>
      </c>
      <c r="C257" s="119">
        <v>12848</v>
      </c>
      <c r="D257" s="119">
        <f t="shared" si="3"/>
        <v>2012</v>
      </c>
      <c r="E257" s="75"/>
      <c r="F257" s="75"/>
    </row>
    <row r="258" spans="1:6">
      <c r="A258" s="119" t="s">
        <v>2793</v>
      </c>
      <c r="B258" s="126">
        <v>41078</v>
      </c>
      <c r="C258" s="119">
        <v>12897</v>
      </c>
      <c r="D258" s="119">
        <f t="shared" si="3"/>
        <v>2012</v>
      </c>
      <c r="E258" s="75"/>
      <c r="F258" s="75"/>
    </row>
    <row r="259" spans="1:6">
      <c r="A259" s="119" t="s">
        <v>2794</v>
      </c>
      <c r="B259" s="126">
        <v>41079</v>
      </c>
      <c r="C259" s="119">
        <v>12946</v>
      </c>
      <c r="D259" s="119">
        <f t="shared" si="3"/>
        <v>2012</v>
      </c>
      <c r="E259" s="75"/>
      <c r="F259" s="75"/>
    </row>
    <row r="260" spans="1:6">
      <c r="A260" s="119" t="s">
        <v>2795</v>
      </c>
      <c r="B260" s="126">
        <v>41080</v>
      </c>
      <c r="C260" s="119">
        <v>12995</v>
      </c>
      <c r="D260" s="119">
        <f t="shared" si="3"/>
        <v>2012</v>
      </c>
      <c r="E260" s="75"/>
      <c r="F260" s="75"/>
    </row>
    <row r="261" spans="1:6">
      <c r="A261" s="119" t="s">
        <v>2769</v>
      </c>
      <c r="B261" s="126">
        <v>41081</v>
      </c>
      <c r="C261" s="119">
        <v>13044</v>
      </c>
      <c r="D261" s="119">
        <f t="shared" si="3"/>
        <v>2012</v>
      </c>
      <c r="E261" s="75"/>
      <c r="F261" s="75"/>
    </row>
    <row r="262" spans="1:6">
      <c r="A262" s="119" t="s">
        <v>2789</v>
      </c>
      <c r="B262" s="126">
        <v>41082</v>
      </c>
      <c r="C262" s="119">
        <v>13093</v>
      </c>
      <c r="D262" s="119">
        <f t="shared" ref="D262:D325" si="4">YEAR(B262)</f>
        <v>2012</v>
      </c>
      <c r="E262" s="75"/>
      <c r="F262" s="75"/>
    </row>
    <row r="263" spans="1:6">
      <c r="A263" s="119" t="s">
        <v>2790</v>
      </c>
      <c r="B263" s="126">
        <v>41083</v>
      </c>
      <c r="C263" s="119">
        <v>13142</v>
      </c>
      <c r="D263" s="119">
        <f t="shared" si="4"/>
        <v>2012</v>
      </c>
      <c r="E263" s="75"/>
      <c r="F263" s="75"/>
    </row>
    <row r="264" spans="1:6">
      <c r="A264" s="119" t="s">
        <v>2791</v>
      </c>
      <c r="B264" s="126">
        <v>41084</v>
      </c>
      <c r="C264" s="119">
        <v>13191</v>
      </c>
      <c r="D264" s="119">
        <f t="shared" si="4"/>
        <v>2012</v>
      </c>
      <c r="E264" s="75"/>
      <c r="F264" s="75"/>
    </row>
    <row r="265" spans="1:6">
      <c r="A265" s="119" t="s">
        <v>2792</v>
      </c>
      <c r="B265" s="126">
        <v>41085</v>
      </c>
      <c r="C265" s="119">
        <v>13240</v>
      </c>
      <c r="D265" s="119">
        <f t="shared" si="4"/>
        <v>2012</v>
      </c>
      <c r="E265" s="75"/>
      <c r="F265" s="75"/>
    </row>
    <row r="266" spans="1:6">
      <c r="A266" s="119" t="s">
        <v>2793</v>
      </c>
      <c r="B266" s="126">
        <v>41086</v>
      </c>
      <c r="C266" s="119">
        <v>13289</v>
      </c>
      <c r="D266" s="119">
        <f t="shared" si="4"/>
        <v>2012</v>
      </c>
      <c r="E266" s="75"/>
      <c r="F266" s="75"/>
    </row>
    <row r="267" spans="1:6">
      <c r="A267" s="119" t="s">
        <v>2794</v>
      </c>
      <c r="B267" s="126">
        <v>41087</v>
      </c>
      <c r="C267" s="119">
        <v>13338</v>
      </c>
      <c r="D267" s="119">
        <f t="shared" si="4"/>
        <v>2012</v>
      </c>
      <c r="E267" s="75"/>
      <c r="F267" s="75"/>
    </row>
    <row r="268" spans="1:6">
      <c r="A268" s="119" t="s">
        <v>2795</v>
      </c>
      <c r="B268" s="126">
        <v>41088</v>
      </c>
      <c r="C268" s="119">
        <v>13387</v>
      </c>
      <c r="D268" s="119">
        <f t="shared" si="4"/>
        <v>2012</v>
      </c>
      <c r="E268" s="75"/>
      <c r="F268" s="75"/>
    </row>
    <row r="269" spans="1:6">
      <c r="A269" s="119" t="s">
        <v>2769</v>
      </c>
      <c r="B269" s="126">
        <v>41089</v>
      </c>
      <c r="C269" s="119">
        <v>13436</v>
      </c>
      <c r="D269" s="119">
        <f t="shared" si="4"/>
        <v>2012</v>
      </c>
      <c r="E269" s="75"/>
      <c r="F269" s="75"/>
    </row>
    <row r="270" spans="1:6">
      <c r="A270" s="119" t="s">
        <v>2789</v>
      </c>
      <c r="B270" s="126">
        <v>41090</v>
      </c>
      <c r="C270" s="119">
        <v>13485</v>
      </c>
      <c r="D270" s="119">
        <f t="shared" si="4"/>
        <v>2012</v>
      </c>
      <c r="E270" s="75"/>
      <c r="F270" s="75"/>
    </row>
    <row r="271" spans="1:6">
      <c r="A271" s="119" t="s">
        <v>2790</v>
      </c>
      <c r="B271" s="126">
        <v>41091</v>
      </c>
      <c r="C271" s="119">
        <v>13534</v>
      </c>
      <c r="D271" s="119">
        <f t="shared" si="4"/>
        <v>2012</v>
      </c>
      <c r="E271" s="75"/>
      <c r="F271" s="75"/>
    </row>
    <row r="272" spans="1:6">
      <c r="A272" s="119" t="s">
        <v>2791</v>
      </c>
      <c r="B272" s="126">
        <v>41092</v>
      </c>
      <c r="C272" s="119">
        <v>13583</v>
      </c>
      <c r="D272" s="119">
        <f t="shared" si="4"/>
        <v>2012</v>
      </c>
      <c r="E272" s="75"/>
      <c r="F272" s="75"/>
    </row>
    <row r="273" spans="1:6">
      <c r="A273" s="119" t="s">
        <v>2792</v>
      </c>
      <c r="B273" s="126">
        <v>41093</v>
      </c>
      <c r="C273" s="119">
        <v>13632</v>
      </c>
      <c r="D273" s="119">
        <f t="shared" si="4"/>
        <v>2012</v>
      </c>
      <c r="E273" s="75"/>
      <c r="F273" s="75"/>
    </row>
    <row r="274" spans="1:6">
      <c r="A274" s="119" t="s">
        <v>2793</v>
      </c>
      <c r="B274" s="126">
        <v>41094</v>
      </c>
      <c r="C274" s="119">
        <v>13681</v>
      </c>
      <c r="D274" s="119">
        <f t="shared" si="4"/>
        <v>2012</v>
      </c>
      <c r="E274" s="75"/>
      <c r="F274" s="75"/>
    </row>
    <row r="275" spans="1:6">
      <c r="A275" s="119" t="s">
        <v>2794</v>
      </c>
      <c r="B275" s="126">
        <v>41095</v>
      </c>
      <c r="C275" s="119">
        <v>13730</v>
      </c>
      <c r="D275" s="119">
        <f t="shared" si="4"/>
        <v>2012</v>
      </c>
      <c r="E275" s="75"/>
      <c r="F275" s="75"/>
    </row>
    <row r="276" spans="1:6">
      <c r="A276" s="119" t="s">
        <v>2795</v>
      </c>
      <c r="B276" s="126">
        <v>41096</v>
      </c>
      <c r="C276" s="119">
        <v>13779</v>
      </c>
      <c r="D276" s="119">
        <f t="shared" si="4"/>
        <v>2012</v>
      </c>
      <c r="E276" s="75"/>
      <c r="F276" s="75"/>
    </row>
    <row r="277" spans="1:6">
      <c r="A277" s="119" t="s">
        <v>2769</v>
      </c>
      <c r="B277" s="126">
        <v>41097</v>
      </c>
      <c r="C277" s="119">
        <v>13828</v>
      </c>
      <c r="D277" s="119">
        <f t="shared" si="4"/>
        <v>2012</v>
      </c>
      <c r="E277" s="75"/>
      <c r="F277" s="75"/>
    </row>
    <row r="278" spans="1:6">
      <c r="A278" s="119" t="s">
        <v>2789</v>
      </c>
      <c r="B278" s="126">
        <v>41098</v>
      </c>
      <c r="C278" s="119">
        <v>13877</v>
      </c>
      <c r="D278" s="119">
        <f t="shared" si="4"/>
        <v>2012</v>
      </c>
      <c r="E278" s="75"/>
      <c r="F278" s="75"/>
    </row>
    <row r="279" spans="1:6">
      <c r="A279" s="119" t="s">
        <v>2790</v>
      </c>
      <c r="B279" s="126">
        <v>41099</v>
      </c>
      <c r="C279" s="119">
        <v>13926</v>
      </c>
      <c r="D279" s="119">
        <f t="shared" si="4"/>
        <v>2012</v>
      </c>
      <c r="E279" s="75"/>
      <c r="F279" s="75"/>
    </row>
    <row r="280" spans="1:6">
      <c r="A280" s="119" t="s">
        <v>2791</v>
      </c>
      <c r="B280" s="126">
        <v>41100</v>
      </c>
      <c r="C280" s="119">
        <v>13975</v>
      </c>
      <c r="D280" s="119">
        <f t="shared" si="4"/>
        <v>2012</v>
      </c>
      <c r="E280" s="75"/>
      <c r="F280" s="75"/>
    </row>
    <row r="281" spans="1:6">
      <c r="A281" s="119" t="s">
        <v>2792</v>
      </c>
      <c r="B281" s="126">
        <v>41101</v>
      </c>
      <c r="C281" s="119">
        <v>14024</v>
      </c>
      <c r="D281" s="119">
        <f t="shared" si="4"/>
        <v>2012</v>
      </c>
      <c r="E281" s="75"/>
      <c r="F281" s="75"/>
    </row>
    <row r="282" spans="1:6">
      <c r="A282" s="119" t="s">
        <v>2793</v>
      </c>
      <c r="B282" s="126">
        <v>41102</v>
      </c>
      <c r="C282" s="119">
        <v>14073</v>
      </c>
      <c r="D282" s="119">
        <f t="shared" si="4"/>
        <v>2012</v>
      </c>
      <c r="E282" s="75"/>
      <c r="F282" s="75"/>
    </row>
    <row r="283" spans="1:6">
      <c r="A283" s="119" t="s">
        <v>2794</v>
      </c>
      <c r="B283" s="126">
        <v>41103</v>
      </c>
      <c r="C283" s="119">
        <v>14122</v>
      </c>
      <c r="D283" s="119">
        <f t="shared" si="4"/>
        <v>2012</v>
      </c>
      <c r="E283" s="75"/>
      <c r="F283" s="75"/>
    </row>
    <row r="284" spans="1:6">
      <c r="A284" s="119" t="s">
        <v>2795</v>
      </c>
      <c r="B284" s="126">
        <v>41104</v>
      </c>
      <c r="C284" s="119">
        <v>14171</v>
      </c>
      <c r="D284" s="119">
        <f t="shared" si="4"/>
        <v>2012</v>
      </c>
      <c r="E284" s="75"/>
      <c r="F284" s="75"/>
    </row>
    <row r="285" spans="1:6">
      <c r="A285" s="119" t="s">
        <v>2769</v>
      </c>
      <c r="B285" s="126">
        <v>41105</v>
      </c>
      <c r="C285" s="119">
        <v>14220</v>
      </c>
      <c r="D285" s="119">
        <f t="shared" si="4"/>
        <v>2012</v>
      </c>
      <c r="E285" s="75"/>
      <c r="F285" s="75"/>
    </row>
    <row r="286" spans="1:6">
      <c r="A286" s="119" t="s">
        <v>2789</v>
      </c>
      <c r="B286" s="126">
        <v>41106</v>
      </c>
      <c r="C286" s="119">
        <v>14269</v>
      </c>
      <c r="D286" s="119">
        <f t="shared" si="4"/>
        <v>2012</v>
      </c>
      <c r="E286" s="75"/>
      <c r="F286" s="75"/>
    </row>
    <row r="287" spans="1:6">
      <c r="A287" s="119" t="s">
        <v>2790</v>
      </c>
      <c r="B287" s="126">
        <v>41107</v>
      </c>
      <c r="C287" s="119">
        <v>14318</v>
      </c>
      <c r="D287" s="119">
        <f t="shared" si="4"/>
        <v>2012</v>
      </c>
      <c r="E287" s="75"/>
      <c r="F287" s="75"/>
    </row>
    <row r="288" spans="1:6">
      <c r="A288" s="119" t="s">
        <v>2791</v>
      </c>
      <c r="B288" s="126">
        <v>41108</v>
      </c>
      <c r="C288" s="119">
        <v>14367</v>
      </c>
      <c r="D288" s="119">
        <f t="shared" si="4"/>
        <v>2012</v>
      </c>
      <c r="E288" s="75"/>
      <c r="F288" s="75"/>
    </row>
    <row r="289" spans="1:6">
      <c r="A289" s="119" t="s">
        <v>2792</v>
      </c>
      <c r="B289" s="126">
        <v>41109</v>
      </c>
      <c r="C289" s="119">
        <v>14416</v>
      </c>
      <c r="D289" s="119">
        <f t="shared" si="4"/>
        <v>2012</v>
      </c>
      <c r="E289" s="75"/>
      <c r="F289" s="75"/>
    </row>
    <row r="290" spans="1:6">
      <c r="A290" s="119" t="s">
        <v>2793</v>
      </c>
      <c r="B290" s="126">
        <v>41110</v>
      </c>
      <c r="C290" s="119">
        <v>14465</v>
      </c>
      <c r="D290" s="119">
        <f t="shared" si="4"/>
        <v>2012</v>
      </c>
      <c r="E290" s="75"/>
      <c r="F290" s="75"/>
    </row>
    <row r="291" spans="1:6">
      <c r="A291" s="119" t="s">
        <v>2794</v>
      </c>
      <c r="B291" s="126">
        <v>41111</v>
      </c>
      <c r="C291" s="119">
        <v>14514</v>
      </c>
      <c r="D291" s="119">
        <f t="shared" si="4"/>
        <v>2012</v>
      </c>
      <c r="E291" s="75"/>
      <c r="F291" s="75"/>
    </row>
    <row r="292" spans="1:6">
      <c r="A292" s="119" t="s">
        <v>2795</v>
      </c>
      <c r="B292" s="126">
        <v>41112</v>
      </c>
      <c r="C292" s="119">
        <v>14563</v>
      </c>
      <c r="D292" s="119">
        <f t="shared" si="4"/>
        <v>2012</v>
      </c>
      <c r="E292" s="75"/>
      <c r="F292" s="75"/>
    </row>
    <row r="293" spans="1:6">
      <c r="A293" s="119" t="s">
        <v>2769</v>
      </c>
      <c r="B293" s="126">
        <v>41113</v>
      </c>
      <c r="C293" s="119">
        <v>14612</v>
      </c>
      <c r="D293" s="119">
        <f t="shared" si="4"/>
        <v>2012</v>
      </c>
      <c r="E293" s="75"/>
      <c r="F293" s="75"/>
    </row>
    <row r="294" spans="1:6">
      <c r="A294" s="119" t="s">
        <v>2789</v>
      </c>
      <c r="B294" s="126">
        <v>41114</v>
      </c>
      <c r="C294" s="119">
        <v>14661</v>
      </c>
      <c r="D294" s="119">
        <f t="shared" si="4"/>
        <v>2012</v>
      </c>
      <c r="E294" s="75"/>
      <c r="F294" s="75"/>
    </row>
    <row r="295" spans="1:6">
      <c r="A295" s="119" t="s">
        <v>2790</v>
      </c>
      <c r="B295" s="126">
        <v>41115</v>
      </c>
      <c r="C295" s="119">
        <v>14710</v>
      </c>
      <c r="D295" s="119">
        <f t="shared" si="4"/>
        <v>2012</v>
      </c>
      <c r="E295" s="75"/>
      <c r="F295" s="75"/>
    </row>
    <row r="296" spans="1:6">
      <c r="A296" s="119" t="s">
        <v>2791</v>
      </c>
      <c r="B296" s="126">
        <v>41116</v>
      </c>
      <c r="C296" s="119">
        <v>14759</v>
      </c>
      <c r="D296" s="119">
        <f t="shared" si="4"/>
        <v>2012</v>
      </c>
      <c r="E296" s="75"/>
      <c r="F296" s="75"/>
    </row>
    <row r="297" spans="1:6">
      <c r="A297" s="119" t="s">
        <v>2792</v>
      </c>
      <c r="B297" s="126">
        <v>41117</v>
      </c>
      <c r="C297" s="119">
        <v>14808</v>
      </c>
      <c r="D297" s="119">
        <f t="shared" si="4"/>
        <v>2012</v>
      </c>
      <c r="E297" s="75"/>
      <c r="F297" s="75"/>
    </row>
    <row r="298" spans="1:6">
      <c r="A298" s="119" t="s">
        <v>2793</v>
      </c>
      <c r="B298" s="126">
        <v>41118</v>
      </c>
      <c r="C298" s="119">
        <v>14857</v>
      </c>
      <c r="D298" s="119">
        <f t="shared" si="4"/>
        <v>2012</v>
      </c>
      <c r="E298" s="75"/>
      <c r="F298" s="75"/>
    </row>
    <row r="299" spans="1:6">
      <c r="A299" s="119" t="s">
        <v>2794</v>
      </c>
      <c r="B299" s="126">
        <v>41119</v>
      </c>
      <c r="C299" s="119">
        <v>14906</v>
      </c>
      <c r="D299" s="119">
        <f t="shared" si="4"/>
        <v>2012</v>
      </c>
      <c r="E299" s="75"/>
      <c r="F299" s="75"/>
    </row>
    <row r="300" spans="1:6">
      <c r="A300" s="119" t="s">
        <v>2795</v>
      </c>
      <c r="B300" s="126">
        <v>41120</v>
      </c>
      <c r="C300" s="119">
        <v>14955</v>
      </c>
      <c r="D300" s="119">
        <f t="shared" si="4"/>
        <v>2012</v>
      </c>
      <c r="E300" s="75"/>
      <c r="F300" s="75"/>
    </row>
    <row r="301" spans="1:6">
      <c r="A301" s="119" t="s">
        <v>2769</v>
      </c>
      <c r="B301" s="126">
        <v>41121</v>
      </c>
      <c r="C301" s="119">
        <v>15004</v>
      </c>
      <c r="D301" s="119">
        <f t="shared" si="4"/>
        <v>2012</v>
      </c>
      <c r="E301" s="75"/>
      <c r="F301" s="75"/>
    </row>
    <row r="302" spans="1:6">
      <c r="A302" s="119" t="s">
        <v>2789</v>
      </c>
      <c r="B302" s="126">
        <v>41122</v>
      </c>
      <c r="C302" s="119">
        <v>15053</v>
      </c>
      <c r="D302" s="119">
        <f t="shared" si="4"/>
        <v>2012</v>
      </c>
      <c r="E302" s="75"/>
      <c r="F302" s="75"/>
    </row>
    <row r="303" spans="1:6">
      <c r="A303" s="119" t="s">
        <v>2790</v>
      </c>
      <c r="B303" s="126">
        <v>41123</v>
      </c>
      <c r="C303" s="119">
        <v>15102</v>
      </c>
      <c r="D303" s="119">
        <f t="shared" si="4"/>
        <v>2012</v>
      </c>
      <c r="E303" s="75"/>
      <c r="F303" s="75"/>
    </row>
    <row r="304" spans="1:6">
      <c r="A304" s="119" t="s">
        <v>2791</v>
      </c>
      <c r="B304" s="126">
        <v>41124</v>
      </c>
      <c r="C304" s="119">
        <v>15151</v>
      </c>
      <c r="D304" s="119">
        <f t="shared" si="4"/>
        <v>2012</v>
      </c>
      <c r="E304" s="75"/>
      <c r="F304" s="75"/>
    </row>
    <row r="305" spans="1:6">
      <c r="A305" s="119" t="s">
        <v>2792</v>
      </c>
      <c r="B305" s="126">
        <v>41125</v>
      </c>
      <c r="C305" s="119">
        <v>15200</v>
      </c>
      <c r="D305" s="119">
        <f t="shared" si="4"/>
        <v>2012</v>
      </c>
      <c r="E305" s="75"/>
      <c r="F305" s="75"/>
    </row>
    <row r="306" spans="1:6">
      <c r="A306" s="119" t="s">
        <v>2793</v>
      </c>
      <c r="B306" s="126">
        <v>41126</v>
      </c>
      <c r="C306" s="119">
        <v>15249</v>
      </c>
      <c r="D306" s="119">
        <f t="shared" si="4"/>
        <v>2012</v>
      </c>
      <c r="E306" s="75"/>
      <c r="F306" s="75"/>
    </row>
    <row r="307" spans="1:6">
      <c r="A307" s="119" t="s">
        <v>2794</v>
      </c>
      <c r="B307" s="126">
        <v>41127</v>
      </c>
      <c r="C307" s="119">
        <v>15298</v>
      </c>
      <c r="D307" s="119">
        <f t="shared" si="4"/>
        <v>2012</v>
      </c>
      <c r="E307" s="75"/>
      <c r="F307" s="75"/>
    </row>
    <row r="308" spans="1:6">
      <c r="A308" s="119" t="s">
        <v>2795</v>
      </c>
      <c r="B308" s="126">
        <v>41128</v>
      </c>
      <c r="C308" s="119">
        <v>15347</v>
      </c>
      <c r="D308" s="119">
        <f t="shared" si="4"/>
        <v>2012</v>
      </c>
      <c r="E308" s="75"/>
      <c r="F308" s="75"/>
    </row>
    <row r="309" spans="1:6">
      <c r="A309" s="119" t="s">
        <v>2769</v>
      </c>
      <c r="B309" s="126">
        <v>41129</v>
      </c>
      <c r="C309" s="119">
        <v>15396</v>
      </c>
      <c r="D309" s="119">
        <f t="shared" si="4"/>
        <v>2012</v>
      </c>
      <c r="E309" s="75"/>
      <c r="F309" s="75"/>
    </row>
    <row r="310" spans="1:6">
      <c r="A310" s="119" t="s">
        <v>2789</v>
      </c>
      <c r="B310" s="126">
        <v>41130</v>
      </c>
      <c r="C310" s="119">
        <v>15445</v>
      </c>
      <c r="D310" s="119">
        <f t="shared" si="4"/>
        <v>2012</v>
      </c>
      <c r="E310" s="75"/>
      <c r="F310" s="75"/>
    </row>
    <row r="311" spans="1:6">
      <c r="A311" s="119" t="s">
        <v>2790</v>
      </c>
      <c r="B311" s="126">
        <v>41131</v>
      </c>
      <c r="C311" s="119">
        <v>15494</v>
      </c>
      <c r="D311" s="119">
        <f t="shared" si="4"/>
        <v>2012</v>
      </c>
      <c r="E311" s="75"/>
      <c r="F311" s="75"/>
    </row>
    <row r="312" spans="1:6">
      <c r="A312" s="119" t="s">
        <v>2791</v>
      </c>
      <c r="B312" s="126">
        <v>41132</v>
      </c>
      <c r="C312" s="119">
        <v>15543</v>
      </c>
      <c r="D312" s="119">
        <f t="shared" si="4"/>
        <v>2012</v>
      </c>
      <c r="E312" s="75"/>
      <c r="F312" s="75"/>
    </row>
    <row r="313" spans="1:6">
      <c r="A313" s="119" t="s">
        <v>2792</v>
      </c>
      <c r="B313" s="126">
        <v>41133</v>
      </c>
      <c r="C313" s="119">
        <v>15592</v>
      </c>
      <c r="D313" s="119">
        <f t="shared" si="4"/>
        <v>2012</v>
      </c>
      <c r="E313" s="75"/>
      <c r="F313" s="75"/>
    </row>
    <row r="314" spans="1:6">
      <c r="A314" s="119" t="s">
        <v>2793</v>
      </c>
      <c r="B314" s="126">
        <v>41134</v>
      </c>
      <c r="C314" s="119">
        <v>15641</v>
      </c>
      <c r="D314" s="119">
        <f t="shared" si="4"/>
        <v>2012</v>
      </c>
      <c r="E314" s="75"/>
      <c r="F314" s="75"/>
    </row>
    <row r="315" spans="1:6">
      <c r="A315" s="119" t="s">
        <v>2794</v>
      </c>
      <c r="B315" s="126">
        <v>41135</v>
      </c>
      <c r="C315" s="119">
        <v>15690</v>
      </c>
      <c r="D315" s="119">
        <f t="shared" si="4"/>
        <v>2012</v>
      </c>
      <c r="E315" s="75"/>
      <c r="F315" s="75"/>
    </row>
    <row r="316" spans="1:6">
      <c r="A316" s="119" t="s">
        <v>2795</v>
      </c>
      <c r="B316" s="126">
        <v>41136</v>
      </c>
      <c r="C316" s="119">
        <v>15739</v>
      </c>
      <c r="D316" s="119">
        <f t="shared" si="4"/>
        <v>2012</v>
      </c>
      <c r="E316" s="75"/>
      <c r="F316" s="75"/>
    </row>
    <row r="317" spans="1:6">
      <c r="A317" s="119" t="s">
        <v>2769</v>
      </c>
      <c r="B317" s="126">
        <v>41137</v>
      </c>
      <c r="C317" s="119">
        <v>15788</v>
      </c>
      <c r="D317" s="119">
        <f t="shared" si="4"/>
        <v>2012</v>
      </c>
      <c r="E317" s="75"/>
      <c r="F317" s="75"/>
    </row>
    <row r="318" spans="1:6">
      <c r="A318" s="119" t="s">
        <v>2789</v>
      </c>
      <c r="B318" s="126">
        <v>41138</v>
      </c>
      <c r="C318" s="119">
        <v>15837</v>
      </c>
      <c r="D318" s="119">
        <f t="shared" si="4"/>
        <v>2012</v>
      </c>
      <c r="E318" s="75"/>
      <c r="F318" s="75"/>
    </row>
    <row r="319" spans="1:6">
      <c r="A319" s="119" t="s">
        <v>2790</v>
      </c>
      <c r="B319" s="126">
        <v>41139</v>
      </c>
      <c r="C319" s="119">
        <v>15886</v>
      </c>
      <c r="D319" s="119">
        <f t="shared" si="4"/>
        <v>2012</v>
      </c>
      <c r="E319" s="75"/>
      <c r="F319" s="75"/>
    </row>
    <row r="320" spans="1:6">
      <c r="A320" s="119" t="s">
        <v>2791</v>
      </c>
      <c r="B320" s="126">
        <v>41140</v>
      </c>
      <c r="C320" s="119">
        <v>15935</v>
      </c>
      <c r="D320" s="119">
        <f t="shared" si="4"/>
        <v>2012</v>
      </c>
      <c r="E320" s="75"/>
      <c r="F320" s="75"/>
    </row>
    <row r="321" spans="1:6">
      <c r="A321" s="119" t="s">
        <v>2792</v>
      </c>
      <c r="B321" s="126">
        <v>41141</v>
      </c>
      <c r="C321" s="119">
        <v>15984</v>
      </c>
      <c r="D321" s="119">
        <f t="shared" si="4"/>
        <v>2012</v>
      </c>
      <c r="E321" s="75"/>
      <c r="F321" s="75"/>
    </row>
    <row r="322" spans="1:6">
      <c r="A322" s="119" t="s">
        <v>2793</v>
      </c>
      <c r="B322" s="126">
        <v>41142</v>
      </c>
      <c r="C322" s="119">
        <v>16033</v>
      </c>
      <c r="D322" s="119">
        <f t="shared" si="4"/>
        <v>2012</v>
      </c>
      <c r="E322" s="75"/>
      <c r="F322" s="75"/>
    </row>
    <row r="323" spans="1:6">
      <c r="A323" s="119" t="s">
        <v>2794</v>
      </c>
      <c r="B323" s="126">
        <v>41143</v>
      </c>
      <c r="C323" s="119">
        <v>16082</v>
      </c>
      <c r="D323" s="119">
        <f t="shared" si="4"/>
        <v>2012</v>
      </c>
      <c r="E323" s="75"/>
      <c r="F323" s="75"/>
    </row>
    <row r="324" spans="1:6">
      <c r="A324" s="119" t="s">
        <v>2795</v>
      </c>
      <c r="B324" s="126">
        <v>41144</v>
      </c>
      <c r="C324" s="119">
        <v>16131</v>
      </c>
      <c r="D324" s="119">
        <f t="shared" si="4"/>
        <v>2012</v>
      </c>
      <c r="E324" s="75"/>
      <c r="F324" s="75"/>
    </row>
    <row r="325" spans="1:6">
      <c r="A325" s="119" t="s">
        <v>2769</v>
      </c>
      <c r="B325" s="126">
        <v>41145</v>
      </c>
      <c r="C325" s="119">
        <v>16180</v>
      </c>
      <c r="D325" s="119">
        <f t="shared" si="4"/>
        <v>2012</v>
      </c>
      <c r="E325" s="75"/>
      <c r="F325" s="75"/>
    </row>
    <row r="326" spans="1:6">
      <c r="A326" s="119" t="s">
        <v>2789</v>
      </c>
      <c r="B326" s="126">
        <v>41146</v>
      </c>
      <c r="C326" s="119">
        <v>16229</v>
      </c>
      <c r="D326" s="119">
        <f t="shared" ref="D326:D389" si="5">YEAR(B326)</f>
        <v>2012</v>
      </c>
      <c r="E326" s="75"/>
      <c r="F326" s="75"/>
    </row>
    <row r="327" spans="1:6">
      <c r="A327" s="119" t="s">
        <v>2790</v>
      </c>
      <c r="B327" s="126">
        <v>41147</v>
      </c>
      <c r="C327" s="119">
        <v>16278</v>
      </c>
      <c r="D327" s="119">
        <f t="shared" si="5"/>
        <v>2012</v>
      </c>
      <c r="E327" s="75"/>
      <c r="F327" s="75"/>
    </row>
    <row r="328" spans="1:6">
      <c r="A328" s="119" t="s">
        <v>2791</v>
      </c>
      <c r="B328" s="126">
        <v>41148</v>
      </c>
      <c r="C328" s="119">
        <v>16327</v>
      </c>
      <c r="D328" s="119">
        <f t="shared" si="5"/>
        <v>2012</v>
      </c>
      <c r="E328" s="75"/>
      <c r="F328" s="75"/>
    </row>
    <row r="329" spans="1:6">
      <c r="A329" s="119" t="s">
        <v>2792</v>
      </c>
      <c r="B329" s="126">
        <v>41149</v>
      </c>
      <c r="C329" s="119">
        <v>16376</v>
      </c>
      <c r="D329" s="119">
        <f t="shared" si="5"/>
        <v>2012</v>
      </c>
      <c r="E329" s="75"/>
      <c r="F329" s="75"/>
    </row>
    <row r="330" spans="1:6">
      <c r="A330" s="119" t="s">
        <v>2793</v>
      </c>
      <c r="B330" s="126">
        <v>41150</v>
      </c>
      <c r="C330" s="119">
        <v>16425</v>
      </c>
      <c r="D330" s="119">
        <f t="shared" si="5"/>
        <v>2012</v>
      </c>
      <c r="E330" s="75"/>
      <c r="F330" s="75"/>
    </row>
    <row r="331" spans="1:6">
      <c r="A331" s="119" t="s">
        <v>2794</v>
      </c>
      <c r="B331" s="126">
        <v>41151</v>
      </c>
      <c r="C331" s="119">
        <v>16474</v>
      </c>
      <c r="D331" s="119">
        <f t="shared" si="5"/>
        <v>2012</v>
      </c>
      <c r="E331" s="75"/>
      <c r="F331" s="75"/>
    </row>
    <row r="332" spans="1:6">
      <c r="A332" s="119" t="s">
        <v>2795</v>
      </c>
      <c r="B332" s="126">
        <v>41152</v>
      </c>
      <c r="C332" s="119">
        <v>16523</v>
      </c>
      <c r="D332" s="119">
        <f t="shared" si="5"/>
        <v>2012</v>
      </c>
      <c r="E332" s="75"/>
      <c r="F332" s="75"/>
    </row>
    <row r="333" spans="1:6">
      <c r="A333" s="119" t="s">
        <v>2769</v>
      </c>
      <c r="B333" s="126">
        <v>41153</v>
      </c>
      <c r="C333" s="119">
        <v>16572</v>
      </c>
      <c r="D333" s="119">
        <f t="shared" si="5"/>
        <v>2012</v>
      </c>
      <c r="E333" s="75"/>
      <c r="F333" s="75"/>
    </row>
    <row r="334" spans="1:6">
      <c r="A334" s="119" t="s">
        <v>2789</v>
      </c>
      <c r="B334" s="126">
        <v>41154</v>
      </c>
      <c r="C334" s="119">
        <v>16621</v>
      </c>
      <c r="D334" s="119">
        <f t="shared" si="5"/>
        <v>2012</v>
      </c>
      <c r="E334" s="75"/>
      <c r="F334" s="75"/>
    </row>
    <row r="335" spans="1:6">
      <c r="A335" s="119" t="s">
        <v>2790</v>
      </c>
      <c r="B335" s="126">
        <v>41155</v>
      </c>
      <c r="C335" s="119">
        <v>16670</v>
      </c>
      <c r="D335" s="119">
        <f t="shared" si="5"/>
        <v>2012</v>
      </c>
      <c r="E335" s="75"/>
      <c r="F335" s="75"/>
    </row>
    <row r="336" spans="1:6">
      <c r="A336" s="119" t="s">
        <v>2791</v>
      </c>
      <c r="B336" s="126">
        <v>41156</v>
      </c>
      <c r="C336" s="119">
        <v>16719</v>
      </c>
      <c r="D336" s="119">
        <f t="shared" si="5"/>
        <v>2012</v>
      </c>
      <c r="E336" s="75"/>
      <c r="F336" s="75"/>
    </row>
    <row r="337" spans="1:6">
      <c r="A337" s="119" t="s">
        <v>2792</v>
      </c>
      <c r="B337" s="126">
        <v>41157</v>
      </c>
      <c r="C337" s="119">
        <v>16768</v>
      </c>
      <c r="D337" s="119">
        <f t="shared" si="5"/>
        <v>2012</v>
      </c>
      <c r="E337" s="75"/>
      <c r="F337" s="75"/>
    </row>
    <row r="338" spans="1:6">
      <c r="A338" s="119" t="s">
        <v>2793</v>
      </c>
      <c r="B338" s="126">
        <v>41158</v>
      </c>
      <c r="C338" s="119">
        <v>16817</v>
      </c>
      <c r="D338" s="119">
        <f t="shared" si="5"/>
        <v>2012</v>
      </c>
      <c r="E338" s="75"/>
      <c r="F338" s="75"/>
    </row>
    <row r="339" spans="1:6">
      <c r="A339" s="119" t="s">
        <v>2794</v>
      </c>
      <c r="B339" s="126">
        <v>41159</v>
      </c>
      <c r="C339" s="119">
        <v>16866</v>
      </c>
      <c r="D339" s="119">
        <f t="shared" si="5"/>
        <v>2012</v>
      </c>
      <c r="E339" s="75"/>
      <c r="F339" s="75"/>
    </row>
    <row r="340" spans="1:6">
      <c r="A340" s="119" t="s">
        <v>2795</v>
      </c>
      <c r="B340" s="126">
        <v>41160</v>
      </c>
      <c r="C340" s="119">
        <v>16915</v>
      </c>
      <c r="D340" s="119">
        <f t="shared" si="5"/>
        <v>2012</v>
      </c>
      <c r="E340" s="75"/>
      <c r="F340" s="75"/>
    </row>
    <row r="341" spans="1:6">
      <c r="A341" s="119" t="s">
        <v>2769</v>
      </c>
      <c r="B341" s="126">
        <v>41161</v>
      </c>
      <c r="C341" s="119">
        <v>16964</v>
      </c>
      <c r="D341" s="119">
        <f t="shared" si="5"/>
        <v>2012</v>
      </c>
      <c r="E341" s="75"/>
      <c r="F341" s="75"/>
    </row>
    <row r="342" spans="1:6">
      <c r="A342" s="119" t="s">
        <v>2789</v>
      </c>
      <c r="B342" s="126">
        <v>41162</v>
      </c>
      <c r="C342" s="119">
        <v>17013</v>
      </c>
      <c r="D342" s="119">
        <f t="shared" si="5"/>
        <v>2012</v>
      </c>
      <c r="E342" s="75"/>
      <c r="F342" s="75"/>
    </row>
    <row r="343" spans="1:6">
      <c r="A343" s="119" t="s">
        <v>2790</v>
      </c>
      <c r="B343" s="126">
        <v>41163</v>
      </c>
      <c r="C343" s="119">
        <v>17062</v>
      </c>
      <c r="D343" s="119">
        <f t="shared" si="5"/>
        <v>2012</v>
      </c>
      <c r="E343" s="75"/>
      <c r="F343" s="75"/>
    </row>
    <row r="344" spans="1:6">
      <c r="A344" s="119" t="s">
        <v>2791</v>
      </c>
      <c r="B344" s="126">
        <v>41164</v>
      </c>
      <c r="C344" s="119">
        <v>17111</v>
      </c>
      <c r="D344" s="119">
        <f t="shared" si="5"/>
        <v>2012</v>
      </c>
      <c r="E344" s="75"/>
      <c r="F344" s="75"/>
    </row>
    <row r="345" spans="1:6">
      <c r="A345" s="119" t="s">
        <v>2792</v>
      </c>
      <c r="B345" s="126">
        <v>41165</v>
      </c>
      <c r="C345" s="119">
        <v>17160</v>
      </c>
      <c r="D345" s="119">
        <f t="shared" si="5"/>
        <v>2012</v>
      </c>
      <c r="E345" s="75"/>
      <c r="F345" s="75"/>
    </row>
    <row r="346" spans="1:6">
      <c r="A346" s="119" t="s">
        <v>2793</v>
      </c>
      <c r="B346" s="126">
        <v>41166</v>
      </c>
      <c r="C346" s="119">
        <v>17209</v>
      </c>
      <c r="D346" s="119">
        <f t="shared" si="5"/>
        <v>2012</v>
      </c>
      <c r="E346" s="75"/>
      <c r="F346" s="75"/>
    </row>
    <row r="347" spans="1:6">
      <c r="A347" s="119" t="s">
        <v>2794</v>
      </c>
      <c r="B347" s="126">
        <v>41167</v>
      </c>
      <c r="C347" s="119">
        <v>17258</v>
      </c>
      <c r="D347" s="119">
        <f t="shared" si="5"/>
        <v>2012</v>
      </c>
      <c r="E347" s="75"/>
      <c r="F347" s="75"/>
    </row>
    <row r="348" spans="1:6">
      <c r="A348" s="119" t="s">
        <v>2795</v>
      </c>
      <c r="B348" s="126">
        <v>41168</v>
      </c>
      <c r="C348" s="119">
        <v>17307</v>
      </c>
      <c r="D348" s="119">
        <f t="shared" si="5"/>
        <v>2012</v>
      </c>
      <c r="E348" s="75"/>
      <c r="F348" s="75"/>
    </row>
    <row r="349" spans="1:6">
      <c r="A349" s="119" t="s">
        <v>2769</v>
      </c>
      <c r="B349" s="126">
        <v>41169</v>
      </c>
      <c r="C349" s="119">
        <v>17356</v>
      </c>
      <c r="D349" s="119">
        <f t="shared" si="5"/>
        <v>2012</v>
      </c>
      <c r="E349" s="75"/>
      <c r="F349" s="75"/>
    </row>
    <row r="350" spans="1:6">
      <c r="A350" s="119" t="s">
        <v>2789</v>
      </c>
      <c r="B350" s="126">
        <v>41170</v>
      </c>
      <c r="C350" s="119">
        <v>17405</v>
      </c>
      <c r="D350" s="119">
        <f t="shared" si="5"/>
        <v>2012</v>
      </c>
      <c r="E350" s="75"/>
      <c r="F350" s="75"/>
    </row>
    <row r="351" spans="1:6">
      <c r="A351" s="119" t="s">
        <v>2790</v>
      </c>
      <c r="B351" s="126">
        <v>41171</v>
      </c>
      <c r="C351" s="119">
        <v>17454</v>
      </c>
      <c r="D351" s="119">
        <f t="shared" si="5"/>
        <v>2012</v>
      </c>
      <c r="E351" s="75"/>
      <c r="F351" s="75"/>
    </row>
    <row r="352" spans="1:6">
      <c r="A352" s="119" t="s">
        <v>2791</v>
      </c>
      <c r="B352" s="126">
        <v>41172</v>
      </c>
      <c r="C352" s="119">
        <v>17503</v>
      </c>
      <c r="D352" s="119">
        <f t="shared" si="5"/>
        <v>2012</v>
      </c>
      <c r="E352" s="75"/>
      <c r="F352" s="75"/>
    </row>
    <row r="353" spans="1:6">
      <c r="A353" s="119" t="s">
        <v>2792</v>
      </c>
      <c r="B353" s="126">
        <v>41173</v>
      </c>
      <c r="C353" s="119">
        <v>17552</v>
      </c>
      <c r="D353" s="119">
        <f t="shared" si="5"/>
        <v>2012</v>
      </c>
      <c r="E353" s="75"/>
      <c r="F353" s="75"/>
    </row>
    <row r="354" spans="1:6">
      <c r="A354" s="119" t="s">
        <v>2793</v>
      </c>
      <c r="B354" s="126">
        <v>41174</v>
      </c>
      <c r="C354" s="119">
        <v>17601</v>
      </c>
      <c r="D354" s="119">
        <f t="shared" si="5"/>
        <v>2012</v>
      </c>
      <c r="E354" s="75"/>
      <c r="F354" s="75"/>
    </row>
    <row r="355" spans="1:6">
      <c r="A355" s="119" t="s">
        <v>2794</v>
      </c>
      <c r="B355" s="126">
        <v>41175</v>
      </c>
      <c r="C355" s="119">
        <v>17650</v>
      </c>
      <c r="D355" s="119">
        <f t="shared" si="5"/>
        <v>2012</v>
      </c>
      <c r="E355" s="75"/>
      <c r="F355" s="75"/>
    </row>
    <row r="356" spans="1:6">
      <c r="A356" s="119" t="s">
        <v>2795</v>
      </c>
      <c r="B356" s="126">
        <v>41176</v>
      </c>
      <c r="C356" s="119">
        <v>17699</v>
      </c>
      <c r="D356" s="119">
        <f t="shared" si="5"/>
        <v>2012</v>
      </c>
      <c r="E356" s="75"/>
      <c r="F356" s="75"/>
    </row>
    <row r="357" spans="1:6">
      <c r="A357" s="119" t="s">
        <v>2769</v>
      </c>
      <c r="B357" s="126">
        <v>41177</v>
      </c>
      <c r="C357" s="119">
        <v>17748</v>
      </c>
      <c r="D357" s="119">
        <f t="shared" si="5"/>
        <v>2012</v>
      </c>
      <c r="E357" s="75"/>
      <c r="F357" s="75"/>
    </row>
    <row r="358" spans="1:6">
      <c r="A358" s="119" t="s">
        <v>2789</v>
      </c>
      <c r="B358" s="126">
        <v>41178</v>
      </c>
      <c r="C358" s="119">
        <v>17797</v>
      </c>
      <c r="D358" s="119">
        <f t="shared" si="5"/>
        <v>2012</v>
      </c>
      <c r="E358" s="75"/>
      <c r="F358" s="75"/>
    </row>
    <row r="359" spans="1:6">
      <c r="A359" s="119" t="s">
        <v>2790</v>
      </c>
      <c r="B359" s="126">
        <v>41179</v>
      </c>
      <c r="C359" s="119">
        <v>17846</v>
      </c>
      <c r="D359" s="119">
        <f t="shared" si="5"/>
        <v>2012</v>
      </c>
      <c r="E359" s="75"/>
      <c r="F359" s="75"/>
    </row>
    <row r="360" spans="1:6">
      <c r="A360" s="119" t="s">
        <v>2791</v>
      </c>
      <c r="B360" s="126">
        <v>41180</v>
      </c>
      <c r="C360" s="119">
        <v>17895</v>
      </c>
      <c r="D360" s="119">
        <f t="shared" si="5"/>
        <v>2012</v>
      </c>
      <c r="E360" s="75"/>
      <c r="F360" s="75"/>
    </row>
    <row r="361" spans="1:6">
      <c r="A361" s="119" t="s">
        <v>2792</v>
      </c>
      <c r="B361" s="126">
        <v>41181</v>
      </c>
      <c r="C361" s="119">
        <v>17944</v>
      </c>
      <c r="D361" s="119">
        <f t="shared" si="5"/>
        <v>2012</v>
      </c>
      <c r="E361" s="75"/>
      <c r="F361" s="75"/>
    </row>
    <row r="362" spans="1:6">
      <c r="A362" s="119" t="s">
        <v>2793</v>
      </c>
      <c r="B362" s="126">
        <v>41182</v>
      </c>
      <c r="C362" s="119">
        <v>17993</v>
      </c>
      <c r="D362" s="119">
        <f t="shared" si="5"/>
        <v>2012</v>
      </c>
      <c r="E362" s="75"/>
      <c r="F362" s="75"/>
    </row>
    <row r="363" spans="1:6">
      <c r="A363" s="119" t="s">
        <v>2794</v>
      </c>
      <c r="B363" s="126">
        <v>41183</v>
      </c>
      <c r="C363" s="119">
        <v>18042</v>
      </c>
      <c r="D363" s="119">
        <f t="shared" si="5"/>
        <v>2012</v>
      </c>
      <c r="E363" s="75"/>
      <c r="F363" s="75"/>
    </row>
    <row r="364" spans="1:6">
      <c r="A364" s="119" t="s">
        <v>2795</v>
      </c>
      <c r="B364" s="126">
        <v>41184</v>
      </c>
      <c r="C364" s="119">
        <v>18091</v>
      </c>
      <c r="D364" s="119">
        <f t="shared" si="5"/>
        <v>2012</v>
      </c>
      <c r="E364" s="75"/>
      <c r="F364" s="75"/>
    </row>
    <row r="365" spans="1:6">
      <c r="A365" s="119" t="s">
        <v>2769</v>
      </c>
      <c r="B365" s="126">
        <v>41185</v>
      </c>
      <c r="C365" s="119">
        <v>18140</v>
      </c>
      <c r="D365" s="119">
        <f t="shared" si="5"/>
        <v>2012</v>
      </c>
      <c r="E365" s="75"/>
      <c r="F365" s="75"/>
    </row>
    <row r="366" spans="1:6">
      <c r="A366" s="119" t="s">
        <v>2789</v>
      </c>
      <c r="B366" s="126">
        <v>41186</v>
      </c>
      <c r="C366" s="119">
        <v>18189</v>
      </c>
      <c r="D366" s="119">
        <f t="shared" si="5"/>
        <v>2012</v>
      </c>
      <c r="E366" s="75"/>
      <c r="F366" s="75"/>
    </row>
    <row r="367" spans="1:6">
      <c r="A367" s="119" t="s">
        <v>2790</v>
      </c>
      <c r="B367" s="126">
        <v>41187</v>
      </c>
      <c r="C367" s="119">
        <v>18238</v>
      </c>
      <c r="D367" s="119">
        <f t="shared" si="5"/>
        <v>2012</v>
      </c>
      <c r="E367" s="75"/>
      <c r="F367" s="75"/>
    </row>
    <row r="368" spans="1:6">
      <c r="A368" s="119" t="s">
        <v>2791</v>
      </c>
      <c r="B368" s="126">
        <v>41188</v>
      </c>
      <c r="C368" s="119">
        <v>18287</v>
      </c>
      <c r="D368" s="119">
        <f t="shared" si="5"/>
        <v>2012</v>
      </c>
      <c r="E368" s="75"/>
      <c r="F368" s="75"/>
    </row>
    <row r="369" spans="1:6">
      <c r="A369" s="119" t="s">
        <v>2792</v>
      </c>
      <c r="B369" s="126">
        <v>41189</v>
      </c>
      <c r="C369" s="119">
        <v>18336</v>
      </c>
      <c r="D369" s="119">
        <f t="shared" si="5"/>
        <v>2012</v>
      </c>
      <c r="E369" s="75"/>
      <c r="F369" s="75"/>
    </row>
    <row r="370" spans="1:6">
      <c r="A370" s="119" t="s">
        <v>2793</v>
      </c>
      <c r="B370" s="126">
        <v>41190</v>
      </c>
      <c r="C370" s="119">
        <v>18385</v>
      </c>
      <c r="D370" s="119">
        <f t="shared" si="5"/>
        <v>2012</v>
      </c>
      <c r="E370" s="75"/>
      <c r="F370" s="75"/>
    </row>
    <row r="371" spans="1:6">
      <c r="A371" s="119" t="s">
        <v>2794</v>
      </c>
      <c r="B371" s="126">
        <v>41191</v>
      </c>
      <c r="C371" s="119">
        <v>18434</v>
      </c>
      <c r="D371" s="119">
        <f t="shared" si="5"/>
        <v>2012</v>
      </c>
      <c r="E371" s="75"/>
      <c r="F371" s="75"/>
    </row>
    <row r="372" spans="1:6">
      <c r="A372" s="119" t="s">
        <v>2795</v>
      </c>
      <c r="B372" s="126">
        <v>41192</v>
      </c>
      <c r="C372" s="119">
        <v>18483</v>
      </c>
      <c r="D372" s="119">
        <f t="shared" si="5"/>
        <v>2012</v>
      </c>
      <c r="E372" s="75"/>
      <c r="F372" s="75"/>
    </row>
    <row r="373" spans="1:6">
      <c r="A373" s="119" t="s">
        <v>2769</v>
      </c>
      <c r="B373" s="126">
        <v>41193</v>
      </c>
      <c r="C373" s="119">
        <v>18532</v>
      </c>
      <c r="D373" s="119">
        <f t="shared" si="5"/>
        <v>2012</v>
      </c>
      <c r="E373" s="75"/>
      <c r="F373" s="75"/>
    </row>
    <row r="374" spans="1:6">
      <c r="A374" s="119" t="s">
        <v>2789</v>
      </c>
      <c r="B374" s="126">
        <v>41194</v>
      </c>
      <c r="C374" s="119">
        <v>18581</v>
      </c>
      <c r="D374" s="119">
        <f t="shared" si="5"/>
        <v>2012</v>
      </c>
      <c r="E374" s="75"/>
      <c r="F374" s="75"/>
    </row>
    <row r="375" spans="1:6">
      <c r="A375" s="119" t="s">
        <v>2790</v>
      </c>
      <c r="B375" s="126">
        <v>41195</v>
      </c>
      <c r="C375" s="119">
        <v>18630</v>
      </c>
      <c r="D375" s="119">
        <f t="shared" si="5"/>
        <v>2012</v>
      </c>
      <c r="E375" s="75"/>
      <c r="F375" s="75"/>
    </row>
    <row r="376" spans="1:6">
      <c r="A376" s="119" t="s">
        <v>2791</v>
      </c>
      <c r="B376" s="126">
        <v>41196</v>
      </c>
      <c r="C376" s="119">
        <v>18679</v>
      </c>
      <c r="D376" s="119">
        <f t="shared" si="5"/>
        <v>2012</v>
      </c>
      <c r="E376" s="75"/>
      <c r="F376" s="75"/>
    </row>
    <row r="377" spans="1:6">
      <c r="A377" s="119" t="s">
        <v>2792</v>
      </c>
      <c r="B377" s="126">
        <v>41197</v>
      </c>
      <c r="C377" s="119">
        <v>18728</v>
      </c>
      <c r="D377" s="119">
        <f t="shared" si="5"/>
        <v>2012</v>
      </c>
      <c r="E377" s="75"/>
      <c r="F377" s="75"/>
    </row>
    <row r="378" spans="1:6">
      <c r="A378" s="119" t="s">
        <v>2793</v>
      </c>
      <c r="B378" s="126">
        <v>41198</v>
      </c>
      <c r="C378" s="119">
        <v>18777</v>
      </c>
      <c r="D378" s="119">
        <f t="shared" si="5"/>
        <v>2012</v>
      </c>
      <c r="E378" s="75"/>
      <c r="F378" s="75"/>
    </row>
    <row r="379" spans="1:6">
      <c r="A379" s="119" t="s">
        <v>2794</v>
      </c>
      <c r="B379" s="126">
        <v>41199</v>
      </c>
      <c r="C379" s="119">
        <v>18826</v>
      </c>
      <c r="D379" s="119">
        <f t="shared" si="5"/>
        <v>2012</v>
      </c>
      <c r="E379" s="75"/>
      <c r="F379" s="75"/>
    </row>
    <row r="380" spans="1:6">
      <c r="A380" s="119" t="s">
        <v>2795</v>
      </c>
      <c r="B380" s="126">
        <v>41200</v>
      </c>
      <c r="C380" s="119">
        <v>18875</v>
      </c>
      <c r="D380" s="119">
        <f t="shared" si="5"/>
        <v>2012</v>
      </c>
      <c r="E380" s="75"/>
      <c r="F380" s="75"/>
    </row>
    <row r="381" spans="1:6">
      <c r="A381" s="119" t="s">
        <v>2769</v>
      </c>
      <c r="B381" s="126">
        <v>41201</v>
      </c>
      <c r="C381" s="119">
        <v>18924</v>
      </c>
      <c r="D381" s="119">
        <f t="shared" si="5"/>
        <v>2012</v>
      </c>
      <c r="E381" s="75"/>
      <c r="F381" s="75"/>
    </row>
    <row r="382" spans="1:6">
      <c r="A382" s="119" t="s">
        <v>2789</v>
      </c>
      <c r="B382" s="126">
        <v>41202</v>
      </c>
      <c r="C382" s="119">
        <v>18973</v>
      </c>
      <c r="D382" s="119">
        <f t="shared" si="5"/>
        <v>2012</v>
      </c>
      <c r="E382" s="75"/>
      <c r="F382" s="75"/>
    </row>
    <row r="383" spans="1:6">
      <c r="A383" s="119" t="s">
        <v>2790</v>
      </c>
      <c r="B383" s="126">
        <v>41203</v>
      </c>
      <c r="C383" s="119">
        <v>19022</v>
      </c>
      <c r="D383" s="119">
        <f t="shared" si="5"/>
        <v>2012</v>
      </c>
      <c r="E383" s="75"/>
      <c r="F383" s="75"/>
    </row>
    <row r="384" spans="1:6">
      <c r="A384" s="119" t="s">
        <v>2791</v>
      </c>
      <c r="B384" s="126">
        <v>41204</v>
      </c>
      <c r="C384" s="119">
        <v>19071</v>
      </c>
      <c r="D384" s="119">
        <f t="shared" si="5"/>
        <v>2012</v>
      </c>
      <c r="E384" s="75"/>
      <c r="F384" s="75"/>
    </row>
    <row r="385" spans="1:6">
      <c r="A385" s="119" t="s">
        <v>2792</v>
      </c>
      <c r="B385" s="126">
        <v>41205</v>
      </c>
      <c r="C385" s="119">
        <v>19120</v>
      </c>
      <c r="D385" s="119">
        <f t="shared" si="5"/>
        <v>2012</v>
      </c>
      <c r="E385" s="75"/>
      <c r="F385" s="75"/>
    </row>
    <row r="386" spans="1:6">
      <c r="A386" s="119" t="s">
        <v>2793</v>
      </c>
      <c r="B386" s="126">
        <v>41206</v>
      </c>
      <c r="C386" s="119">
        <v>19169</v>
      </c>
      <c r="D386" s="119">
        <f t="shared" si="5"/>
        <v>2012</v>
      </c>
      <c r="E386" s="75"/>
      <c r="F386" s="75"/>
    </row>
    <row r="387" spans="1:6">
      <c r="A387" s="119" t="s">
        <v>2794</v>
      </c>
      <c r="B387" s="126">
        <v>41207</v>
      </c>
      <c r="C387" s="119">
        <v>19218</v>
      </c>
      <c r="D387" s="119">
        <f t="shared" si="5"/>
        <v>2012</v>
      </c>
      <c r="E387" s="75"/>
      <c r="F387" s="75"/>
    </row>
    <row r="388" spans="1:6">
      <c r="A388" s="119" t="s">
        <v>2795</v>
      </c>
      <c r="B388" s="126">
        <v>41208</v>
      </c>
      <c r="C388" s="119">
        <v>19267</v>
      </c>
      <c r="D388" s="119">
        <f t="shared" si="5"/>
        <v>2012</v>
      </c>
      <c r="E388" s="75"/>
      <c r="F388" s="75"/>
    </row>
    <row r="389" spans="1:6">
      <c r="A389" s="119" t="s">
        <v>2769</v>
      </c>
      <c r="B389" s="126">
        <v>41209</v>
      </c>
      <c r="C389" s="119">
        <v>19316</v>
      </c>
      <c r="D389" s="119">
        <f t="shared" si="5"/>
        <v>2012</v>
      </c>
      <c r="E389" s="75"/>
      <c r="F389" s="75"/>
    </row>
    <row r="390" spans="1:6">
      <c r="A390" s="119" t="s">
        <v>2789</v>
      </c>
      <c r="B390" s="126">
        <v>41210</v>
      </c>
      <c r="C390" s="119">
        <v>19365</v>
      </c>
      <c r="D390" s="119">
        <f t="shared" ref="D390:D443" si="6">YEAR(B390)</f>
        <v>2012</v>
      </c>
      <c r="E390" s="75"/>
      <c r="F390" s="75"/>
    </row>
    <row r="391" spans="1:6">
      <c r="A391" s="119" t="s">
        <v>2790</v>
      </c>
      <c r="B391" s="126">
        <v>41211</v>
      </c>
      <c r="C391" s="119">
        <v>19414</v>
      </c>
      <c r="D391" s="119">
        <f t="shared" si="6"/>
        <v>2012</v>
      </c>
      <c r="E391" s="75"/>
      <c r="F391" s="75"/>
    </row>
    <row r="392" spans="1:6">
      <c r="A392" s="119" t="s">
        <v>2791</v>
      </c>
      <c r="B392" s="126">
        <v>41212</v>
      </c>
      <c r="C392" s="119">
        <v>19463</v>
      </c>
      <c r="D392" s="119">
        <f t="shared" si="6"/>
        <v>2012</v>
      </c>
      <c r="E392" s="75"/>
      <c r="F392" s="75"/>
    </row>
    <row r="393" spans="1:6">
      <c r="A393" s="119" t="s">
        <v>2792</v>
      </c>
      <c r="B393" s="126">
        <v>41213</v>
      </c>
      <c r="C393" s="119">
        <v>19512</v>
      </c>
      <c r="D393" s="119">
        <f t="shared" si="6"/>
        <v>2012</v>
      </c>
      <c r="E393" s="75"/>
      <c r="F393" s="75"/>
    </row>
    <row r="394" spans="1:6">
      <c r="A394" s="119" t="s">
        <v>2793</v>
      </c>
      <c r="B394" s="126">
        <v>41214</v>
      </c>
      <c r="C394" s="119">
        <v>19561</v>
      </c>
      <c r="D394" s="119">
        <f t="shared" si="6"/>
        <v>2012</v>
      </c>
      <c r="E394" s="75"/>
      <c r="F394" s="75"/>
    </row>
    <row r="395" spans="1:6">
      <c r="A395" s="119" t="s">
        <v>2794</v>
      </c>
      <c r="B395" s="126">
        <v>41215</v>
      </c>
      <c r="C395" s="119">
        <v>19610</v>
      </c>
      <c r="D395" s="119">
        <f t="shared" si="6"/>
        <v>2012</v>
      </c>
      <c r="E395" s="75"/>
      <c r="F395" s="75"/>
    </row>
    <row r="396" spans="1:6">
      <c r="A396" s="119" t="s">
        <v>2795</v>
      </c>
      <c r="B396" s="126">
        <v>41216</v>
      </c>
      <c r="C396" s="119">
        <v>19659</v>
      </c>
      <c r="D396" s="119">
        <f t="shared" si="6"/>
        <v>2012</v>
      </c>
      <c r="E396" s="75"/>
      <c r="F396" s="75"/>
    </row>
    <row r="397" spans="1:6">
      <c r="A397" s="119" t="s">
        <v>2769</v>
      </c>
      <c r="B397" s="126">
        <v>41217</v>
      </c>
      <c r="C397" s="119">
        <v>19708</v>
      </c>
      <c r="D397" s="119">
        <f t="shared" si="6"/>
        <v>2012</v>
      </c>
      <c r="E397" s="75"/>
      <c r="F397" s="75"/>
    </row>
    <row r="398" spans="1:6">
      <c r="A398" s="119" t="s">
        <v>2789</v>
      </c>
      <c r="B398" s="126">
        <v>41218</v>
      </c>
      <c r="C398" s="119">
        <v>19757</v>
      </c>
      <c r="D398" s="119">
        <f t="shared" si="6"/>
        <v>2012</v>
      </c>
      <c r="E398" s="75"/>
      <c r="F398" s="75"/>
    </row>
    <row r="399" spans="1:6">
      <c r="A399" s="119" t="s">
        <v>2790</v>
      </c>
      <c r="B399" s="126">
        <v>41219</v>
      </c>
      <c r="C399" s="119">
        <v>19806</v>
      </c>
      <c r="D399" s="119">
        <f t="shared" si="6"/>
        <v>2012</v>
      </c>
      <c r="E399" s="75"/>
      <c r="F399" s="75"/>
    </row>
    <row r="400" spans="1:6">
      <c r="A400" s="119" t="s">
        <v>2791</v>
      </c>
      <c r="B400" s="126">
        <v>41220</v>
      </c>
      <c r="C400" s="119">
        <v>19855</v>
      </c>
      <c r="D400" s="119">
        <f t="shared" si="6"/>
        <v>2012</v>
      </c>
      <c r="E400" s="75"/>
      <c r="F400" s="75"/>
    </row>
    <row r="401" spans="1:6">
      <c r="A401" s="119" t="s">
        <v>2792</v>
      </c>
      <c r="B401" s="126">
        <v>41221</v>
      </c>
      <c r="C401" s="119">
        <v>19904</v>
      </c>
      <c r="D401" s="119">
        <f t="shared" si="6"/>
        <v>2012</v>
      </c>
      <c r="E401" s="75"/>
      <c r="F401" s="75"/>
    </row>
    <row r="402" spans="1:6">
      <c r="A402" s="119" t="s">
        <v>2793</v>
      </c>
      <c r="B402" s="126">
        <v>41222</v>
      </c>
      <c r="C402" s="119">
        <v>19953</v>
      </c>
      <c r="D402" s="119">
        <f t="shared" si="6"/>
        <v>2012</v>
      </c>
      <c r="E402" s="75"/>
      <c r="F402" s="75"/>
    </row>
    <row r="403" spans="1:6">
      <c r="A403" s="119" t="s">
        <v>2794</v>
      </c>
      <c r="B403" s="126">
        <v>41223</v>
      </c>
      <c r="C403" s="119">
        <v>20002</v>
      </c>
      <c r="D403" s="119">
        <f t="shared" si="6"/>
        <v>2012</v>
      </c>
      <c r="E403" s="75"/>
      <c r="F403" s="75"/>
    </row>
    <row r="404" spans="1:6">
      <c r="A404" s="119" t="s">
        <v>2795</v>
      </c>
      <c r="B404" s="126">
        <v>41224</v>
      </c>
      <c r="C404" s="119">
        <v>20051</v>
      </c>
      <c r="D404" s="119">
        <f t="shared" si="6"/>
        <v>2012</v>
      </c>
      <c r="E404" s="75"/>
      <c r="F404" s="75"/>
    </row>
    <row r="405" spans="1:6">
      <c r="A405" s="119" t="s">
        <v>2769</v>
      </c>
      <c r="B405" s="126">
        <v>41225</v>
      </c>
      <c r="C405" s="119">
        <v>20100</v>
      </c>
      <c r="D405" s="119">
        <f t="shared" si="6"/>
        <v>2012</v>
      </c>
      <c r="E405" s="75"/>
      <c r="F405" s="75"/>
    </row>
    <row r="406" spans="1:6">
      <c r="A406" s="119" t="s">
        <v>2789</v>
      </c>
      <c r="B406" s="126">
        <v>41226</v>
      </c>
      <c r="C406" s="119">
        <v>20149</v>
      </c>
      <c r="D406" s="119">
        <f t="shared" si="6"/>
        <v>2012</v>
      </c>
      <c r="E406" s="75"/>
      <c r="F406" s="75"/>
    </row>
    <row r="407" spans="1:6">
      <c r="A407" s="119" t="s">
        <v>2790</v>
      </c>
      <c r="B407" s="126">
        <v>41227</v>
      </c>
      <c r="C407" s="119">
        <v>20198</v>
      </c>
      <c r="D407" s="119">
        <f t="shared" si="6"/>
        <v>2012</v>
      </c>
      <c r="E407" s="75"/>
      <c r="F407" s="75"/>
    </row>
    <row r="408" spans="1:6">
      <c r="A408" s="119" t="s">
        <v>2791</v>
      </c>
      <c r="B408" s="126">
        <v>41228</v>
      </c>
      <c r="C408" s="119">
        <v>20247</v>
      </c>
      <c r="D408" s="119">
        <f t="shared" si="6"/>
        <v>2012</v>
      </c>
      <c r="E408" s="75"/>
      <c r="F408" s="75"/>
    </row>
    <row r="409" spans="1:6">
      <c r="A409" s="119" t="s">
        <v>2792</v>
      </c>
      <c r="B409" s="126">
        <v>41229</v>
      </c>
      <c r="C409" s="119">
        <v>20296</v>
      </c>
      <c r="D409" s="119">
        <f t="shared" si="6"/>
        <v>2012</v>
      </c>
      <c r="E409" s="75"/>
      <c r="F409" s="75"/>
    </row>
    <row r="410" spans="1:6">
      <c r="A410" s="119" t="s">
        <v>2793</v>
      </c>
      <c r="B410" s="126">
        <v>41230</v>
      </c>
      <c r="C410" s="119">
        <v>20345</v>
      </c>
      <c r="D410" s="119">
        <f t="shared" si="6"/>
        <v>2012</v>
      </c>
      <c r="E410" s="75"/>
      <c r="F410" s="75"/>
    </row>
    <row r="411" spans="1:6">
      <c r="A411" s="119" t="s">
        <v>2794</v>
      </c>
      <c r="B411" s="126">
        <v>41231</v>
      </c>
      <c r="C411" s="119">
        <v>20394</v>
      </c>
      <c r="D411" s="119">
        <f t="shared" si="6"/>
        <v>2012</v>
      </c>
      <c r="E411" s="75"/>
      <c r="F411" s="75"/>
    </row>
    <row r="412" spans="1:6">
      <c r="A412" s="119" t="s">
        <v>2795</v>
      </c>
      <c r="B412" s="126">
        <v>41232</v>
      </c>
      <c r="C412" s="119">
        <v>20443</v>
      </c>
      <c r="D412" s="119">
        <f t="shared" si="6"/>
        <v>2012</v>
      </c>
      <c r="E412" s="75"/>
      <c r="F412" s="75"/>
    </row>
    <row r="413" spans="1:6">
      <c r="A413" s="119" t="s">
        <v>2769</v>
      </c>
      <c r="B413" s="126">
        <v>41233</v>
      </c>
      <c r="C413" s="119">
        <v>20492</v>
      </c>
      <c r="D413" s="119">
        <f t="shared" si="6"/>
        <v>2012</v>
      </c>
      <c r="E413" s="75"/>
      <c r="F413" s="75"/>
    </row>
    <row r="414" spans="1:6">
      <c r="A414" s="119" t="s">
        <v>2789</v>
      </c>
      <c r="B414" s="126">
        <v>41234</v>
      </c>
      <c r="C414" s="119">
        <v>20541</v>
      </c>
      <c r="D414" s="119">
        <f t="shared" si="6"/>
        <v>2012</v>
      </c>
      <c r="E414" s="75"/>
      <c r="F414" s="75"/>
    </row>
    <row r="415" spans="1:6">
      <c r="A415" s="119" t="s">
        <v>2790</v>
      </c>
      <c r="B415" s="126">
        <v>41235</v>
      </c>
      <c r="C415" s="119">
        <v>20590</v>
      </c>
      <c r="D415" s="119">
        <f t="shared" si="6"/>
        <v>2012</v>
      </c>
      <c r="E415" s="75"/>
      <c r="F415" s="75"/>
    </row>
    <row r="416" spans="1:6">
      <c r="A416" s="119" t="s">
        <v>2791</v>
      </c>
      <c r="B416" s="126">
        <v>41236</v>
      </c>
      <c r="C416" s="119">
        <v>20639</v>
      </c>
      <c r="D416" s="119">
        <f t="shared" si="6"/>
        <v>2012</v>
      </c>
      <c r="E416" s="75"/>
      <c r="F416" s="75"/>
    </row>
    <row r="417" spans="1:6">
      <c r="A417" s="119" t="s">
        <v>2792</v>
      </c>
      <c r="B417" s="126">
        <v>41237</v>
      </c>
      <c r="C417" s="119">
        <v>20688</v>
      </c>
      <c r="D417" s="119">
        <f t="shared" si="6"/>
        <v>2012</v>
      </c>
      <c r="E417" s="75"/>
      <c r="F417" s="75"/>
    </row>
    <row r="418" spans="1:6">
      <c r="A418" s="119" t="s">
        <v>2793</v>
      </c>
      <c r="B418" s="126">
        <v>41238</v>
      </c>
      <c r="C418" s="119">
        <v>20737</v>
      </c>
      <c r="D418" s="119">
        <f t="shared" si="6"/>
        <v>2012</v>
      </c>
      <c r="E418" s="75"/>
      <c r="F418" s="75"/>
    </row>
    <row r="419" spans="1:6">
      <c r="A419" s="119" t="s">
        <v>2794</v>
      </c>
      <c r="B419" s="126">
        <v>41239</v>
      </c>
      <c r="C419" s="119">
        <v>20786</v>
      </c>
      <c r="D419" s="119">
        <f t="shared" si="6"/>
        <v>2012</v>
      </c>
      <c r="E419" s="75"/>
      <c r="F419" s="75"/>
    </row>
    <row r="420" spans="1:6">
      <c r="A420" s="119" t="s">
        <v>2795</v>
      </c>
      <c r="B420" s="126">
        <v>41240</v>
      </c>
      <c r="C420" s="119">
        <v>20835</v>
      </c>
      <c r="D420" s="119">
        <f t="shared" si="6"/>
        <v>2012</v>
      </c>
      <c r="E420" s="75"/>
      <c r="F420" s="75"/>
    </row>
    <row r="421" spans="1:6">
      <c r="A421" s="119" t="s">
        <v>2769</v>
      </c>
      <c r="B421" s="126">
        <v>41241</v>
      </c>
      <c r="C421" s="119">
        <v>20884</v>
      </c>
      <c r="D421" s="119">
        <f t="shared" si="6"/>
        <v>2012</v>
      </c>
      <c r="E421" s="75"/>
      <c r="F421" s="75"/>
    </row>
    <row r="422" spans="1:6">
      <c r="A422" s="119" t="s">
        <v>2789</v>
      </c>
      <c r="B422" s="126">
        <v>41242</v>
      </c>
      <c r="C422" s="119">
        <v>20933</v>
      </c>
      <c r="D422" s="119">
        <f t="shared" si="6"/>
        <v>2012</v>
      </c>
      <c r="E422" s="75"/>
      <c r="F422" s="75"/>
    </row>
    <row r="423" spans="1:6">
      <c r="A423" s="119" t="s">
        <v>2790</v>
      </c>
      <c r="B423" s="126">
        <v>41243</v>
      </c>
      <c r="C423" s="119">
        <v>20982</v>
      </c>
      <c r="D423" s="119">
        <f t="shared" si="6"/>
        <v>2012</v>
      </c>
      <c r="E423" s="75"/>
      <c r="F423" s="75"/>
    </row>
    <row r="424" spans="1:6">
      <c r="A424" s="119" t="s">
        <v>2791</v>
      </c>
      <c r="B424" s="126">
        <v>41244</v>
      </c>
      <c r="C424" s="119">
        <v>21031</v>
      </c>
      <c r="D424" s="119">
        <f t="shared" si="6"/>
        <v>2012</v>
      </c>
      <c r="E424" s="75"/>
      <c r="F424" s="75"/>
    </row>
    <row r="425" spans="1:6">
      <c r="A425" s="119" t="s">
        <v>2792</v>
      </c>
      <c r="B425" s="126">
        <v>41245</v>
      </c>
      <c r="C425" s="119">
        <v>21080</v>
      </c>
      <c r="D425" s="119">
        <f t="shared" si="6"/>
        <v>2012</v>
      </c>
      <c r="E425" s="75"/>
      <c r="F425" s="75"/>
    </row>
    <row r="426" spans="1:6">
      <c r="A426" s="119" t="s">
        <v>2793</v>
      </c>
      <c r="B426" s="126">
        <v>41246</v>
      </c>
      <c r="C426" s="119">
        <v>21129</v>
      </c>
      <c r="D426" s="119">
        <f t="shared" si="6"/>
        <v>2012</v>
      </c>
      <c r="E426" s="75"/>
      <c r="F426" s="75"/>
    </row>
    <row r="427" spans="1:6">
      <c r="A427" s="119" t="s">
        <v>2794</v>
      </c>
      <c r="B427" s="126">
        <v>41247</v>
      </c>
      <c r="C427" s="119">
        <v>21178</v>
      </c>
      <c r="D427" s="119">
        <f t="shared" si="6"/>
        <v>2012</v>
      </c>
      <c r="E427" s="75"/>
      <c r="F427" s="75"/>
    </row>
    <row r="428" spans="1:6">
      <c r="A428" s="119" t="s">
        <v>2795</v>
      </c>
      <c r="B428" s="126">
        <v>41248</v>
      </c>
      <c r="C428" s="119">
        <v>21227</v>
      </c>
      <c r="D428" s="119">
        <f t="shared" si="6"/>
        <v>2012</v>
      </c>
      <c r="E428" s="75"/>
      <c r="F428" s="75"/>
    </row>
    <row r="429" spans="1:6">
      <c r="A429" s="119" t="s">
        <v>2769</v>
      </c>
      <c r="B429" s="126">
        <v>41249</v>
      </c>
      <c r="C429" s="119">
        <v>21276</v>
      </c>
      <c r="D429" s="119">
        <f t="shared" si="6"/>
        <v>2012</v>
      </c>
      <c r="E429" s="75"/>
      <c r="F429" s="75"/>
    </row>
    <row r="430" spans="1:6">
      <c r="A430" s="119" t="s">
        <v>2789</v>
      </c>
      <c r="B430" s="126">
        <v>41250</v>
      </c>
      <c r="C430" s="119">
        <v>21325</v>
      </c>
      <c r="D430" s="119">
        <f t="shared" si="6"/>
        <v>2012</v>
      </c>
      <c r="E430" s="75"/>
      <c r="F430" s="75"/>
    </row>
    <row r="431" spans="1:6">
      <c r="A431" s="119" t="s">
        <v>2790</v>
      </c>
      <c r="B431" s="126">
        <v>41251</v>
      </c>
      <c r="C431" s="119">
        <v>21374</v>
      </c>
      <c r="D431" s="119">
        <f t="shared" si="6"/>
        <v>2012</v>
      </c>
      <c r="E431" s="75"/>
      <c r="F431" s="75"/>
    </row>
    <row r="432" spans="1:6">
      <c r="A432" s="119" t="s">
        <v>2791</v>
      </c>
      <c r="B432" s="126">
        <v>41252</v>
      </c>
      <c r="C432" s="119">
        <v>21423</v>
      </c>
      <c r="D432" s="119">
        <f t="shared" si="6"/>
        <v>2012</v>
      </c>
      <c r="E432" s="75"/>
      <c r="F432" s="75"/>
    </row>
    <row r="433" spans="1:6">
      <c r="A433" s="119" t="s">
        <v>2792</v>
      </c>
      <c r="B433" s="126">
        <v>41253</v>
      </c>
      <c r="C433" s="119">
        <v>21472</v>
      </c>
      <c r="D433" s="119">
        <f t="shared" si="6"/>
        <v>2012</v>
      </c>
      <c r="E433" s="75"/>
      <c r="F433" s="75"/>
    </row>
    <row r="434" spans="1:6">
      <c r="A434" s="119" t="s">
        <v>2793</v>
      </c>
      <c r="B434" s="126">
        <v>41254</v>
      </c>
      <c r="C434" s="119">
        <v>21521</v>
      </c>
      <c r="D434" s="119">
        <f t="shared" si="6"/>
        <v>2012</v>
      </c>
      <c r="E434" s="75"/>
      <c r="F434" s="75"/>
    </row>
    <row r="435" spans="1:6">
      <c r="A435" s="119" t="s">
        <v>2794</v>
      </c>
      <c r="B435" s="126">
        <v>41255</v>
      </c>
      <c r="C435" s="119">
        <v>21570</v>
      </c>
      <c r="D435" s="119">
        <f t="shared" si="6"/>
        <v>2012</v>
      </c>
      <c r="E435" s="75"/>
      <c r="F435" s="75"/>
    </row>
    <row r="436" spans="1:6">
      <c r="A436" s="119" t="s">
        <v>2795</v>
      </c>
      <c r="B436" s="126">
        <v>41256</v>
      </c>
      <c r="C436" s="119">
        <v>21619</v>
      </c>
      <c r="D436" s="119">
        <f t="shared" si="6"/>
        <v>2012</v>
      </c>
      <c r="E436" s="75"/>
      <c r="F436" s="75"/>
    </row>
    <row r="437" spans="1:6">
      <c r="A437" s="119" t="s">
        <v>2769</v>
      </c>
      <c r="B437" s="126">
        <v>41257</v>
      </c>
      <c r="C437" s="119">
        <v>21668</v>
      </c>
      <c r="D437" s="119">
        <f t="shared" si="6"/>
        <v>2012</v>
      </c>
      <c r="E437" s="75"/>
      <c r="F437" s="75"/>
    </row>
    <row r="438" spans="1:6">
      <c r="A438" s="119" t="s">
        <v>2789</v>
      </c>
      <c r="B438" s="126">
        <v>41258</v>
      </c>
      <c r="C438" s="119">
        <v>21717</v>
      </c>
      <c r="D438" s="119">
        <f t="shared" si="6"/>
        <v>2012</v>
      </c>
      <c r="E438" s="75"/>
      <c r="F438" s="75"/>
    </row>
    <row r="439" spans="1:6">
      <c r="A439" s="119" t="s">
        <v>2790</v>
      </c>
      <c r="B439" s="126">
        <v>41259</v>
      </c>
      <c r="C439" s="119">
        <v>21766</v>
      </c>
      <c r="D439" s="119">
        <f t="shared" si="6"/>
        <v>2012</v>
      </c>
      <c r="E439" s="75"/>
      <c r="F439" s="75"/>
    </row>
    <row r="440" spans="1:6">
      <c r="A440" s="119" t="s">
        <v>2791</v>
      </c>
      <c r="B440" s="126">
        <v>41260</v>
      </c>
      <c r="C440" s="119">
        <v>21815</v>
      </c>
      <c r="D440" s="119">
        <f t="shared" si="6"/>
        <v>2012</v>
      </c>
      <c r="E440" s="75"/>
      <c r="F440" s="75"/>
    </row>
    <row r="441" spans="1:6">
      <c r="A441" s="119" t="s">
        <v>2792</v>
      </c>
      <c r="B441" s="126">
        <v>41261</v>
      </c>
      <c r="C441" s="119">
        <v>21864</v>
      </c>
      <c r="D441" s="119">
        <f t="shared" si="6"/>
        <v>2012</v>
      </c>
      <c r="E441" s="75"/>
      <c r="F441" s="75"/>
    </row>
    <row r="442" spans="1:6">
      <c r="A442" s="119" t="s">
        <v>2793</v>
      </c>
      <c r="B442" s="126">
        <v>41262</v>
      </c>
      <c r="C442" s="119">
        <v>21913</v>
      </c>
      <c r="D442" s="119">
        <f t="shared" si="6"/>
        <v>2012</v>
      </c>
      <c r="E442" s="75"/>
      <c r="F442" s="75"/>
    </row>
    <row r="443" spans="1:6">
      <c r="A443" s="119" t="s">
        <v>2794</v>
      </c>
      <c r="B443" s="126">
        <v>41263</v>
      </c>
      <c r="C443" s="119">
        <v>21962</v>
      </c>
      <c r="D443" s="119">
        <f t="shared" si="6"/>
        <v>2012</v>
      </c>
      <c r="E443" s="75"/>
      <c r="F443" s="75"/>
    </row>
  </sheetData>
  <mergeCells count="1">
    <mergeCell ref="B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BD1E-44E4-4EB4-8C39-7E294CA05128}">
  <dimension ref="A1:F15"/>
  <sheetViews>
    <sheetView workbookViewId="0"/>
  </sheetViews>
  <sheetFormatPr defaultRowHeight="14.4"/>
  <sheetData>
    <row r="1" spans="1:6">
      <c r="A1" s="70" t="s">
        <v>2803</v>
      </c>
      <c r="B1" s="120" t="s">
        <v>2808</v>
      </c>
      <c r="C1" s="121"/>
      <c r="D1" s="121"/>
      <c r="E1" s="121"/>
      <c r="F1" s="124"/>
    </row>
    <row r="2" spans="1:6">
      <c r="A2" s="75"/>
      <c r="B2" s="75"/>
      <c r="C2" s="75"/>
      <c r="D2" s="75"/>
      <c r="E2" s="75"/>
      <c r="F2" s="75"/>
    </row>
    <row r="3" spans="1:6">
      <c r="A3" s="75"/>
      <c r="B3" s="75"/>
      <c r="C3" s="75"/>
      <c r="D3" s="75"/>
      <c r="E3" s="75"/>
      <c r="F3" s="75"/>
    </row>
    <row r="4" spans="1:6">
      <c r="A4" s="89" t="s">
        <v>8</v>
      </c>
      <c r="B4" s="89" t="s">
        <v>2800</v>
      </c>
      <c r="C4" s="75"/>
      <c r="D4" s="75"/>
      <c r="E4" s="75"/>
      <c r="F4" s="75"/>
    </row>
    <row r="5" spans="1:6">
      <c r="A5" s="88" t="s">
        <v>381</v>
      </c>
      <c r="B5" s="88">
        <f>COUNTIFS([1]Master_Data!$D$2:$D$1361, "Active", [1]Master_Data!$I$2:$I$1361,'[1]12'!A5)</f>
        <v>3</v>
      </c>
      <c r="C5" s="75"/>
      <c r="D5" s="75"/>
      <c r="E5" s="75"/>
      <c r="F5" s="75"/>
    </row>
    <row r="6" spans="1:6">
      <c r="A6" s="88" t="s">
        <v>251</v>
      </c>
      <c r="B6" s="88">
        <f>COUNTIFS([1]Master_Data!$D$2:$D$1361, "Active", [1]Master_Data!$I$2:$I$1361,'[1]12'!A6)</f>
        <v>13</v>
      </c>
      <c r="C6" s="75"/>
      <c r="D6" s="75"/>
      <c r="E6" s="75"/>
      <c r="F6" s="75"/>
    </row>
    <row r="7" spans="1:6">
      <c r="A7" s="88" t="s">
        <v>32</v>
      </c>
      <c r="B7" s="88">
        <f>COUNTIFS([1]Master_Data!$D$2:$D$1361, "Active", [1]Master_Data!$I$2:$I$1361,'[1]12'!A7)</f>
        <v>110</v>
      </c>
      <c r="C7" s="75"/>
      <c r="D7" s="75"/>
      <c r="E7" s="75"/>
      <c r="F7" s="75"/>
    </row>
    <row r="8" spans="1:6">
      <c r="A8" s="88" t="s">
        <v>17</v>
      </c>
      <c r="B8" s="88">
        <f>COUNTIFS([1]Master_Data!$D$2:$D$1361, "Active", [1]Master_Data!$I$2:$I$1361,'[1]12'!A8)</f>
        <v>171</v>
      </c>
      <c r="C8" s="75"/>
      <c r="D8" s="75"/>
      <c r="E8" s="75"/>
      <c r="F8" s="75"/>
    </row>
    <row r="9" spans="1:6">
      <c r="A9" s="88" t="s">
        <v>21</v>
      </c>
      <c r="B9" s="88">
        <f>COUNTIFS([1]Master_Data!$D$2:$D$1361, "Active", [1]Master_Data!$I$2:$I$1361,'[1]12'!A9)</f>
        <v>398</v>
      </c>
      <c r="C9" s="75"/>
      <c r="D9" s="75"/>
      <c r="E9" s="75"/>
      <c r="F9" s="75"/>
    </row>
    <row r="10" spans="1:6">
      <c r="A10" s="88" t="s">
        <v>25</v>
      </c>
      <c r="B10" s="88">
        <f>COUNTIFS([1]Master_Data!$D$2:$D$1361, "Active", [1]Master_Data!$I$2:$I$1361,'[1]12'!A10)</f>
        <v>394</v>
      </c>
      <c r="C10" s="75"/>
      <c r="D10" s="75"/>
      <c r="E10" s="75"/>
      <c r="F10" s="75"/>
    </row>
    <row r="11" spans="1:6">
      <c r="A11" s="88" t="s">
        <v>70</v>
      </c>
      <c r="B11" s="88">
        <f>COUNTIFS([1]Master_Data!$D$2:$D$1361, "Active", [1]Master_Data!$I$2:$I$1361,'[1]12'!A11)</f>
        <v>226</v>
      </c>
      <c r="C11" s="75"/>
      <c r="D11" s="75"/>
      <c r="E11" s="75"/>
      <c r="F11" s="75"/>
    </row>
    <row r="12" spans="1:6">
      <c r="A12" s="88" t="s">
        <v>2783</v>
      </c>
      <c r="B12" s="88">
        <f>SUM(B5:B11)</f>
        <v>1315</v>
      </c>
      <c r="C12" s="75"/>
      <c r="D12" s="75"/>
      <c r="E12" s="75"/>
      <c r="F12" s="75"/>
    </row>
    <row r="13" spans="1:6">
      <c r="A13" s="75"/>
      <c r="B13" s="75"/>
      <c r="C13" s="75"/>
      <c r="D13" s="75"/>
      <c r="E13" s="75"/>
      <c r="F13" s="75"/>
    </row>
    <row r="14" spans="1:6">
      <c r="A14" s="75"/>
      <c r="B14" s="75"/>
      <c r="C14" s="75"/>
      <c r="D14" s="75"/>
      <c r="E14" s="75"/>
      <c r="F14" s="75"/>
    </row>
    <row r="15" spans="1:6">
      <c r="A15" s="75"/>
      <c r="B15" s="75"/>
      <c r="C15" s="75"/>
      <c r="D15" s="75"/>
      <c r="E15" s="75"/>
      <c r="F15" s="75"/>
    </row>
  </sheetData>
  <mergeCells count="1">
    <mergeCell ref="B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D473B-46BF-4CD8-8F17-EE03B07C6FD0}">
  <dimension ref="A1:H443"/>
  <sheetViews>
    <sheetView workbookViewId="0"/>
  </sheetViews>
  <sheetFormatPr defaultRowHeight="14.4"/>
  <cols>
    <col min="1" max="1" width="5.6640625" style="75" customWidth="1"/>
    <col min="2" max="2" width="9.44140625" style="75" customWidth="1"/>
    <col min="3" max="3" width="5" style="75" customWidth="1"/>
    <col min="4" max="4" width="12" style="75" bestFit="1" customWidth="1"/>
    <col min="5" max="5" width="9.109375" style="75"/>
    <col min="6" max="6" width="11.6640625" style="75" customWidth="1"/>
    <col min="7" max="8" width="8.88671875" style="75"/>
  </cols>
  <sheetData>
    <row r="1" spans="1:8">
      <c r="A1" s="70" t="s">
        <v>2807</v>
      </c>
      <c r="B1" s="120" t="s">
        <v>2810</v>
      </c>
      <c r="C1" s="121"/>
      <c r="D1" s="121"/>
      <c r="E1" s="121"/>
      <c r="F1" s="124"/>
    </row>
    <row r="4" spans="1:8">
      <c r="A4" s="35" t="s">
        <v>2786</v>
      </c>
      <c r="B4" s="35" t="s">
        <v>2805</v>
      </c>
      <c r="C4" s="35" t="s">
        <v>2787</v>
      </c>
      <c r="D4" s="70" t="s">
        <v>2806</v>
      </c>
      <c r="E4" s="125"/>
      <c r="F4" s="87"/>
    </row>
    <row r="5" spans="1:8">
      <c r="A5" s="119" t="s">
        <v>2769</v>
      </c>
      <c r="B5" s="126">
        <v>40825</v>
      </c>
      <c r="C5" s="119">
        <v>500</v>
      </c>
      <c r="D5" s="119">
        <f>YEAR(B5:B443)</f>
        <v>2011</v>
      </c>
    </row>
    <row r="6" spans="1:8">
      <c r="A6" s="119" t="s">
        <v>2789</v>
      </c>
      <c r="B6" s="126">
        <v>40826</v>
      </c>
      <c r="C6" s="119">
        <v>549</v>
      </c>
      <c r="D6" s="119">
        <f t="shared" ref="D6:D69" si="0">YEAR(B6:B444)</f>
        <v>2011</v>
      </c>
    </row>
    <row r="7" spans="1:8">
      <c r="A7" s="119" t="s">
        <v>2790</v>
      </c>
      <c r="B7" s="126">
        <v>40827</v>
      </c>
      <c r="C7" s="119">
        <v>598</v>
      </c>
      <c r="D7" s="119">
        <f t="shared" si="0"/>
        <v>2011</v>
      </c>
    </row>
    <row r="8" spans="1:8">
      <c r="A8" s="119" t="s">
        <v>2791</v>
      </c>
      <c r="B8" s="126">
        <v>40828</v>
      </c>
      <c r="C8" s="119">
        <v>647</v>
      </c>
      <c r="D8" s="119">
        <f t="shared" si="0"/>
        <v>2011</v>
      </c>
    </row>
    <row r="9" spans="1:8">
      <c r="A9" s="119" t="s">
        <v>2792</v>
      </c>
      <c r="B9" s="126">
        <v>40829</v>
      </c>
      <c r="C9" s="119">
        <v>696</v>
      </c>
      <c r="D9" s="119">
        <f t="shared" si="0"/>
        <v>2011</v>
      </c>
      <c r="G9" s="84" t="s">
        <v>2788</v>
      </c>
      <c r="H9" s="84">
        <f>COUNTIFS($A$5:$A$443, $A$5,$D$5:$D$443,$D$5)</f>
        <v>11</v>
      </c>
    </row>
    <row r="10" spans="1:8">
      <c r="A10" s="119" t="s">
        <v>2793</v>
      </c>
      <c r="B10" s="126">
        <v>40830</v>
      </c>
      <c r="C10" s="119">
        <v>745</v>
      </c>
      <c r="D10" s="119">
        <f t="shared" si="0"/>
        <v>2011</v>
      </c>
    </row>
    <row r="11" spans="1:8">
      <c r="A11" s="119" t="s">
        <v>2794</v>
      </c>
      <c r="B11" s="126">
        <v>40831</v>
      </c>
      <c r="C11" s="119">
        <v>794</v>
      </c>
      <c r="D11" s="119">
        <f t="shared" si="0"/>
        <v>2011</v>
      </c>
    </row>
    <row r="12" spans="1:8">
      <c r="A12" s="119" t="s">
        <v>2795</v>
      </c>
      <c r="B12" s="126">
        <v>40832</v>
      </c>
      <c r="C12" s="119">
        <v>843</v>
      </c>
      <c r="D12" s="119">
        <f t="shared" si="0"/>
        <v>2011</v>
      </c>
    </row>
    <row r="13" spans="1:8">
      <c r="A13" s="119" t="s">
        <v>2769</v>
      </c>
      <c r="B13" s="126">
        <v>40833</v>
      </c>
      <c r="C13" s="119">
        <v>892</v>
      </c>
      <c r="D13" s="119">
        <f t="shared" si="0"/>
        <v>2011</v>
      </c>
    </row>
    <row r="14" spans="1:8">
      <c r="A14" s="119" t="s">
        <v>2789</v>
      </c>
      <c r="B14" s="126">
        <v>40834</v>
      </c>
      <c r="C14" s="119">
        <v>941</v>
      </c>
      <c r="D14" s="119">
        <f t="shared" si="0"/>
        <v>2011</v>
      </c>
    </row>
    <row r="15" spans="1:8">
      <c r="A15" s="119" t="s">
        <v>2790</v>
      </c>
      <c r="B15" s="126">
        <v>40835</v>
      </c>
      <c r="C15" s="119">
        <v>990</v>
      </c>
      <c r="D15" s="119">
        <f t="shared" si="0"/>
        <v>2011</v>
      </c>
    </row>
    <row r="16" spans="1:8">
      <c r="A16" s="119" t="s">
        <v>2791</v>
      </c>
      <c r="B16" s="126">
        <v>40836</v>
      </c>
      <c r="C16" s="119">
        <v>1039</v>
      </c>
      <c r="D16" s="119">
        <f t="shared" si="0"/>
        <v>2011</v>
      </c>
    </row>
    <row r="17" spans="1:4">
      <c r="A17" s="119" t="s">
        <v>2792</v>
      </c>
      <c r="B17" s="126">
        <v>40837</v>
      </c>
      <c r="C17" s="119">
        <v>1088</v>
      </c>
      <c r="D17" s="119">
        <f t="shared" si="0"/>
        <v>2011</v>
      </c>
    </row>
    <row r="18" spans="1:4">
      <c r="A18" s="119" t="s">
        <v>2793</v>
      </c>
      <c r="B18" s="126">
        <v>40838</v>
      </c>
      <c r="C18" s="119">
        <v>1137</v>
      </c>
      <c r="D18" s="119">
        <f t="shared" si="0"/>
        <v>2011</v>
      </c>
    </row>
    <row r="19" spans="1:4">
      <c r="A19" s="119" t="s">
        <v>2794</v>
      </c>
      <c r="B19" s="126">
        <v>40839</v>
      </c>
      <c r="C19" s="119">
        <v>1186</v>
      </c>
      <c r="D19" s="119">
        <f t="shared" si="0"/>
        <v>2011</v>
      </c>
    </row>
    <row r="20" spans="1:4">
      <c r="A20" s="119" t="s">
        <v>2795</v>
      </c>
      <c r="B20" s="126">
        <v>40840</v>
      </c>
      <c r="C20" s="119">
        <v>1235</v>
      </c>
      <c r="D20" s="119">
        <f t="shared" si="0"/>
        <v>2011</v>
      </c>
    </row>
    <row r="21" spans="1:4">
      <c r="A21" s="119" t="s">
        <v>2769</v>
      </c>
      <c r="B21" s="126">
        <v>40841</v>
      </c>
      <c r="C21" s="119">
        <v>1284</v>
      </c>
      <c r="D21" s="119">
        <f t="shared" si="0"/>
        <v>2011</v>
      </c>
    </row>
    <row r="22" spans="1:4">
      <c r="A22" s="119" t="s">
        <v>2789</v>
      </c>
      <c r="B22" s="126">
        <v>40842</v>
      </c>
      <c r="C22" s="119">
        <v>1333</v>
      </c>
      <c r="D22" s="119">
        <f t="shared" si="0"/>
        <v>2011</v>
      </c>
    </row>
    <row r="23" spans="1:4">
      <c r="A23" s="119" t="s">
        <v>2790</v>
      </c>
      <c r="B23" s="126">
        <v>40843</v>
      </c>
      <c r="C23" s="119">
        <v>1382</v>
      </c>
      <c r="D23" s="119">
        <f t="shared" si="0"/>
        <v>2011</v>
      </c>
    </row>
    <row r="24" spans="1:4">
      <c r="A24" s="119" t="s">
        <v>2791</v>
      </c>
      <c r="B24" s="126">
        <v>40844</v>
      </c>
      <c r="C24" s="119">
        <v>1431</v>
      </c>
      <c r="D24" s="119">
        <f t="shared" si="0"/>
        <v>2011</v>
      </c>
    </row>
    <row r="25" spans="1:4">
      <c r="A25" s="119" t="s">
        <v>2792</v>
      </c>
      <c r="B25" s="126">
        <v>40845</v>
      </c>
      <c r="C25" s="119">
        <v>1480</v>
      </c>
      <c r="D25" s="119">
        <f t="shared" si="0"/>
        <v>2011</v>
      </c>
    </row>
    <row r="26" spans="1:4">
      <c r="A26" s="119" t="s">
        <v>2793</v>
      </c>
      <c r="B26" s="126">
        <v>40846</v>
      </c>
      <c r="C26" s="119">
        <v>1529</v>
      </c>
      <c r="D26" s="119">
        <f t="shared" si="0"/>
        <v>2011</v>
      </c>
    </row>
    <row r="27" spans="1:4">
      <c r="A27" s="119" t="s">
        <v>2794</v>
      </c>
      <c r="B27" s="126">
        <v>40847</v>
      </c>
      <c r="C27" s="119">
        <v>1578</v>
      </c>
      <c r="D27" s="119">
        <f t="shared" si="0"/>
        <v>2011</v>
      </c>
    </row>
    <row r="28" spans="1:4">
      <c r="A28" s="119" t="s">
        <v>2795</v>
      </c>
      <c r="B28" s="126">
        <v>40848</v>
      </c>
      <c r="C28" s="119">
        <v>1627</v>
      </c>
      <c r="D28" s="119">
        <f t="shared" si="0"/>
        <v>2011</v>
      </c>
    </row>
    <row r="29" spans="1:4">
      <c r="A29" s="119" t="s">
        <v>2769</v>
      </c>
      <c r="B29" s="126">
        <v>40849</v>
      </c>
      <c r="C29" s="119">
        <v>1676</v>
      </c>
      <c r="D29" s="119">
        <f t="shared" si="0"/>
        <v>2011</v>
      </c>
    </row>
    <row r="30" spans="1:4">
      <c r="A30" s="119" t="s">
        <v>2789</v>
      </c>
      <c r="B30" s="126">
        <v>40850</v>
      </c>
      <c r="C30" s="119">
        <v>1725</v>
      </c>
      <c r="D30" s="119">
        <f t="shared" si="0"/>
        <v>2011</v>
      </c>
    </row>
    <row r="31" spans="1:4">
      <c r="A31" s="119" t="s">
        <v>2790</v>
      </c>
      <c r="B31" s="126">
        <v>40851</v>
      </c>
      <c r="C31" s="119">
        <v>1774</v>
      </c>
      <c r="D31" s="119">
        <f t="shared" si="0"/>
        <v>2011</v>
      </c>
    </row>
    <row r="32" spans="1:4">
      <c r="A32" s="119" t="s">
        <v>2791</v>
      </c>
      <c r="B32" s="126">
        <v>40852</v>
      </c>
      <c r="C32" s="119">
        <v>1823</v>
      </c>
      <c r="D32" s="119">
        <f t="shared" si="0"/>
        <v>2011</v>
      </c>
    </row>
    <row r="33" spans="1:4">
      <c r="A33" s="119" t="s">
        <v>2792</v>
      </c>
      <c r="B33" s="126">
        <v>40853</v>
      </c>
      <c r="C33" s="119">
        <v>1872</v>
      </c>
      <c r="D33" s="119">
        <f t="shared" si="0"/>
        <v>2011</v>
      </c>
    </row>
    <row r="34" spans="1:4">
      <c r="A34" s="119" t="s">
        <v>2793</v>
      </c>
      <c r="B34" s="126">
        <v>40854</v>
      </c>
      <c r="C34" s="119">
        <v>1921</v>
      </c>
      <c r="D34" s="119">
        <f t="shared" si="0"/>
        <v>2011</v>
      </c>
    </row>
    <row r="35" spans="1:4">
      <c r="A35" s="119" t="s">
        <v>2794</v>
      </c>
      <c r="B35" s="126">
        <v>40855</v>
      </c>
      <c r="C35" s="119">
        <v>1970</v>
      </c>
      <c r="D35" s="119">
        <f t="shared" si="0"/>
        <v>2011</v>
      </c>
    </row>
    <row r="36" spans="1:4">
      <c r="A36" s="119" t="s">
        <v>2795</v>
      </c>
      <c r="B36" s="126">
        <v>40856</v>
      </c>
      <c r="C36" s="119">
        <v>2019</v>
      </c>
      <c r="D36" s="119">
        <f t="shared" si="0"/>
        <v>2011</v>
      </c>
    </row>
    <row r="37" spans="1:4">
      <c r="A37" s="119" t="s">
        <v>2769</v>
      </c>
      <c r="B37" s="126">
        <v>40857</v>
      </c>
      <c r="C37" s="119">
        <v>2068</v>
      </c>
      <c r="D37" s="119">
        <f t="shared" si="0"/>
        <v>2011</v>
      </c>
    </row>
    <row r="38" spans="1:4">
      <c r="A38" s="119" t="s">
        <v>2789</v>
      </c>
      <c r="B38" s="126">
        <v>40858</v>
      </c>
      <c r="C38" s="119">
        <v>2117</v>
      </c>
      <c r="D38" s="119">
        <f t="shared" si="0"/>
        <v>2011</v>
      </c>
    </row>
    <row r="39" spans="1:4">
      <c r="A39" s="119" t="s">
        <v>2790</v>
      </c>
      <c r="B39" s="126">
        <v>40859</v>
      </c>
      <c r="C39" s="119">
        <v>2166</v>
      </c>
      <c r="D39" s="119">
        <f t="shared" si="0"/>
        <v>2011</v>
      </c>
    </row>
    <row r="40" spans="1:4">
      <c r="A40" s="119" t="s">
        <v>2791</v>
      </c>
      <c r="B40" s="126">
        <v>40860</v>
      </c>
      <c r="C40" s="119">
        <v>2215</v>
      </c>
      <c r="D40" s="119">
        <f t="shared" si="0"/>
        <v>2011</v>
      </c>
    </row>
    <row r="41" spans="1:4">
      <c r="A41" s="119" t="s">
        <v>2792</v>
      </c>
      <c r="B41" s="126">
        <v>40861</v>
      </c>
      <c r="C41" s="119">
        <v>2264</v>
      </c>
      <c r="D41" s="119">
        <f t="shared" si="0"/>
        <v>2011</v>
      </c>
    </row>
    <row r="42" spans="1:4">
      <c r="A42" s="119" t="s">
        <v>2793</v>
      </c>
      <c r="B42" s="126">
        <v>40862</v>
      </c>
      <c r="C42" s="119">
        <v>2313</v>
      </c>
      <c r="D42" s="119">
        <f t="shared" si="0"/>
        <v>2011</v>
      </c>
    </row>
    <row r="43" spans="1:4">
      <c r="A43" s="119" t="s">
        <v>2794</v>
      </c>
      <c r="B43" s="126">
        <v>40863</v>
      </c>
      <c r="C43" s="119">
        <v>2362</v>
      </c>
      <c r="D43" s="119">
        <f t="shared" si="0"/>
        <v>2011</v>
      </c>
    </row>
    <row r="44" spans="1:4">
      <c r="A44" s="119" t="s">
        <v>2795</v>
      </c>
      <c r="B44" s="126">
        <v>40864</v>
      </c>
      <c r="C44" s="119">
        <v>2411</v>
      </c>
      <c r="D44" s="119">
        <f t="shared" si="0"/>
        <v>2011</v>
      </c>
    </row>
    <row r="45" spans="1:4">
      <c r="A45" s="119" t="s">
        <v>2769</v>
      </c>
      <c r="B45" s="126">
        <v>40865</v>
      </c>
      <c r="C45" s="119">
        <v>2460</v>
      </c>
      <c r="D45" s="119">
        <f t="shared" si="0"/>
        <v>2011</v>
      </c>
    </row>
    <row r="46" spans="1:4">
      <c r="A46" s="119" t="s">
        <v>2789</v>
      </c>
      <c r="B46" s="126">
        <v>40866</v>
      </c>
      <c r="C46" s="119">
        <v>2509</v>
      </c>
      <c r="D46" s="119">
        <f t="shared" si="0"/>
        <v>2011</v>
      </c>
    </row>
    <row r="47" spans="1:4">
      <c r="A47" s="119" t="s">
        <v>2790</v>
      </c>
      <c r="B47" s="126">
        <v>40867</v>
      </c>
      <c r="C47" s="119">
        <v>2558</v>
      </c>
      <c r="D47" s="119">
        <f t="shared" si="0"/>
        <v>2011</v>
      </c>
    </row>
    <row r="48" spans="1:4">
      <c r="A48" s="119" t="s">
        <v>2791</v>
      </c>
      <c r="B48" s="126">
        <v>40868</v>
      </c>
      <c r="C48" s="119">
        <v>2607</v>
      </c>
      <c r="D48" s="119">
        <f t="shared" si="0"/>
        <v>2011</v>
      </c>
    </row>
    <row r="49" spans="1:4">
      <c r="A49" s="119" t="s">
        <v>2792</v>
      </c>
      <c r="B49" s="126">
        <v>40869</v>
      </c>
      <c r="C49" s="119">
        <v>2656</v>
      </c>
      <c r="D49" s="119">
        <f t="shared" si="0"/>
        <v>2011</v>
      </c>
    </row>
    <row r="50" spans="1:4">
      <c r="A50" s="119" t="s">
        <v>2793</v>
      </c>
      <c r="B50" s="126">
        <v>40870</v>
      </c>
      <c r="C50" s="119">
        <v>2705</v>
      </c>
      <c r="D50" s="119">
        <f t="shared" si="0"/>
        <v>2011</v>
      </c>
    </row>
    <row r="51" spans="1:4">
      <c r="A51" s="119" t="s">
        <v>2794</v>
      </c>
      <c r="B51" s="126">
        <v>40871</v>
      </c>
      <c r="C51" s="119">
        <v>2754</v>
      </c>
      <c r="D51" s="119">
        <f t="shared" si="0"/>
        <v>2011</v>
      </c>
    </row>
    <row r="52" spans="1:4">
      <c r="A52" s="119" t="s">
        <v>2795</v>
      </c>
      <c r="B52" s="126">
        <v>40872</v>
      </c>
      <c r="C52" s="119">
        <v>2803</v>
      </c>
      <c r="D52" s="119">
        <f t="shared" si="0"/>
        <v>2011</v>
      </c>
    </row>
    <row r="53" spans="1:4">
      <c r="A53" s="119" t="s">
        <v>2769</v>
      </c>
      <c r="B53" s="126">
        <v>40873</v>
      </c>
      <c r="C53" s="119">
        <v>2852</v>
      </c>
      <c r="D53" s="119">
        <f t="shared" si="0"/>
        <v>2011</v>
      </c>
    </row>
    <row r="54" spans="1:4">
      <c r="A54" s="119" t="s">
        <v>2789</v>
      </c>
      <c r="B54" s="126">
        <v>40874</v>
      </c>
      <c r="C54" s="119">
        <v>2901</v>
      </c>
      <c r="D54" s="119">
        <f t="shared" si="0"/>
        <v>2011</v>
      </c>
    </row>
    <row r="55" spans="1:4">
      <c r="A55" s="119" t="s">
        <v>2790</v>
      </c>
      <c r="B55" s="126">
        <v>40875</v>
      </c>
      <c r="C55" s="119">
        <v>2950</v>
      </c>
      <c r="D55" s="119">
        <f t="shared" si="0"/>
        <v>2011</v>
      </c>
    </row>
    <row r="56" spans="1:4">
      <c r="A56" s="119" t="s">
        <v>2791</v>
      </c>
      <c r="B56" s="126">
        <v>40876</v>
      </c>
      <c r="C56" s="119">
        <v>2999</v>
      </c>
      <c r="D56" s="119">
        <f t="shared" si="0"/>
        <v>2011</v>
      </c>
    </row>
    <row r="57" spans="1:4">
      <c r="A57" s="119" t="s">
        <v>2792</v>
      </c>
      <c r="B57" s="126">
        <v>40877</v>
      </c>
      <c r="C57" s="119">
        <v>3048</v>
      </c>
      <c r="D57" s="119">
        <f t="shared" si="0"/>
        <v>2011</v>
      </c>
    </row>
    <row r="58" spans="1:4">
      <c r="A58" s="119" t="s">
        <v>2793</v>
      </c>
      <c r="B58" s="126">
        <v>40878</v>
      </c>
      <c r="C58" s="119">
        <v>3097</v>
      </c>
      <c r="D58" s="119">
        <f t="shared" si="0"/>
        <v>2011</v>
      </c>
    </row>
    <row r="59" spans="1:4">
      <c r="A59" s="119" t="s">
        <v>2794</v>
      </c>
      <c r="B59" s="126">
        <v>40879</v>
      </c>
      <c r="C59" s="119">
        <v>3146</v>
      </c>
      <c r="D59" s="119">
        <f t="shared" si="0"/>
        <v>2011</v>
      </c>
    </row>
    <row r="60" spans="1:4">
      <c r="A60" s="119" t="s">
        <v>2795</v>
      </c>
      <c r="B60" s="126">
        <v>40880</v>
      </c>
      <c r="C60" s="119">
        <v>3195</v>
      </c>
      <c r="D60" s="119">
        <f t="shared" si="0"/>
        <v>2011</v>
      </c>
    </row>
    <row r="61" spans="1:4">
      <c r="A61" s="119" t="s">
        <v>2769</v>
      </c>
      <c r="B61" s="126">
        <v>40881</v>
      </c>
      <c r="C61" s="119">
        <v>3244</v>
      </c>
      <c r="D61" s="119">
        <f t="shared" si="0"/>
        <v>2011</v>
      </c>
    </row>
    <row r="62" spans="1:4">
      <c r="A62" s="119" t="s">
        <v>2789</v>
      </c>
      <c r="B62" s="126">
        <v>40882</v>
      </c>
      <c r="C62" s="119">
        <v>3293</v>
      </c>
      <c r="D62" s="119">
        <f t="shared" si="0"/>
        <v>2011</v>
      </c>
    </row>
    <row r="63" spans="1:4">
      <c r="A63" s="119" t="s">
        <v>2790</v>
      </c>
      <c r="B63" s="126">
        <v>40883</v>
      </c>
      <c r="C63" s="119">
        <v>3342</v>
      </c>
      <c r="D63" s="119">
        <f t="shared" si="0"/>
        <v>2011</v>
      </c>
    </row>
    <row r="64" spans="1:4">
      <c r="A64" s="119" t="s">
        <v>2791</v>
      </c>
      <c r="B64" s="126">
        <v>40884</v>
      </c>
      <c r="C64" s="119">
        <v>3391</v>
      </c>
      <c r="D64" s="119">
        <f t="shared" si="0"/>
        <v>2011</v>
      </c>
    </row>
    <row r="65" spans="1:4">
      <c r="A65" s="119" t="s">
        <v>2792</v>
      </c>
      <c r="B65" s="126">
        <v>40885</v>
      </c>
      <c r="C65" s="119">
        <v>3440</v>
      </c>
      <c r="D65" s="119">
        <f t="shared" si="0"/>
        <v>2011</v>
      </c>
    </row>
    <row r="66" spans="1:4">
      <c r="A66" s="119" t="s">
        <v>2793</v>
      </c>
      <c r="B66" s="126">
        <v>40886</v>
      </c>
      <c r="C66" s="119">
        <v>3489</v>
      </c>
      <c r="D66" s="119">
        <f t="shared" si="0"/>
        <v>2011</v>
      </c>
    </row>
    <row r="67" spans="1:4">
      <c r="A67" s="119" t="s">
        <v>2794</v>
      </c>
      <c r="B67" s="126">
        <v>40887</v>
      </c>
      <c r="C67" s="119">
        <v>3538</v>
      </c>
      <c r="D67" s="119">
        <f t="shared" si="0"/>
        <v>2011</v>
      </c>
    </row>
    <row r="68" spans="1:4">
      <c r="A68" s="119" t="s">
        <v>2795</v>
      </c>
      <c r="B68" s="126">
        <v>40888</v>
      </c>
      <c r="C68" s="119">
        <v>3587</v>
      </c>
      <c r="D68" s="119">
        <f t="shared" si="0"/>
        <v>2011</v>
      </c>
    </row>
    <row r="69" spans="1:4">
      <c r="A69" s="119" t="s">
        <v>2769</v>
      </c>
      <c r="B69" s="126">
        <v>40889</v>
      </c>
      <c r="C69" s="119">
        <v>3636</v>
      </c>
      <c r="D69" s="119">
        <f t="shared" si="0"/>
        <v>2011</v>
      </c>
    </row>
    <row r="70" spans="1:4">
      <c r="A70" s="119" t="s">
        <v>2789</v>
      </c>
      <c r="B70" s="126">
        <v>40890</v>
      </c>
      <c r="C70" s="119">
        <v>3685</v>
      </c>
      <c r="D70" s="119">
        <f t="shared" ref="D70:D133" si="1">YEAR(B70:B508)</f>
        <v>2011</v>
      </c>
    </row>
    <row r="71" spans="1:4">
      <c r="A71" s="119" t="s">
        <v>2790</v>
      </c>
      <c r="B71" s="126">
        <v>40891</v>
      </c>
      <c r="C71" s="119">
        <v>3734</v>
      </c>
      <c r="D71" s="119">
        <f t="shared" si="1"/>
        <v>2011</v>
      </c>
    </row>
    <row r="72" spans="1:4">
      <c r="A72" s="119" t="s">
        <v>2791</v>
      </c>
      <c r="B72" s="126">
        <v>40892</v>
      </c>
      <c r="C72" s="119">
        <v>3783</v>
      </c>
      <c r="D72" s="119">
        <f t="shared" si="1"/>
        <v>2011</v>
      </c>
    </row>
    <row r="73" spans="1:4">
      <c r="A73" s="119" t="s">
        <v>2792</v>
      </c>
      <c r="B73" s="126">
        <v>40893</v>
      </c>
      <c r="C73" s="119">
        <v>3832</v>
      </c>
      <c r="D73" s="119">
        <f t="shared" si="1"/>
        <v>2011</v>
      </c>
    </row>
    <row r="74" spans="1:4">
      <c r="A74" s="119" t="s">
        <v>2793</v>
      </c>
      <c r="B74" s="126">
        <v>40894</v>
      </c>
      <c r="C74" s="119">
        <v>3881</v>
      </c>
      <c r="D74" s="119">
        <f t="shared" si="1"/>
        <v>2011</v>
      </c>
    </row>
    <row r="75" spans="1:4">
      <c r="A75" s="119" t="s">
        <v>2794</v>
      </c>
      <c r="B75" s="126">
        <v>40895</v>
      </c>
      <c r="C75" s="119">
        <v>3930</v>
      </c>
      <c r="D75" s="119">
        <f t="shared" si="1"/>
        <v>2011</v>
      </c>
    </row>
    <row r="76" spans="1:4">
      <c r="A76" s="119" t="s">
        <v>2795</v>
      </c>
      <c r="B76" s="126">
        <v>40896</v>
      </c>
      <c r="C76" s="119">
        <v>3979</v>
      </c>
      <c r="D76" s="119">
        <f t="shared" si="1"/>
        <v>2011</v>
      </c>
    </row>
    <row r="77" spans="1:4">
      <c r="A77" s="119" t="s">
        <v>2769</v>
      </c>
      <c r="B77" s="126">
        <v>40897</v>
      </c>
      <c r="C77" s="119">
        <v>4028</v>
      </c>
      <c r="D77" s="119">
        <f t="shared" si="1"/>
        <v>2011</v>
      </c>
    </row>
    <row r="78" spans="1:4">
      <c r="A78" s="119" t="s">
        <v>2789</v>
      </c>
      <c r="B78" s="126">
        <v>40898</v>
      </c>
      <c r="C78" s="119">
        <v>4077</v>
      </c>
      <c r="D78" s="119">
        <f t="shared" si="1"/>
        <v>2011</v>
      </c>
    </row>
    <row r="79" spans="1:4">
      <c r="A79" s="119" t="s">
        <v>2790</v>
      </c>
      <c r="B79" s="126">
        <v>40899</v>
      </c>
      <c r="C79" s="119">
        <v>4126</v>
      </c>
      <c r="D79" s="119">
        <f t="shared" si="1"/>
        <v>2011</v>
      </c>
    </row>
    <row r="80" spans="1:4">
      <c r="A80" s="119" t="s">
        <v>2791</v>
      </c>
      <c r="B80" s="126">
        <v>40900</v>
      </c>
      <c r="C80" s="119">
        <v>4175</v>
      </c>
      <c r="D80" s="119">
        <f t="shared" si="1"/>
        <v>2011</v>
      </c>
    </row>
    <row r="81" spans="1:4">
      <c r="A81" s="119" t="s">
        <v>2792</v>
      </c>
      <c r="B81" s="126">
        <v>40901</v>
      </c>
      <c r="C81" s="119">
        <v>4224</v>
      </c>
      <c r="D81" s="119">
        <f t="shared" si="1"/>
        <v>2011</v>
      </c>
    </row>
    <row r="82" spans="1:4">
      <c r="A82" s="119" t="s">
        <v>2793</v>
      </c>
      <c r="B82" s="126">
        <v>40902</v>
      </c>
      <c r="C82" s="119">
        <v>4273</v>
      </c>
      <c r="D82" s="119">
        <f t="shared" si="1"/>
        <v>2011</v>
      </c>
    </row>
    <row r="83" spans="1:4">
      <c r="A83" s="119" t="s">
        <v>2794</v>
      </c>
      <c r="B83" s="126">
        <v>40903</v>
      </c>
      <c r="C83" s="119">
        <v>4322</v>
      </c>
      <c r="D83" s="119">
        <f t="shared" si="1"/>
        <v>2011</v>
      </c>
    </row>
    <row r="84" spans="1:4">
      <c r="A84" s="119" t="s">
        <v>2795</v>
      </c>
      <c r="B84" s="126">
        <v>40904</v>
      </c>
      <c r="C84" s="119">
        <v>4371</v>
      </c>
      <c r="D84" s="119">
        <f t="shared" si="1"/>
        <v>2011</v>
      </c>
    </row>
    <row r="85" spans="1:4">
      <c r="A85" s="119" t="s">
        <v>2769</v>
      </c>
      <c r="B85" s="126">
        <v>40905</v>
      </c>
      <c r="C85" s="119">
        <v>4420</v>
      </c>
      <c r="D85" s="119">
        <f t="shared" si="1"/>
        <v>2011</v>
      </c>
    </row>
    <row r="86" spans="1:4">
      <c r="A86" s="119" t="s">
        <v>2789</v>
      </c>
      <c r="B86" s="126">
        <v>40906</v>
      </c>
      <c r="C86" s="119">
        <v>4469</v>
      </c>
      <c r="D86" s="119">
        <f t="shared" si="1"/>
        <v>2011</v>
      </c>
    </row>
    <row r="87" spans="1:4">
      <c r="A87" s="119" t="s">
        <v>2790</v>
      </c>
      <c r="B87" s="126">
        <v>40907</v>
      </c>
      <c r="C87" s="119">
        <v>4518</v>
      </c>
      <c r="D87" s="119">
        <f t="shared" si="1"/>
        <v>2011</v>
      </c>
    </row>
    <row r="88" spans="1:4">
      <c r="A88" s="119" t="s">
        <v>2791</v>
      </c>
      <c r="B88" s="126">
        <v>40908</v>
      </c>
      <c r="C88" s="119">
        <v>4567</v>
      </c>
      <c r="D88" s="119">
        <f t="shared" si="1"/>
        <v>2011</v>
      </c>
    </row>
    <row r="89" spans="1:4">
      <c r="A89" s="119" t="s">
        <v>2792</v>
      </c>
      <c r="B89" s="126">
        <v>40909</v>
      </c>
      <c r="C89" s="119">
        <v>4616</v>
      </c>
      <c r="D89" s="119">
        <f t="shared" si="1"/>
        <v>2012</v>
      </c>
    </row>
    <row r="90" spans="1:4">
      <c r="A90" s="119" t="s">
        <v>2793</v>
      </c>
      <c r="B90" s="126">
        <v>40910</v>
      </c>
      <c r="C90" s="119">
        <v>4665</v>
      </c>
      <c r="D90" s="119">
        <f t="shared" si="1"/>
        <v>2012</v>
      </c>
    </row>
    <row r="91" spans="1:4">
      <c r="A91" s="119" t="s">
        <v>2794</v>
      </c>
      <c r="B91" s="126">
        <v>40911</v>
      </c>
      <c r="C91" s="119">
        <v>4714</v>
      </c>
      <c r="D91" s="119">
        <f t="shared" si="1"/>
        <v>2012</v>
      </c>
    </row>
    <row r="92" spans="1:4">
      <c r="A92" s="119" t="s">
        <v>2795</v>
      </c>
      <c r="B92" s="126">
        <v>40912</v>
      </c>
      <c r="C92" s="119">
        <v>4763</v>
      </c>
      <c r="D92" s="119">
        <f t="shared" si="1"/>
        <v>2012</v>
      </c>
    </row>
    <row r="93" spans="1:4">
      <c r="A93" s="119" t="s">
        <v>2769</v>
      </c>
      <c r="B93" s="126">
        <v>40913</v>
      </c>
      <c r="C93" s="119">
        <v>4812</v>
      </c>
      <c r="D93" s="119">
        <f t="shared" si="1"/>
        <v>2012</v>
      </c>
    </row>
    <row r="94" spans="1:4">
      <c r="A94" s="119" t="s">
        <v>2789</v>
      </c>
      <c r="B94" s="126">
        <v>40914</v>
      </c>
      <c r="C94" s="119">
        <v>4861</v>
      </c>
      <c r="D94" s="119">
        <f t="shared" si="1"/>
        <v>2012</v>
      </c>
    </row>
    <row r="95" spans="1:4">
      <c r="A95" s="119" t="s">
        <v>2790</v>
      </c>
      <c r="B95" s="126">
        <v>40915</v>
      </c>
      <c r="C95" s="119">
        <v>4910</v>
      </c>
      <c r="D95" s="119">
        <f t="shared" si="1"/>
        <v>2012</v>
      </c>
    </row>
    <row r="96" spans="1:4">
      <c r="A96" s="119" t="s">
        <v>2791</v>
      </c>
      <c r="B96" s="126">
        <v>40916</v>
      </c>
      <c r="C96" s="119">
        <v>4959</v>
      </c>
      <c r="D96" s="119">
        <f t="shared" si="1"/>
        <v>2012</v>
      </c>
    </row>
    <row r="97" spans="1:4">
      <c r="A97" s="119" t="s">
        <v>2792</v>
      </c>
      <c r="B97" s="126">
        <v>40917</v>
      </c>
      <c r="C97" s="119">
        <v>5008</v>
      </c>
      <c r="D97" s="119">
        <f t="shared" si="1"/>
        <v>2012</v>
      </c>
    </row>
    <row r="98" spans="1:4">
      <c r="A98" s="119" t="s">
        <v>2793</v>
      </c>
      <c r="B98" s="126">
        <v>40918</v>
      </c>
      <c r="C98" s="119">
        <v>5057</v>
      </c>
      <c r="D98" s="119">
        <f t="shared" si="1"/>
        <v>2012</v>
      </c>
    </row>
    <row r="99" spans="1:4">
      <c r="A99" s="119" t="s">
        <v>2794</v>
      </c>
      <c r="B99" s="126">
        <v>40919</v>
      </c>
      <c r="C99" s="119">
        <v>5106</v>
      </c>
      <c r="D99" s="119">
        <f t="shared" si="1"/>
        <v>2012</v>
      </c>
    </row>
    <row r="100" spans="1:4">
      <c r="A100" s="119" t="s">
        <v>2795</v>
      </c>
      <c r="B100" s="126">
        <v>40920</v>
      </c>
      <c r="C100" s="119">
        <v>5155</v>
      </c>
      <c r="D100" s="119">
        <f t="shared" si="1"/>
        <v>2012</v>
      </c>
    </row>
    <row r="101" spans="1:4">
      <c r="A101" s="119" t="s">
        <v>2769</v>
      </c>
      <c r="B101" s="126">
        <v>40921</v>
      </c>
      <c r="C101" s="119">
        <v>5204</v>
      </c>
      <c r="D101" s="119">
        <f t="shared" si="1"/>
        <v>2012</v>
      </c>
    </row>
    <row r="102" spans="1:4">
      <c r="A102" s="119" t="s">
        <v>2789</v>
      </c>
      <c r="B102" s="126">
        <v>40922</v>
      </c>
      <c r="C102" s="119">
        <v>5253</v>
      </c>
      <c r="D102" s="119">
        <f t="shared" si="1"/>
        <v>2012</v>
      </c>
    </row>
    <row r="103" spans="1:4">
      <c r="A103" s="119" t="s">
        <v>2790</v>
      </c>
      <c r="B103" s="126">
        <v>40923</v>
      </c>
      <c r="C103" s="119">
        <v>5302</v>
      </c>
      <c r="D103" s="119">
        <f t="shared" si="1"/>
        <v>2012</v>
      </c>
    </row>
    <row r="104" spans="1:4">
      <c r="A104" s="119" t="s">
        <v>2791</v>
      </c>
      <c r="B104" s="126">
        <v>40924</v>
      </c>
      <c r="C104" s="119">
        <v>5351</v>
      </c>
      <c r="D104" s="119">
        <f t="shared" si="1"/>
        <v>2012</v>
      </c>
    </row>
    <row r="105" spans="1:4">
      <c r="A105" s="119" t="s">
        <v>2792</v>
      </c>
      <c r="B105" s="126">
        <v>40925</v>
      </c>
      <c r="C105" s="119">
        <v>5400</v>
      </c>
      <c r="D105" s="119">
        <f t="shared" si="1"/>
        <v>2012</v>
      </c>
    </row>
    <row r="106" spans="1:4">
      <c r="A106" s="119" t="s">
        <v>2793</v>
      </c>
      <c r="B106" s="126">
        <v>40926</v>
      </c>
      <c r="C106" s="119">
        <v>5449</v>
      </c>
      <c r="D106" s="119">
        <f t="shared" si="1"/>
        <v>2012</v>
      </c>
    </row>
    <row r="107" spans="1:4">
      <c r="A107" s="119" t="s">
        <v>2794</v>
      </c>
      <c r="B107" s="126">
        <v>40927</v>
      </c>
      <c r="C107" s="119">
        <v>5498</v>
      </c>
      <c r="D107" s="119">
        <f t="shared" si="1"/>
        <v>2012</v>
      </c>
    </row>
    <row r="108" spans="1:4">
      <c r="A108" s="119" t="s">
        <v>2795</v>
      </c>
      <c r="B108" s="126">
        <v>40928</v>
      </c>
      <c r="C108" s="119">
        <v>5547</v>
      </c>
      <c r="D108" s="119">
        <f t="shared" si="1"/>
        <v>2012</v>
      </c>
    </row>
    <row r="109" spans="1:4">
      <c r="A109" s="119" t="s">
        <v>2769</v>
      </c>
      <c r="B109" s="126">
        <v>40929</v>
      </c>
      <c r="C109" s="119">
        <v>5596</v>
      </c>
      <c r="D109" s="119">
        <f t="shared" si="1"/>
        <v>2012</v>
      </c>
    </row>
    <row r="110" spans="1:4">
      <c r="A110" s="119" t="s">
        <v>2789</v>
      </c>
      <c r="B110" s="126">
        <v>40930</v>
      </c>
      <c r="C110" s="119">
        <v>5645</v>
      </c>
      <c r="D110" s="119">
        <f t="shared" si="1"/>
        <v>2012</v>
      </c>
    </row>
    <row r="111" spans="1:4">
      <c r="A111" s="119" t="s">
        <v>2790</v>
      </c>
      <c r="B111" s="126">
        <v>40931</v>
      </c>
      <c r="C111" s="119">
        <v>5694</v>
      </c>
      <c r="D111" s="119">
        <f t="shared" si="1"/>
        <v>2012</v>
      </c>
    </row>
    <row r="112" spans="1:4">
      <c r="A112" s="119" t="s">
        <v>2791</v>
      </c>
      <c r="B112" s="126">
        <v>40932</v>
      </c>
      <c r="C112" s="119">
        <v>5743</v>
      </c>
      <c r="D112" s="119">
        <f t="shared" si="1"/>
        <v>2012</v>
      </c>
    </row>
    <row r="113" spans="1:4">
      <c r="A113" s="119" t="s">
        <v>2792</v>
      </c>
      <c r="B113" s="126">
        <v>40933</v>
      </c>
      <c r="C113" s="119">
        <v>5792</v>
      </c>
      <c r="D113" s="119">
        <f t="shared" si="1"/>
        <v>2012</v>
      </c>
    </row>
    <row r="114" spans="1:4">
      <c r="A114" s="119" t="s">
        <v>2793</v>
      </c>
      <c r="B114" s="126">
        <v>40934</v>
      </c>
      <c r="C114" s="119">
        <v>5841</v>
      </c>
      <c r="D114" s="119">
        <f t="shared" si="1"/>
        <v>2012</v>
      </c>
    </row>
    <row r="115" spans="1:4">
      <c r="A115" s="119" t="s">
        <v>2794</v>
      </c>
      <c r="B115" s="126">
        <v>40935</v>
      </c>
      <c r="C115" s="119">
        <v>5890</v>
      </c>
      <c r="D115" s="119">
        <f t="shared" si="1"/>
        <v>2012</v>
      </c>
    </row>
    <row r="116" spans="1:4">
      <c r="A116" s="119" t="s">
        <v>2795</v>
      </c>
      <c r="B116" s="126">
        <v>40936</v>
      </c>
      <c r="C116" s="119">
        <v>5939</v>
      </c>
      <c r="D116" s="119">
        <f t="shared" si="1"/>
        <v>2012</v>
      </c>
    </row>
    <row r="117" spans="1:4">
      <c r="A117" s="119" t="s">
        <v>2769</v>
      </c>
      <c r="B117" s="126">
        <v>40937</v>
      </c>
      <c r="C117" s="119">
        <v>5988</v>
      </c>
      <c r="D117" s="119">
        <f t="shared" si="1"/>
        <v>2012</v>
      </c>
    </row>
    <row r="118" spans="1:4">
      <c r="A118" s="119" t="s">
        <v>2789</v>
      </c>
      <c r="B118" s="126">
        <v>40938</v>
      </c>
      <c r="C118" s="119">
        <v>6037</v>
      </c>
      <c r="D118" s="119">
        <f t="shared" si="1"/>
        <v>2012</v>
      </c>
    </row>
    <row r="119" spans="1:4">
      <c r="A119" s="119" t="s">
        <v>2790</v>
      </c>
      <c r="B119" s="126">
        <v>40939</v>
      </c>
      <c r="C119" s="119">
        <v>6086</v>
      </c>
      <c r="D119" s="119">
        <f t="shared" si="1"/>
        <v>2012</v>
      </c>
    </row>
    <row r="120" spans="1:4">
      <c r="A120" s="119" t="s">
        <v>2791</v>
      </c>
      <c r="B120" s="126">
        <v>40940</v>
      </c>
      <c r="C120" s="119">
        <v>6135</v>
      </c>
      <c r="D120" s="119">
        <f t="shared" si="1"/>
        <v>2012</v>
      </c>
    </row>
    <row r="121" spans="1:4">
      <c r="A121" s="119" t="s">
        <v>2792</v>
      </c>
      <c r="B121" s="126">
        <v>40941</v>
      </c>
      <c r="C121" s="119">
        <v>6184</v>
      </c>
      <c r="D121" s="119">
        <f t="shared" si="1"/>
        <v>2012</v>
      </c>
    </row>
    <row r="122" spans="1:4">
      <c r="A122" s="119" t="s">
        <v>2793</v>
      </c>
      <c r="B122" s="126">
        <v>40942</v>
      </c>
      <c r="C122" s="119">
        <v>6233</v>
      </c>
      <c r="D122" s="119">
        <f t="shared" si="1"/>
        <v>2012</v>
      </c>
    </row>
    <row r="123" spans="1:4">
      <c r="A123" s="119" t="s">
        <v>2794</v>
      </c>
      <c r="B123" s="126">
        <v>40943</v>
      </c>
      <c r="C123" s="119">
        <v>6282</v>
      </c>
      <c r="D123" s="119">
        <f t="shared" si="1"/>
        <v>2012</v>
      </c>
    </row>
    <row r="124" spans="1:4">
      <c r="A124" s="119" t="s">
        <v>2795</v>
      </c>
      <c r="B124" s="126">
        <v>40944</v>
      </c>
      <c r="C124" s="119">
        <v>6331</v>
      </c>
      <c r="D124" s="119">
        <f t="shared" si="1"/>
        <v>2012</v>
      </c>
    </row>
    <row r="125" spans="1:4">
      <c r="A125" s="119" t="s">
        <v>2769</v>
      </c>
      <c r="B125" s="126">
        <v>40945</v>
      </c>
      <c r="C125" s="119">
        <v>6380</v>
      </c>
      <c r="D125" s="119">
        <f t="shared" si="1"/>
        <v>2012</v>
      </c>
    </row>
    <row r="126" spans="1:4">
      <c r="A126" s="119" t="s">
        <v>2789</v>
      </c>
      <c r="B126" s="126">
        <v>40946</v>
      </c>
      <c r="C126" s="119">
        <v>6429</v>
      </c>
      <c r="D126" s="119">
        <f t="shared" si="1"/>
        <v>2012</v>
      </c>
    </row>
    <row r="127" spans="1:4">
      <c r="A127" s="119" t="s">
        <v>2790</v>
      </c>
      <c r="B127" s="126">
        <v>40947</v>
      </c>
      <c r="C127" s="119">
        <v>6478</v>
      </c>
      <c r="D127" s="119">
        <f t="shared" si="1"/>
        <v>2012</v>
      </c>
    </row>
    <row r="128" spans="1:4">
      <c r="A128" s="119" t="s">
        <v>2791</v>
      </c>
      <c r="B128" s="126">
        <v>40948</v>
      </c>
      <c r="C128" s="119">
        <v>6527</v>
      </c>
      <c r="D128" s="119">
        <f t="shared" si="1"/>
        <v>2012</v>
      </c>
    </row>
    <row r="129" spans="1:4">
      <c r="A129" s="119" t="s">
        <v>2792</v>
      </c>
      <c r="B129" s="126">
        <v>40949</v>
      </c>
      <c r="C129" s="119">
        <v>6576</v>
      </c>
      <c r="D129" s="119">
        <f t="shared" si="1"/>
        <v>2012</v>
      </c>
    </row>
    <row r="130" spans="1:4">
      <c r="A130" s="119" t="s">
        <v>2793</v>
      </c>
      <c r="B130" s="126">
        <v>40950</v>
      </c>
      <c r="C130" s="119">
        <v>6625</v>
      </c>
      <c r="D130" s="119">
        <f t="shared" si="1"/>
        <v>2012</v>
      </c>
    </row>
    <row r="131" spans="1:4">
      <c r="A131" s="119" t="s">
        <v>2794</v>
      </c>
      <c r="B131" s="126">
        <v>40951</v>
      </c>
      <c r="C131" s="119">
        <v>6674</v>
      </c>
      <c r="D131" s="119">
        <f t="shared" si="1"/>
        <v>2012</v>
      </c>
    </row>
    <row r="132" spans="1:4">
      <c r="A132" s="119" t="s">
        <v>2795</v>
      </c>
      <c r="B132" s="126">
        <v>40952</v>
      </c>
      <c r="C132" s="119">
        <v>6723</v>
      </c>
      <c r="D132" s="119">
        <f t="shared" si="1"/>
        <v>2012</v>
      </c>
    </row>
    <row r="133" spans="1:4">
      <c r="A133" s="119" t="s">
        <v>2769</v>
      </c>
      <c r="B133" s="126">
        <v>40953</v>
      </c>
      <c r="C133" s="119">
        <v>6772</v>
      </c>
      <c r="D133" s="119">
        <f t="shared" si="1"/>
        <v>2012</v>
      </c>
    </row>
    <row r="134" spans="1:4">
      <c r="A134" s="119" t="s">
        <v>2789</v>
      </c>
      <c r="B134" s="126">
        <v>40954</v>
      </c>
      <c r="C134" s="119">
        <v>6821</v>
      </c>
      <c r="D134" s="119">
        <f t="shared" ref="D134:D197" si="2">YEAR(B134:B572)</f>
        <v>2012</v>
      </c>
    </row>
    <row r="135" spans="1:4">
      <c r="A135" s="119" t="s">
        <v>2790</v>
      </c>
      <c r="B135" s="126">
        <v>40955</v>
      </c>
      <c r="C135" s="119">
        <v>6870</v>
      </c>
      <c r="D135" s="119">
        <f t="shared" si="2"/>
        <v>2012</v>
      </c>
    </row>
    <row r="136" spans="1:4">
      <c r="A136" s="119" t="s">
        <v>2791</v>
      </c>
      <c r="B136" s="126">
        <v>40956</v>
      </c>
      <c r="C136" s="119">
        <v>6919</v>
      </c>
      <c r="D136" s="119">
        <f t="shared" si="2"/>
        <v>2012</v>
      </c>
    </row>
    <row r="137" spans="1:4">
      <c r="A137" s="119" t="s">
        <v>2792</v>
      </c>
      <c r="B137" s="126">
        <v>40957</v>
      </c>
      <c r="C137" s="119">
        <v>6968</v>
      </c>
      <c r="D137" s="119">
        <f t="shared" si="2"/>
        <v>2012</v>
      </c>
    </row>
    <row r="138" spans="1:4">
      <c r="A138" s="119" t="s">
        <v>2793</v>
      </c>
      <c r="B138" s="126">
        <v>40958</v>
      </c>
      <c r="C138" s="119">
        <v>7017</v>
      </c>
      <c r="D138" s="119">
        <f t="shared" si="2"/>
        <v>2012</v>
      </c>
    </row>
    <row r="139" spans="1:4">
      <c r="A139" s="119" t="s">
        <v>2794</v>
      </c>
      <c r="B139" s="126">
        <v>40959</v>
      </c>
      <c r="C139" s="119">
        <v>7066</v>
      </c>
      <c r="D139" s="119">
        <f t="shared" si="2"/>
        <v>2012</v>
      </c>
    </row>
    <row r="140" spans="1:4">
      <c r="A140" s="119" t="s">
        <v>2795</v>
      </c>
      <c r="B140" s="126">
        <v>40960</v>
      </c>
      <c r="C140" s="119">
        <v>7115</v>
      </c>
      <c r="D140" s="119">
        <f t="shared" si="2"/>
        <v>2012</v>
      </c>
    </row>
    <row r="141" spans="1:4">
      <c r="A141" s="119" t="s">
        <v>2769</v>
      </c>
      <c r="B141" s="126">
        <v>40961</v>
      </c>
      <c r="C141" s="119">
        <v>7164</v>
      </c>
      <c r="D141" s="119">
        <f t="shared" si="2"/>
        <v>2012</v>
      </c>
    </row>
    <row r="142" spans="1:4">
      <c r="A142" s="119" t="s">
        <v>2789</v>
      </c>
      <c r="B142" s="126">
        <v>40962</v>
      </c>
      <c r="C142" s="119">
        <v>7213</v>
      </c>
      <c r="D142" s="119">
        <f t="shared" si="2"/>
        <v>2012</v>
      </c>
    </row>
    <row r="143" spans="1:4">
      <c r="A143" s="119" t="s">
        <v>2790</v>
      </c>
      <c r="B143" s="126">
        <v>40963</v>
      </c>
      <c r="C143" s="119">
        <v>7262</v>
      </c>
      <c r="D143" s="119">
        <f t="shared" si="2"/>
        <v>2012</v>
      </c>
    </row>
    <row r="144" spans="1:4">
      <c r="A144" s="119" t="s">
        <v>2791</v>
      </c>
      <c r="B144" s="126">
        <v>40964</v>
      </c>
      <c r="C144" s="119">
        <v>7311</v>
      </c>
      <c r="D144" s="119">
        <f t="shared" si="2"/>
        <v>2012</v>
      </c>
    </row>
    <row r="145" spans="1:4">
      <c r="A145" s="119" t="s">
        <v>2792</v>
      </c>
      <c r="B145" s="126">
        <v>40965</v>
      </c>
      <c r="C145" s="119">
        <v>7360</v>
      </c>
      <c r="D145" s="119">
        <f t="shared" si="2"/>
        <v>2012</v>
      </c>
    </row>
    <row r="146" spans="1:4">
      <c r="A146" s="119" t="s">
        <v>2793</v>
      </c>
      <c r="B146" s="126">
        <v>40966</v>
      </c>
      <c r="C146" s="119">
        <v>7409</v>
      </c>
      <c r="D146" s="119">
        <f t="shared" si="2"/>
        <v>2012</v>
      </c>
    </row>
    <row r="147" spans="1:4">
      <c r="A147" s="119" t="s">
        <v>2794</v>
      </c>
      <c r="B147" s="126">
        <v>40967</v>
      </c>
      <c r="C147" s="119">
        <v>7458</v>
      </c>
      <c r="D147" s="119">
        <f t="shared" si="2"/>
        <v>2012</v>
      </c>
    </row>
    <row r="148" spans="1:4">
      <c r="A148" s="119" t="s">
        <v>2795</v>
      </c>
      <c r="B148" s="126">
        <v>40968</v>
      </c>
      <c r="C148" s="119">
        <v>7507</v>
      </c>
      <c r="D148" s="119">
        <f t="shared" si="2"/>
        <v>2012</v>
      </c>
    </row>
    <row r="149" spans="1:4">
      <c r="A149" s="119" t="s">
        <v>2769</v>
      </c>
      <c r="B149" s="126">
        <v>40969</v>
      </c>
      <c r="C149" s="119">
        <v>7556</v>
      </c>
      <c r="D149" s="119">
        <f t="shared" si="2"/>
        <v>2012</v>
      </c>
    </row>
    <row r="150" spans="1:4">
      <c r="A150" s="119" t="s">
        <v>2789</v>
      </c>
      <c r="B150" s="126">
        <v>40970</v>
      </c>
      <c r="C150" s="119">
        <v>7605</v>
      </c>
      <c r="D150" s="119">
        <f t="shared" si="2"/>
        <v>2012</v>
      </c>
    </row>
    <row r="151" spans="1:4">
      <c r="A151" s="119" t="s">
        <v>2790</v>
      </c>
      <c r="B151" s="126">
        <v>40971</v>
      </c>
      <c r="C151" s="119">
        <v>7654</v>
      </c>
      <c r="D151" s="119">
        <f t="shared" si="2"/>
        <v>2012</v>
      </c>
    </row>
    <row r="152" spans="1:4">
      <c r="A152" s="119" t="s">
        <v>2791</v>
      </c>
      <c r="B152" s="126">
        <v>40972</v>
      </c>
      <c r="C152" s="119">
        <v>7703</v>
      </c>
      <c r="D152" s="119">
        <f t="shared" si="2"/>
        <v>2012</v>
      </c>
    </row>
    <row r="153" spans="1:4">
      <c r="A153" s="119" t="s">
        <v>2792</v>
      </c>
      <c r="B153" s="126">
        <v>40973</v>
      </c>
      <c r="C153" s="119">
        <v>7752</v>
      </c>
      <c r="D153" s="119">
        <f t="shared" si="2"/>
        <v>2012</v>
      </c>
    </row>
    <row r="154" spans="1:4">
      <c r="A154" s="119" t="s">
        <v>2793</v>
      </c>
      <c r="B154" s="126">
        <v>40974</v>
      </c>
      <c r="C154" s="119">
        <v>7801</v>
      </c>
      <c r="D154" s="119">
        <f t="shared" si="2"/>
        <v>2012</v>
      </c>
    </row>
    <row r="155" spans="1:4">
      <c r="A155" s="119" t="s">
        <v>2794</v>
      </c>
      <c r="B155" s="126">
        <v>40975</v>
      </c>
      <c r="C155" s="119">
        <v>7850</v>
      </c>
      <c r="D155" s="119">
        <f t="shared" si="2"/>
        <v>2012</v>
      </c>
    </row>
    <row r="156" spans="1:4">
      <c r="A156" s="119" t="s">
        <v>2795</v>
      </c>
      <c r="B156" s="126">
        <v>40976</v>
      </c>
      <c r="C156" s="119">
        <v>7899</v>
      </c>
      <c r="D156" s="119">
        <f t="shared" si="2"/>
        <v>2012</v>
      </c>
    </row>
    <row r="157" spans="1:4">
      <c r="A157" s="119" t="s">
        <v>2769</v>
      </c>
      <c r="B157" s="126">
        <v>40977</v>
      </c>
      <c r="C157" s="119">
        <v>7948</v>
      </c>
      <c r="D157" s="119">
        <f t="shared" si="2"/>
        <v>2012</v>
      </c>
    </row>
    <row r="158" spans="1:4">
      <c r="A158" s="119" t="s">
        <v>2789</v>
      </c>
      <c r="B158" s="126">
        <v>40978</v>
      </c>
      <c r="C158" s="119">
        <v>7997</v>
      </c>
      <c r="D158" s="119">
        <f t="shared" si="2"/>
        <v>2012</v>
      </c>
    </row>
    <row r="159" spans="1:4">
      <c r="A159" s="119" t="s">
        <v>2790</v>
      </c>
      <c r="B159" s="126">
        <v>40979</v>
      </c>
      <c r="C159" s="119">
        <v>8046</v>
      </c>
      <c r="D159" s="119">
        <f t="shared" si="2"/>
        <v>2012</v>
      </c>
    </row>
    <row r="160" spans="1:4">
      <c r="A160" s="119" t="s">
        <v>2791</v>
      </c>
      <c r="B160" s="126">
        <v>40980</v>
      </c>
      <c r="C160" s="119">
        <v>8095</v>
      </c>
      <c r="D160" s="119">
        <f t="shared" si="2"/>
        <v>2012</v>
      </c>
    </row>
    <row r="161" spans="1:4">
      <c r="A161" s="119" t="s">
        <v>2792</v>
      </c>
      <c r="B161" s="126">
        <v>40981</v>
      </c>
      <c r="C161" s="119">
        <v>8144</v>
      </c>
      <c r="D161" s="119">
        <f t="shared" si="2"/>
        <v>2012</v>
      </c>
    </row>
    <row r="162" spans="1:4">
      <c r="A162" s="119" t="s">
        <v>2793</v>
      </c>
      <c r="B162" s="126">
        <v>40982</v>
      </c>
      <c r="C162" s="119">
        <v>8193</v>
      </c>
      <c r="D162" s="119">
        <f t="shared" si="2"/>
        <v>2012</v>
      </c>
    </row>
    <row r="163" spans="1:4">
      <c r="A163" s="119" t="s">
        <v>2794</v>
      </c>
      <c r="B163" s="126">
        <v>40983</v>
      </c>
      <c r="C163" s="119">
        <v>8242</v>
      </c>
      <c r="D163" s="119">
        <f t="shared" si="2"/>
        <v>2012</v>
      </c>
    </row>
    <row r="164" spans="1:4">
      <c r="A164" s="119" t="s">
        <v>2795</v>
      </c>
      <c r="B164" s="126">
        <v>40984</v>
      </c>
      <c r="C164" s="119">
        <v>8291</v>
      </c>
      <c r="D164" s="119">
        <f t="shared" si="2"/>
        <v>2012</v>
      </c>
    </row>
    <row r="165" spans="1:4">
      <c r="A165" s="119" t="s">
        <v>2769</v>
      </c>
      <c r="B165" s="126">
        <v>40985</v>
      </c>
      <c r="C165" s="119">
        <v>8340</v>
      </c>
      <c r="D165" s="119">
        <f t="shared" si="2"/>
        <v>2012</v>
      </c>
    </row>
    <row r="166" spans="1:4">
      <c r="A166" s="119" t="s">
        <v>2789</v>
      </c>
      <c r="B166" s="126">
        <v>40986</v>
      </c>
      <c r="C166" s="119">
        <v>8389</v>
      </c>
      <c r="D166" s="119">
        <f t="shared" si="2"/>
        <v>2012</v>
      </c>
    </row>
    <row r="167" spans="1:4">
      <c r="A167" s="119" t="s">
        <v>2790</v>
      </c>
      <c r="B167" s="126">
        <v>40987</v>
      </c>
      <c r="C167" s="119">
        <v>8438</v>
      </c>
      <c r="D167" s="119">
        <f t="shared" si="2"/>
        <v>2012</v>
      </c>
    </row>
    <row r="168" spans="1:4">
      <c r="A168" s="119" t="s">
        <v>2791</v>
      </c>
      <c r="B168" s="126">
        <v>40988</v>
      </c>
      <c r="C168" s="119">
        <v>8487</v>
      </c>
      <c r="D168" s="119">
        <f t="shared" si="2"/>
        <v>2012</v>
      </c>
    </row>
    <row r="169" spans="1:4">
      <c r="A169" s="119" t="s">
        <v>2792</v>
      </c>
      <c r="B169" s="126">
        <v>40989</v>
      </c>
      <c r="C169" s="119">
        <v>8536</v>
      </c>
      <c r="D169" s="119">
        <f t="shared" si="2"/>
        <v>2012</v>
      </c>
    </row>
    <row r="170" spans="1:4">
      <c r="A170" s="119" t="s">
        <v>2793</v>
      </c>
      <c r="B170" s="126">
        <v>40990</v>
      </c>
      <c r="C170" s="119">
        <v>8585</v>
      </c>
      <c r="D170" s="119">
        <f t="shared" si="2"/>
        <v>2012</v>
      </c>
    </row>
    <row r="171" spans="1:4">
      <c r="A171" s="119" t="s">
        <v>2794</v>
      </c>
      <c r="B171" s="126">
        <v>40991</v>
      </c>
      <c r="C171" s="119">
        <v>8634</v>
      </c>
      <c r="D171" s="119">
        <f t="shared" si="2"/>
        <v>2012</v>
      </c>
    </row>
    <row r="172" spans="1:4">
      <c r="A172" s="119" t="s">
        <v>2795</v>
      </c>
      <c r="B172" s="126">
        <v>40992</v>
      </c>
      <c r="C172" s="119">
        <v>8683</v>
      </c>
      <c r="D172" s="119">
        <f t="shared" si="2"/>
        <v>2012</v>
      </c>
    </row>
    <row r="173" spans="1:4">
      <c r="A173" s="119" t="s">
        <v>2769</v>
      </c>
      <c r="B173" s="126">
        <v>40993</v>
      </c>
      <c r="C173" s="119">
        <v>8732</v>
      </c>
      <c r="D173" s="119">
        <f t="shared" si="2"/>
        <v>2012</v>
      </c>
    </row>
    <row r="174" spans="1:4">
      <c r="A174" s="119" t="s">
        <v>2789</v>
      </c>
      <c r="B174" s="126">
        <v>40994</v>
      </c>
      <c r="C174" s="119">
        <v>8781</v>
      </c>
      <c r="D174" s="119">
        <f t="shared" si="2"/>
        <v>2012</v>
      </c>
    </row>
    <row r="175" spans="1:4">
      <c r="A175" s="119" t="s">
        <v>2790</v>
      </c>
      <c r="B175" s="126">
        <v>40995</v>
      </c>
      <c r="C175" s="119">
        <v>8830</v>
      </c>
      <c r="D175" s="119">
        <f t="shared" si="2"/>
        <v>2012</v>
      </c>
    </row>
    <row r="176" spans="1:4">
      <c r="A176" s="119" t="s">
        <v>2791</v>
      </c>
      <c r="B176" s="126">
        <v>40996</v>
      </c>
      <c r="C176" s="119">
        <v>8879</v>
      </c>
      <c r="D176" s="119">
        <f t="shared" si="2"/>
        <v>2012</v>
      </c>
    </row>
    <row r="177" spans="1:4">
      <c r="A177" s="119" t="s">
        <v>2792</v>
      </c>
      <c r="B177" s="126">
        <v>40997</v>
      </c>
      <c r="C177" s="119">
        <v>8928</v>
      </c>
      <c r="D177" s="119">
        <f t="shared" si="2"/>
        <v>2012</v>
      </c>
    </row>
    <row r="178" spans="1:4">
      <c r="A178" s="119" t="s">
        <v>2793</v>
      </c>
      <c r="B178" s="126">
        <v>40998</v>
      </c>
      <c r="C178" s="119">
        <v>8977</v>
      </c>
      <c r="D178" s="119">
        <f t="shared" si="2"/>
        <v>2012</v>
      </c>
    </row>
    <row r="179" spans="1:4">
      <c r="A179" s="119" t="s">
        <v>2794</v>
      </c>
      <c r="B179" s="126">
        <v>40999</v>
      </c>
      <c r="C179" s="119">
        <v>9026</v>
      </c>
      <c r="D179" s="119">
        <f t="shared" si="2"/>
        <v>2012</v>
      </c>
    </row>
    <row r="180" spans="1:4">
      <c r="A180" s="119" t="s">
        <v>2795</v>
      </c>
      <c r="B180" s="126">
        <v>41000</v>
      </c>
      <c r="C180" s="119">
        <v>9075</v>
      </c>
      <c r="D180" s="119">
        <f t="shared" si="2"/>
        <v>2012</v>
      </c>
    </row>
    <row r="181" spans="1:4">
      <c r="A181" s="119" t="s">
        <v>2769</v>
      </c>
      <c r="B181" s="126">
        <v>41001</v>
      </c>
      <c r="C181" s="119">
        <v>9124</v>
      </c>
      <c r="D181" s="119">
        <f t="shared" si="2"/>
        <v>2012</v>
      </c>
    </row>
    <row r="182" spans="1:4">
      <c r="A182" s="119" t="s">
        <v>2789</v>
      </c>
      <c r="B182" s="126">
        <v>41002</v>
      </c>
      <c r="C182" s="119">
        <v>9173</v>
      </c>
      <c r="D182" s="119">
        <f t="shared" si="2"/>
        <v>2012</v>
      </c>
    </row>
    <row r="183" spans="1:4">
      <c r="A183" s="119" t="s">
        <v>2790</v>
      </c>
      <c r="B183" s="126">
        <v>41003</v>
      </c>
      <c r="C183" s="119">
        <v>9222</v>
      </c>
      <c r="D183" s="119">
        <f t="shared" si="2"/>
        <v>2012</v>
      </c>
    </row>
    <row r="184" spans="1:4">
      <c r="A184" s="119" t="s">
        <v>2791</v>
      </c>
      <c r="B184" s="126">
        <v>41004</v>
      </c>
      <c r="C184" s="119">
        <v>9271</v>
      </c>
      <c r="D184" s="119">
        <f t="shared" si="2"/>
        <v>2012</v>
      </c>
    </row>
    <row r="185" spans="1:4">
      <c r="A185" s="119" t="s">
        <v>2792</v>
      </c>
      <c r="B185" s="126">
        <v>41005</v>
      </c>
      <c r="C185" s="119">
        <v>9320</v>
      </c>
      <c r="D185" s="119">
        <f t="shared" si="2"/>
        <v>2012</v>
      </c>
    </row>
    <row r="186" spans="1:4">
      <c r="A186" s="119" t="s">
        <v>2793</v>
      </c>
      <c r="B186" s="126">
        <v>41006</v>
      </c>
      <c r="C186" s="119">
        <v>9369</v>
      </c>
      <c r="D186" s="119">
        <f t="shared" si="2"/>
        <v>2012</v>
      </c>
    </row>
    <row r="187" spans="1:4">
      <c r="A187" s="119" t="s">
        <v>2794</v>
      </c>
      <c r="B187" s="126">
        <v>41007</v>
      </c>
      <c r="C187" s="119">
        <v>9418</v>
      </c>
      <c r="D187" s="119">
        <f t="shared" si="2"/>
        <v>2012</v>
      </c>
    </row>
    <row r="188" spans="1:4">
      <c r="A188" s="119" t="s">
        <v>2795</v>
      </c>
      <c r="B188" s="126">
        <v>41008</v>
      </c>
      <c r="C188" s="119">
        <v>9467</v>
      </c>
      <c r="D188" s="119">
        <f t="shared" si="2"/>
        <v>2012</v>
      </c>
    </row>
    <row r="189" spans="1:4">
      <c r="A189" s="119" t="s">
        <v>2769</v>
      </c>
      <c r="B189" s="126">
        <v>41009</v>
      </c>
      <c r="C189" s="119">
        <v>9516</v>
      </c>
      <c r="D189" s="119">
        <f t="shared" si="2"/>
        <v>2012</v>
      </c>
    </row>
    <row r="190" spans="1:4">
      <c r="A190" s="119" t="s">
        <v>2789</v>
      </c>
      <c r="B190" s="126">
        <v>41010</v>
      </c>
      <c r="C190" s="119">
        <v>9565</v>
      </c>
      <c r="D190" s="119">
        <f t="shared" si="2"/>
        <v>2012</v>
      </c>
    </row>
    <row r="191" spans="1:4">
      <c r="A191" s="119" t="s">
        <v>2790</v>
      </c>
      <c r="B191" s="126">
        <v>41011</v>
      </c>
      <c r="C191" s="119">
        <v>9614</v>
      </c>
      <c r="D191" s="119">
        <f t="shared" si="2"/>
        <v>2012</v>
      </c>
    </row>
    <row r="192" spans="1:4">
      <c r="A192" s="119" t="s">
        <v>2791</v>
      </c>
      <c r="B192" s="126">
        <v>41012</v>
      </c>
      <c r="C192" s="119">
        <v>9663</v>
      </c>
      <c r="D192" s="119">
        <f t="shared" si="2"/>
        <v>2012</v>
      </c>
    </row>
    <row r="193" spans="1:4">
      <c r="A193" s="119" t="s">
        <v>2792</v>
      </c>
      <c r="B193" s="126">
        <v>41013</v>
      </c>
      <c r="C193" s="119">
        <v>9712</v>
      </c>
      <c r="D193" s="119">
        <f t="shared" si="2"/>
        <v>2012</v>
      </c>
    </row>
    <row r="194" spans="1:4">
      <c r="A194" s="119" t="s">
        <v>2793</v>
      </c>
      <c r="B194" s="126">
        <v>41014</v>
      </c>
      <c r="C194" s="119">
        <v>9761</v>
      </c>
      <c r="D194" s="119">
        <f t="shared" si="2"/>
        <v>2012</v>
      </c>
    </row>
    <row r="195" spans="1:4">
      <c r="A195" s="119" t="s">
        <v>2794</v>
      </c>
      <c r="B195" s="126">
        <v>41015</v>
      </c>
      <c r="C195" s="119">
        <v>9810</v>
      </c>
      <c r="D195" s="119">
        <f t="shared" si="2"/>
        <v>2012</v>
      </c>
    </row>
    <row r="196" spans="1:4">
      <c r="A196" s="119" t="s">
        <v>2795</v>
      </c>
      <c r="B196" s="126">
        <v>41016</v>
      </c>
      <c r="C196" s="119">
        <v>9859</v>
      </c>
      <c r="D196" s="119">
        <f t="shared" si="2"/>
        <v>2012</v>
      </c>
    </row>
    <row r="197" spans="1:4">
      <c r="A197" s="119" t="s">
        <v>2769</v>
      </c>
      <c r="B197" s="126">
        <v>41017</v>
      </c>
      <c r="C197" s="119">
        <v>9908</v>
      </c>
      <c r="D197" s="119">
        <f t="shared" si="2"/>
        <v>2012</v>
      </c>
    </row>
    <row r="198" spans="1:4">
      <c r="A198" s="119" t="s">
        <v>2789</v>
      </c>
      <c r="B198" s="126">
        <v>41018</v>
      </c>
      <c r="C198" s="119">
        <v>9957</v>
      </c>
      <c r="D198" s="119">
        <f t="shared" ref="D198:D261" si="3">YEAR(B198:B636)</f>
        <v>2012</v>
      </c>
    </row>
    <row r="199" spans="1:4">
      <c r="A199" s="119" t="s">
        <v>2790</v>
      </c>
      <c r="B199" s="126">
        <v>41019</v>
      </c>
      <c r="C199" s="119">
        <v>10006</v>
      </c>
      <c r="D199" s="119">
        <f t="shared" si="3"/>
        <v>2012</v>
      </c>
    </row>
    <row r="200" spans="1:4">
      <c r="A200" s="119" t="s">
        <v>2791</v>
      </c>
      <c r="B200" s="126">
        <v>41020</v>
      </c>
      <c r="C200" s="119">
        <v>10055</v>
      </c>
      <c r="D200" s="119">
        <f t="shared" si="3"/>
        <v>2012</v>
      </c>
    </row>
    <row r="201" spans="1:4">
      <c r="A201" s="119" t="s">
        <v>2792</v>
      </c>
      <c r="B201" s="126">
        <v>41021</v>
      </c>
      <c r="C201" s="119">
        <v>10104</v>
      </c>
      <c r="D201" s="119">
        <f t="shared" si="3"/>
        <v>2012</v>
      </c>
    </row>
    <row r="202" spans="1:4">
      <c r="A202" s="119" t="s">
        <v>2793</v>
      </c>
      <c r="B202" s="126">
        <v>41022</v>
      </c>
      <c r="C202" s="119">
        <v>10153</v>
      </c>
      <c r="D202" s="119">
        <f t="shared" si="3"/>
        <v>2012</v>
      </c>
    </row>
    <row r="203" spans="1:4">
      <c r="A203" s="119" t="s">
        <v>2794</v>
      </c>
      <c r="B203" s="126">
        <v>41023</v>
      </c>
      <c r="C203" s="119">
        <v>10202</v>
      </c>
      <c r="D203" s="119">
        <f t="shared" si="3"/>
        <v>2012</v>
      </c>
    </row>
    <row r="204" spans="1:4">
      <c r="A204" s="119" t="s">
        <v>2795</v>
      </c>
      <c r="B204" s="126">
        <v>41024</v>
      </c>
      <c r="C204" s="119">
        <v>10251</v>
      </c>
      <c r="D204" s="119">
        <f t="shared" si="3"/>
        <v>2012</v>
      </c>
    </row>
    <row r="205" spans="1:4">
      <c r="A205" s="119" t="s">
        <v>2769</v>
      </c>
      <c r="B205" s="126">
        <v>41025</v>
      </c>
      <c r="C205" s="119">
        <v>10300</v>
      </c>
      <c r="D205" s="119">
        <f t="shared" si="3"/>
        <v>2012</v>
      </c>
    </row>
    <row r="206" spans="1:4">
      <c r="A206" s="119" t="s">
        <v>2789</v>
      </c>
      <c r="B206" s="126">
        <v>41026</v>
      </c>
      <c r="C206" s="119">
        <v>10349</v>
      </c>
      <c r="D206" s="119">
        <f t="shared" si="3"/>
        <v>2012</v>
      </c>
    </row>
    <row r="207" spans="1:4">
      <c r="A207" s="119" t="s">
        <v>2790</v>
      </c>
      <c r="B207" s="126">
        <v>41027</v>
      </c>
      <c r="C207" s="119">
        <v>10398</v>
      </c>
      <c r="D207" s="119">
        <f t="shared" si="3"/>
        <v>2012</v>
      </c>
    </row>
    <row r="208" spans="1:4">
      <c r="A208" s="119" t="s">
        <v>2791</v>
      </c>
      <c r="B208" s="126">
        <v>41028</v>
      </c>
      <c r="C208" s="119">
        <v>10447</v>
      </c>
      <c r="D208" s="119">
        <f t="shared" si="3"/>
        <v>2012</v>
      </c>
    </row>
    <row r="209" spans="1:4">
      <c r="A209" s="119" t="s">
        <v>2792</v>
      </c>
      <c r="B209" s="126">
        <v>41029</v>
      </c>
      <c r="C209" s="119">
        <v>10496</v>
      </c>
      <c r="D209" s="119">
        <f t="shared" si="3"/>
        <v>2012</v>
      </c>
    </row>
    <row r="210" spans="1:4">
      <c r="A210" s="119" t="s">
        <v>2793</v>
      </c>
      <c r="B210" s="126">
        <v>41030</v>
      </c>
      <c r="C210" s="119">
        <v>10545</v>
      </c>
      <c r="D210" s="119">
        <f t="shared" si="3"/>
        <v>2012</v>
      </c>
    </row>
    <row r="211" spans="1:4">
      <c r="A211" s="119" t="s">
        <v>2794</v>
      </c>
      <c r="B211" s="126">
        <v>41031</v>
      </c>
      <c r="C211" s="119">
        <v>10594</v>
      </c>
      <c r="D211" s="119">
        <f t="shared" si="3"/>
        <v>2012</v>
      </c>
    </row>
    <row r="212" spans="1:4">
      <c r="A212" s="119" t="s">
        <v>2795</v>
      </c>
      <c r="B212" s="126">
        <v>41032</v>
      </c>
      <c r="C212" s="119">
        <v>10643</v>
      </c>
      <c r="D212" s="119">
        <f t="shared" si="3"/>
        <v>2012</v>
      </c>
    </row>
    <row r="213" spans="1:4">
      <c r="A213" s="119" t="s">
        <v>2769</v>
      </c>
      <c r="B213" s="126">
        <v>41033</v>
      </c>
      <c r="C213" s="119">
        <v>10692</v>
      </c>
      <c r="D213" s="119">
        <f t="shared" si="3"/>
        <v>2012</v>
      </c>
    </row>
    <row r="214" spans="1:4">
      <c r="A214" s="119" t="s">
        <v>2789</v>
      </c>
      <c r="B214" s="126">
        <v>41034</v>
      </c>
      <c r="C214" s="119">
        <v>10741</v>
      </c>
      <c r="D214" s="119">
        <f t="shared" si="3"/>
        <v>2012</v>
      </c>
    </row>
    <row r="215" spans="1:4">
      <c r="A215" s="119" t="s">
        <v>2790</v>
      </c>
      <c r="B215" s="126">
        <v>41035</v>
      </c>
      <c r="C215" s="119">
        <v>10790</v>
      </c>
      <c r="D215" s="119">
        <f t="shared" si="3"/>
        <v>2012</v>
      </c>
    </row>
    <row r="216" spans="1:4">
      <c r="A216" s="119" t="s">
        <v>2791</v>
      </c>
      <c r="B216" s="126">
        <v>41036</v>
      </c>
      <c r="C216" s="119">
        <v>10839</v>
      </c>
      <c r="D216" s="119">
        <f t="shared" si="3"/>
        <v>2012</v>
      </c>
    </row>
    <row r="217" spans="1:4">
      <c r="A217" s="119" t="s">
        <v>2792</v>
      </c>
      <c r="B217" s="126">
        <v>41037</v>
      </c>
      <c r="C217" s="119">
        <v>10888</v>
      </c>
      <c r="D217" s="119">
        <f t="shared" si="3"/>
        <v>2012</v>
      </c>
    </row>
    <row r="218" spans="1:4">
      <c r="A218" s="119" t="s">
        <v>2793</v>
      </c>
      <c r="B218" s="126">
        <v>41038</v>
      </c>
      <c r="C218" s="119">
        <v>10937</v>
      </c>
      <c r="D218" s="119">
        <f t="shared" si="3"/>
        <v>2012</v>
      </c>
    </row>
    <row r="219" spans="1:4">
      <c r="A219" s="119" t="s">
        <v>2794</v>
      </c>
      <c r="B219" s="126">
        <v>41039</v>
      </c>
      <c r="C219" s="119">
        <v>10986</v>
      </c>
      <c r="D219" s="119">
        <f t="shared" si="3"/>
        <v>2012</v>
      </c>
    </row>
    <row r="220" spans="1:4">
      <c r="A220" s="119" t="s">
        <v>2795</v>
      </c>
      <c r="B220" s="126">
        <v>41040</v>
      </c>
      <c r="C220" s="119">
        <v>11035</v>
      </c>
      <c r="D220" s="119">
        <f t="shared" si="3"/>
        <v>2012</v>
      </c>
    </row>
    <row r="221" spans="1:4">
      <c r="A221" s="119" t="s">
        <v>2769</v>
      </c>
      <c r="B221" s="126">
        <v>41041</v>
      </c>
      <c r="C221" s="119">
        <v>11084</v>
      </c>
      <c r="D221" s="119">
        <f t="shared" si="3"/>
        <v>2012</v>
      </c>
    </row>
    <row r="222" spans="1:4">
      <c r="A222" s="119" t="s">
        <v>2789</v>
      </c>
      <c r="B222" s="126">
        <v>41042</v>
      </c>
      <c r="C222" s="119">
        <v>11133</v>
      </c>
      <c r="D222" s="119">
        <f t="shared" si="3"/>
        <v>2012</v>
      </c>
    </row>
    <row r="223" spans="1:4">
      <c r="A223" s="119" t="s">
        <v>2790</v>
      </c>
      <c r="B223" s="126">
        <v>41043</v>
      </c>
      <c r="C223" s="119">
        <v>11182</v>
      </c>
      <c r="D223" s="119">
        <f t="shared" si="3"/>
        <v>2012</v>
      </c>
    </row>
    <row r="224" spans="1:4">
      <c r="A224" s="119" t="s">
        <v>2791</v>
      </c>
      <c r="B224" s="126">
        <v>41044</v>
      </c>
      <c r="C224" s="119">
        <v>11231</v>
      </c>
      <c r="D224" s="119">
        <f t="shared" si="3"/>
        <v>2012</v>
      </c>
    </row>
    <row r="225" spans="1:4">
      <c r="A225" s="119" t="s">
        <v>2792</v>
      </c>
      <c r="B225" s="126">
        <v>41045</v>
      </c>
      <c r="C225" s="119">
        <v>11280</v>
      </c>
      <c r="D225" s="119">
        <f t="shared" si="3"/>
        <v>2012</v>
      </c>
    </row>
    <row r="226" spans="1:4">
      <c r="A226" s="119" t="s">
        <v>2793</v>
      </c>
      <c r="B226" s="126">
        <v>41046</v>
      </c>
      <c r="C226" s="119">
        <v>11329</v>
      </c>
      <c r="D226" s="119">
        <f t="shared" si="3"/>
        <v>2012</v>
      </c>
    </row>
    <row r="227" spans="1:4">
      <c r="A227" s="119" t="s">
        <v>2794</v>
      </c>
      <c r="B227" s="126">
        <v>41047</v>
      </c>
      <c r="C227" s="119">
        <v>11378</v>
      </c>
      <c r="D227" s="119">
        <f t="shared" si="3"/>
        <v>2012</v>
      </c>
    </row>
    <row r="228" spans="1:4">
      <c r="A228" s="119" t="s">
        <v>2795</v>
      </c>
      <c r="B228" s="126">
        <v>41048</v>
      </c>
      <c r="C228" s="119">
        <v>11427</v>
      </c>
      <c r="D228" s="119">
        <f t="shared" si="3"/>
        <v>2012</v>
      </c>
    </row>
    <row r="229" spans="1:4">
      <c r="A229" s="119" t="s">
        <v>2769</v>
      </c>
      <c r="B229" s="126">
        <v>41049</v>
      </c>
      <c r="C229" s="119">
        <v>11476</v>
      </c>
      <c r="D229" s="119">
        <f t="shared" si="3"/>
        <v>2012</v>
      </c>
    </row>
    <row r="230" spans="1:4">
      <c r="A230" s="119" t="s">
        <v>2789</v>
      </c>
      <c r="B230" s="126">
        <v>41050</v>
      </c>
      <c r="C230" s="119">
        <v>11525</v>
      </c>
      <c r="D230" s="119">
        <f t="shared" si="3"/>
        <v>2012</v>
      </c>
    </row>
    <row r="231" spans="1:4">
      <c r="A231" s="119" t="s">
        <v>2790</v>
      </c>
      <c r="B231" s="126">
        <v>41051</v>
      </c>
      <c r="C231" s="119">
        <v>11574</v>
      </c>
      <c r="D231" s="119">
        <f t="shared" si="3"/>
        <v>2012</v>
      </c>
    </row>
    <row r="232" spans="1:4">
      <c r="A232" s="119" t="s">
        <v>2791</v>
      </c>
      <c r="B232" s="126">
        <v>41052</v>
      </c>
      <c r="C232" s="119">
        <v>11623</v>
      </c>
      <c r="D232" s="119">
        <f t="shared" si="3"/>
        <v>2012</v>
      </c>
    </row>
    <row r="233" spans="1:4">
      <c r="A233" s="119" t="s">
        <v>2792</v>
      </c>
      <c r="B233" s="126">
        <v>41053</v>
      </c>
      <c r="C233" s="119">
        <v>11672</v>
      </c>
      <c r="D233" s="119">
        <f t="shared" si="3"/>
        <v>2012</v>
      </c>
    </row>
    <row r="234" spans="1:4">
      <c r="A234" s="119" t="s">
        <v>2793</v>
      </c>
      <c r="B234" s="126">
        <v>41054</v>
      </c>
      <c r="C234" s="119">
        <v>11721</v>
      </c>
      <c r="D234" s="119">
        <f t="shared" si="3"/>
        <v>2012</v>
      </c>
    </row>
    <row r="235" spans="1:4">
      <c r="A235" s="119" t="s">
        <v>2794</v>
      </c>
      <c r="B235" s="126">
        <v>41055</v>
      </c>
      <c r="C235" s="119">
        <v>11770</v>
      </c>
      <c r="D235" s="119">
        <f t="shared" si="3"/>
        <v>2012</v>
      </c>
    </row>
    <row r="236" spans="1:4">
      <c r="A236" s="119" t="s">
        <v>2795</v>
      </c>
      <c r="B236" s="126">
        <v>41056</v>
      </c>
      <c r="C236" s="119">
        <v>11819</v>
      </c>
      <c r="D236" s="119">
        <f t="shared" si="3"/>
        <v>2012</v>
      </c>
    </row>
    <row r="237" spans="1:4">
      <c r="A237" s="119" t="s">
        <v>2769</v>
      </c>
      <c r="B237" s="126">
        <v>41057</v>
      </c>
      <c r="C237" s="119">
        <v>11868</v>
      </c>
      <c r="D237" s="119">
        <f t="shared" si="3"/>
        <v>2012</v>
      </c>
    </row>
    <row r="238" spans="1:4">
      <c r="A238" s="119" t="s">
        <v>2789</v>
      </c>
      <c r="B238" s="126">
        <v>41058</v>
      </c>
      <c r="C238" s="119">
        <v>11917</v>
      </c>
      <c r="D238" s="119">
        <f t="shared" si="3"/>
        <v>2012</v>
      </c>
    </row>
    <row r="239" spans="1:4">
      <c r="A239" s="119" t="s">
        <v>2790</v>
      </c>
      <c r="B239" s="126">
        <v>41059</v>
      </c>
      <c r="C239" s="119">
        <v>11966</v>
      </c>
      <c r="D239" s="119">
        <f t="shared" si="3"/>
        <v>2012</v>
      </c>
    </row>
    <row r="240" spans="1:4">
      <c r="A240" s="119" t="s">
        <v>2791</v>
      </c>
      <c r="B240" s="126">
        <v>41060</v>
      </c>
      <c r="C240" s="119">
        <v>12015</v>
      </c>
      <c r="D240" s="119">
        <f t="shared" si="3"/>
        <v>2012</v>
      </c>
    </row>
    <row r="241" spans="1:4">
      <c r="A241" s="119" t="s">
        <v>2792</v>
      </c>
      <c r="B241" s="126">
        <v>41061</v>
      </c>
      <c r="C241" s="119">
        <v>12064</v>
      </c>
      <c r="D241" s="119">
        <f t="shared" si="3"/>
        <v>2012</v>
      </c>
    </row>
    <row r="242" spans="1:4">
      <c r="A242" s="119" t="s">
        <v>2793</v>
      </c>
      <c r="B242" s="126">
        <v>41062</v>
      </c>
      <c r="C242" s="119">
        <v>12113</v>
      </c>
      <c r="D242" s="119">
        <f t="shared" si="3"/>
        <v>2012</v>
      </c>
    </row>
    <row r="243" spans="1:4">
      <c r="A243" s="119" t="s">
        <v>2794</v>
      </c>
      <c r="B243" s="126">
        <v>41063</v>
      </c>
      <c r="C243" s="119">
        <v>12162</v>
      </c>
      <c r="D243" s="119">
        <f t="shared" si="3"/>
        <v>2012</v>
      </c>
    </row>
    <row r="244" spans="1:4">
      <c r="A244" s="119" t="s">
        <v>2795</v>
      </c>
      <c r="B244" s="126">
        <v>41064</v>
      </c>
      <c r="C244" s="119">
        <v>12211</v>
      </c>
      <c r="D244" s="119">
        <f t="shared" si="3"/>
        <v>2012</v>
      </c>
    </row>
    <row r="245" spans="1:4">
      <c r="A245" s="119" t="s">
        <v>2769</v>
      </c>
      <c r="B245" s="126">
        <v>41065</v>
      </c>
      <c r="C245" s="119">
        <v>12260</v>
      </c>
      <c r="D245" s="119">
        <f t="shared" si="3"/>
        <v>2012</v>
      </c>
    </row>
    <row r="246" spans="1:4">
      <c r="A246" s="119" t="s">
        <v>2789</v>
      </c>
      <c r="B246" s="126">
        <v>41066</v>
      </c>
      <c r="C246" s="119">
        <v>12309</v>
      </c>
      <c r="D246" s="119">
        <f t="shared" si="3"/>
        <v>2012</v>
      </c>
    </row>
    <row r="247" spans="1:4">
      <c r="A247" s="119" t="s">
        <v>2790</v>
      </c>
      <c r="B247" s="126">
        <v>41067</v>
      </c>
      <c r="C247" s="119">
        <v>12358</v>
      </c>
      <c r="D247" s="119">
        <f t="shared" si="3"/>
        <v>2012</v>
      </c>
    </row>
    <row r="248" spans="1:4">
      <c r="A248" s="119" t="s">
        <v>2791</v>
      </c>
      <c r="B248" s="126">
        <v>41068</v>
      </c>
      <c r="C248" s="119">
        <v>12407</v>
      </c>
      <c r="D248" s="119">
        <f t="shared" si="3"/>
        <v>2012</v>
      </c>
    </row>
    <row r="249" spans="1:4">
      <c r="A249" s="119" t="s">
        <v>2792</v>
      </c>
      <c r="B249" s="126">
        <v>41069</v>
      </c>
      <c r="C249" s="119">
        <v>12456</v>
      </c>
      <c r="D249" s="119">
        <f t="shared" si="3"/>
        <v>2012</v>
      </c>
    </row>
    <row r="250" spans="1:4">
      <c r="A250" s="119" t="s">
        <v>2793</v>
      </c>
      <c r="B250" s="126">
        <v>41070</v>
      </c>
      <c r="C250" s="119">
        <v>12505</v>
      </c>
      <c r="D250" s="119">
        <f t="shared" si="3"/>
        <v>2012</v>
      </c>
    </row>
    <row r="251" spans="1:4">
      <c r="A251" s="119" t="s">
        <v>2794</v>
      </c>
      <c r="B251" s="126">
        <v>41071</v>
      </c>
      <c r="C251" s="119">
        <v>12554</v>
      </c>
      <c r="D251" s="119">
        <f t="shared" si="3"/>
        <v>2012</v>
      </c>
    </row>
    <row r="252" spans="1:4">
      <c r="A252" s="119" t="s">
        <v>2795</v>
      </c>
      <c r="B252" s="126">
        <v>41072</v>
      </c>
      <c r="C252" s="119">
        <v>12603</v>
      </c>
      <c r="D252" s="119">
        <f t="shared" si="3"/>
        <v>2012</v>
      </c>
    </row>
    <row r="253" spans="1:4">
      <c r="A253" s="119" t="s">
        <v>2769</v>
      </c>
      <c r="B253" s="126">
        <v>41073</v>
      </c>
      <c r="C253" s="119">
        <v>12652</v>
      </c>
      <c r="D253" s="119">
        <f t="shared" si="3"/>
        <v>2012</v>
      </c>
    </row>
    <row r="254" spans="1:4">
      <c r="A254" s="119" t="s">
        <v>2789</v>
      </c>
      <c r="B254" s="126">
        <v>41074</v>
      </c>
      <c r="C254" s="119">
        <v>12701</v>
      </c>
      <c r="D254" s="119">
        <f t="shared" si="3"/>
        <v>2012</v>
      </c>
    </row>
    <row r="255" spans="1:4">
      <c r="A255" s="119" t="s">
        <v>2790</v>
      </c>
      <c r="B255" s="126">
        <v>41075</v>
      </c>
      <c r="C255" s="119">
        <v>12750</v>
      </c>
      <c r="D255" s="119">
        <f t="shared" si="3"/>
        <v>2012</v>
      </c>
    </row>
    <row r="256" spans="1:4">
      <c r="A256" s="119" t="s">
        <v>2791</v>
      </c>
      <c r="B256" s="126">
        <v>41076</v>
      </c>
      <c r="C256" s="119">
        <v>12799</v>
      </c>
      <c r="D256" s="119">
        <f t="shared" si="3"/>
        <v>2012</v>
      </c>
    </row>
    <row r="257" spans="1:4">
      <c r="A257" s="119" t="s">
        <v>2792</v>
      </c>
      <c r="B257" s="126">
        <v>41077</v>
      </c>
      <c r="C257" s="119">
        <v>12848</v>
      </c>
      <c r="D257" s="119">
        <f t="shared" si="3"/>
        <v>2012</v>
      </c>
    </row>
    <row r="258" spans="1:4">
      <c r="A258" s="119" t="s">
        <v>2793</v>
      </c>
      <c r="B258" s="126">
        <v>41078</v>
      </c>
      <c r="C258" s="119">
        <v>12897</v>
      </c>
      <c r="D258" s="119">
        <f t="shared" si="3"/>
        <v>2012</v>
      </c>
    </row>
    <row r="259" spans="1:4">
      <c r="A259" s="119" t="s">
        <v>2794</v>
      </c>
      <c r="B259" s="126">
        <v>41079</v>
      </c>
      <c r="C259" s="119">
        <v>12946</v>
      </c>
      <c r="D259" s="119">
        <f t="shared" si="3"/>
        <v>2012</v>
      </c>
    </row>
    <row r="260" spans="1:4">
      <c r="A260" s="119" t="s">
        <v>2795</v>
      </c>
      <c r="B260" s="126">
        <v>41080</v>
      </c>
      <c r="C260" s="119">
        <v>12995</v>
      </c>
      <c r="D260" s="119">
        <f t="shared" si="3"/>
        <v>2012</v>
      </c>
    </row>
    <row r="261" spans="1:4">
      <c r="A261" s="119" t="s">
        <v>2769</v>
      </c>
      <c r="B261" s="126">
        <v>41081</v>
      </c>
      <c r="C261" s="119">
        <v>13044</v>
      </c>
      <c r="D261" s="119">
        <f t="shared" si="3"/>
        <v>2012</v>
      </c>
    </row>
    <row r="262" spans="1:4">
      <c r="A262" s="119" t="s">
        <v>2789</v>
      </c>
      <c r="B262" s="126">
        <v>41082</v>
      </c>
      <c r="C262" s="119">
        <v>13093</v>
      </c>
      <c r="D262" s="119">
        <f t="shared" ref="D262:D325" si="4">YEAR(B262:B700)</f>
        <v>2012</v>
      </c>
    </row>
    <row r="263" spans="1:4">
      <c r="A263" s="119" t="s">
        <v>2790</v>
      </c>
      <c r="B263" s="126">
        <v>41083</v>
      </c>
      <c r="C263" s="119">
        <v>13142</v>
      </c>
      <c r="D263" s="119">
        <f t="shared" si="4"/>
        <v>2012</v>
      </c>
    </row>
    <row r="264" spans="1:4">
      <c r="A264" s="119" t="s">
        <v>2791</v>
      </c>
      <c r="B264" s="126">
        <v>41084</v>
      </c>
      <c r="C264" s="119">
        <v>13191</v>
      </c>
      <c r="D264" s="119">
        <f t="shared" si="4"/>
        <v>2012</v>
      </c>
    </row>
    <row r="265" spans="1:4">
      <c r="A265" s="119" t="s">
        <v>2792</v>
      </c>
      <c r="B265" s="126">
        <v>41085</v>
      </c>
      <c r="C265" s="119">
        <v>13240</v>
      </c>
      <c r="D265" s="119">
        <f t="shared" si="4"/>
        <v>2012</v>
      </c>
    </row>
    <row r="266" spans="1:4">
      <c r="A266" s="119" t="s">
        <v>2793</v>
      </c>
      <c r="B266" s="126">
        <v>41086</v>
      </c>
      <c r="C266" s="119">
        <v>13289</v>
      </c>
      <c r="D266" s="119">
        <f t="shared" si="4"/>
        <v>2012</v>
      </c>
    </row>
    <row r="267" spans="1:4">
      <c r="A267" s="119" t="s">
        <v>2794</v>
      </c>
      <c r="B267" s="126">
        <v>41087</v>
      </c>
      <c r="C267" s="119">
        <v>13338</v>
      </c>
      <c r="D267" s="119">
        <f t="shared" si="4"/>
        <v>2012</v>
      </c>
    </row>
    <row r="268" spans="1:4">
      <c r="A268" s="119" t="s">
        <v>2795</v>
      </c>
      <c r="B268" s="126">
        <v>41088</v>
      </c>
      <c r="C268" s="119">
        <v>13387</v>
      </c>
      <c r="D268" s="119">
        <f t="shared" si="4"/>
        <v>2012</v>
      </c>
    </row>
    <row r="269" spans="1:4">
      <c r="A269" s="119" t="s">
        <v>2769</v>
      </c>
      <c r="B269" s="126">
        <v>41089</v>
      </c>
      <c r="C269" s="119">
        <v>13436</v>
      </c>
      <c r="D269" s="119">
        <f t="shared" si="4"/>
        <v>2012</v>
      </c>
    </row>
    <row r="270" spans="1:4">
      <c r="A270" s="119" t="s">
        <v>2789</v>
      </c>
      <c r="B270" s="126">
        <v>41090</v>
      </c>
      <c r="C270" s="119">
        <v>13485</v>
      </c>
      <c r="D270" s="119">
        <f t="shared" si="4"/>
        <v>2012</v>
      </c>
    </row>
    <row r="271" spans="1:4">
      <c r="A271" s="119" t="s">
        <v>2790</v>
      </c>
      <c r="B271" s="126">
        <v>41091</v>
      </c>
      <c r="C271" s="119">
        <v>13534</v>
      </c>
      <c r="D271" s="119">
        <f t="shared" si="4"/>
        <v>2012</v>
      </c>
    </row>
    <row r="272" spans="1:4">
      <c r="A272" s="119" t="s">
        <v>2791</v>
      </c>
      <c r="B272" s="126">
        <v>41092</v>
      </c>
      <c r="C272" s="119">
        <v>13583</v>
      </c>
      <c r="D272" s="119">
        <f t="shared" si="4"/>
        <v>2012</v>
      </c>
    </row>
    <row r="273" spans="1:4">
      <c r="A273" s="119" t="s">
        <v>2792</v>
      </c>
      <c r="B273" s="126">
        <v>41093</v>
      </c>
      <c r="C273" s="119">
        <v>13632</v>
      </c>
      <c r="D273" s="119">
        <f t="shared" si="4"/>
        <v>2012</v>
      </c>
    </row>
    <row r="274" spans="1:4">
      <c r="A274" s="119" t="s">
        <v>2793</v>
      </c>
      <c r="B274" s="126">
        <v>41094</v>
      </c>
      <c r="C274" s="119">
        <v>13681</v>
      </c>
      <c r="D274" s="119">
        <f t="shared" si="4"/>
        <v>2012</v>
      </c>
    </row>
    <row r="275" spans="1:4">
      <c r="A275" s="119" t="s">
        <v>2794</v>
      </c>
      <c r="B275" s="126">
        <v>41095</v>
      </c>
      <c r="C275" s="119">
        <v>13730</v>
      </c>
      <c r="D275" s="119">
        <f t="shared" si="4"/>
        <v>2012</v>
      </c>
    </row>
    <row r="276" spans="1:4">
      <c r="A276" s="119" t="s">
        <v>2795</v>
      </c>
      <c r="B276" s="126">
        <v>41096</v>
      </c>
      <c r="C276" s="119">
        <v>13779</v>
      </c>
      <c r="D276" s="119">
        <f t="shared" si="4"/>
        <v>2012</v>
      </c>
    </row>
    <row r="277" spans="1:4">
      <c r="A277" s="119" t="s">
        <v>2769</v>
      </c>
      <c r="B277" s="126">
        <v>41097</v>
      </c>
      <c r="C277" s="119">
        <v>13828</v>
      </c>
      <c r="D277" s="119">
        <f t="shared" si="4"/>
        <v>2012</v>
      </c>
    </row>
    <row r="278" spans="1:4">
      <c r="A278" s="119" t="s">
        <v>2789</v>
      </c>
      <c r="B278" s="126">
        <v>41098</v>
      </c>
      <c r="C278" s="119">
        <v>13877</v>
      </c>
      <c r="D278" s="119">
        <f t="shared" si="4"/>
        <v>2012</v>
      </c>
    </row>
    <row r="279" spans="1:4">
      <c r="A279" s="119" t="s">
        <v>2790</v>
      </c>
      <c r="B279" s="126">
        <v>41099</v>
      </c>
      <c r="C279" s="119">
        <v>13926</v>
      </c>
      <c r="D279" s="119">
        <f t="shared" si="4"/>
        <v>2012</v>
      </c>
    </row>
    <row r="280" spans="1:4">
      <c r="A280" s="119" t="s">
        <v>2791</v>
      </c>
      <c r="B280" s="126">
        <v>41100</v>
      </c>
      <c r="C280" s="119">
        <v>13975</v>
      </c>
      <c r="D280" s="119">
        <f t="shared" si="4"/>
        <v>2012</v>
      </c>
    </row>
    <row r="281" spans="1:4">
      <c r="A281" s="119" t="s">
        <v>2792</v>
      </c>
      <c r="B281" s="126">
        <v>41101</v>
      </c>
      <c r="C281" s="119">
        <v>14024</v>
      </c>
      <c r="D281" s="119">
        <f t="shared" si="4"/>
        <v>2012</v>
      </c>
    </row>
    <row r="282" spans="1:4">
      <c r="A282" s="119" t="s">
        <v>2793</v>
      </c>
      <c r="B282" s="126">
        <v>41102</v>
      </c>
      <c r="C282" s="119">
        <v>14073</v>
      </c>
      <c r="D282" s="119">
        <f t="shared" si="4"/>
        <v>2012</v>
      </c>
    </row>
    <row r="283" spans="1:4">
      <c r="A283" s="119" t="s">
        <v>2794</v>
      </c>
      <c r="B283" s="126">
        <v>41103</v>
      </c>
      <c r="C283" s="119">
        <v>14122</v>
      </c>
      <c r="D283" s="119">
        <f t="shared" si="4"/>
        <v>2012</v>
      </c>
    </row>
    <row r="284" spans="1:4">
      <c r="A284" s="119" t="s">
        <v>2795</v>
      </c>
      <c r="B284" s="126">
        <v>41104</v>
      </c>
      <c r="C284" s="119">
        <v>14171</v>
      </c>
      <c r="D284" s="119">
        <f t="shared" si="4"/>
        <v>2012</v>
      </c>
    </row>
    <row r="285" spans="1:4">
      <c r="A285" s="119" t="s">
        <v>2769</v>
      </c>
      <c r="B285" s="126">
        <v>41105</v>
      </c>
      <c r="C285" s="119">
        <v>14220</v>
      </c>
      <c r="D285" s="119">
        <f t="shared" si="4"/>
        <v>2012</v>
      </c>
    </row>
    <row r="286" spans="1:4">
      <c r="A286" s="119" t="s">
        <v>2789</v>
      </c>
      <c r="B286" s="126">
        <v>41106</v>
      </c>
      <c r="C286" s="119">
        <v>14269</v>
      </c>
      <c r="D286" s="119">
        <f t="shared" si="4"/>
        <v>2012</v>
      </c>
    </row>
    <row r="287" spans="1:4">
      <c r="A287" s="119" t="s">
        <v>2790</v>
      </c>
      <c r="B287" s="126">
        <v>41107</v>
      </c>
      <c r="C287" s="119">
        <v>14318</v>
      </c>
      <c r="D287" s="119">
        <f t="shared" si="4"/>
        <v>2012</v>
      </c>
    </row>
    <row r="288" spans="1:4">
      <c r="A288" s="119" t="s">
        <v>2791</v>
      </c>
      <c r="B288" s="126">
        <v>41108</v>
      </c>
      <c r="C288" s="119">
        <v>14367</v>
      </c>
      <c r="D288" s="119">
        <f t="shared" si="4"/>
        <v>2012</v>
      </c>
    </row>
    <row r="289" spans="1:4">
      <c r="A289" s="119" t="s">
        <v>2792</v>
      </c>
      <c r="B289" s="126">
        <v>41109</v>
      </c>
      <c r="C289" s="119">
        <v>14416</v>
      </c>
      <c r="D289" s="119">
        <f t="shared" si="4"/>
        <v>2012</v>
      </c>
    </row>
    <row r="290" spans="1:4">
      <c r="A290" s="119" t="s">
        <v>2793</v>
      </c>
      <c r="B290" s="126">
        <v>41110</v>
      </c>
      <c r="C290" s="119">
        <v>14465</v>
      </c>
      <c r="D290" s="119">
        <f t="shared" si="4"/>
        <v>2012</v>
      </c>
    </row>
    <row r="291" spans="1:4">
      <c r="A291" s="119" t="s">
        <v>2794</v>
      </c>
      <c r="B291" s="126">
        <v>41111</v>
      </c>
      <c r="C291" s="119">
        <v>14514</v>
      </c>
      <c r="D291" s="119">
        <f t="shared" si="4"/>
        <v>2012</v>
      </c>
    </row>
    <row r="292" spans="1:4">
      <c r="A292" s="119" t="s">
        <v>2795</v>
      </c>
      <c r="B292" s="126">
        <v>41112</v>
      </c>
      <c r="C292" s="119">
        <v>14563</v>
      </c>
      <c r="D292" s="119">
        <f t="shared" si="4"/>
        <v>2012</v>
      </c>
    </row>
    <row r="293" spans="1:4">
      <c r="A293" s="119" t="s">
        <v>2769</v>
      </c>
      <c r="B293" s="126">
        <v>41113</v>
      </c>
      <c r="C293" s="119">
        <v>14612</v>
      </c>
      <c r="D293" s="119">
        <f t="shared" si="4"/>
        <v>2012</v>
      </c>
    </row>
    <row r="294" spans="1:4">
      <c r="A294" s="119" t="s">
        <v>2789</v>
      </c>
      <c r="B294" s="126">
        <v>41114</v>
      </c>
      <c r="C294" s="119">
        <v>14661</v>
      </c>
      <c r="D294" s="119">
        <f t="shared" si="4"/>
        <v>2012</v>
      </c>
    </row>
    <row r="295" spans="1:4">
      <c r="A295" s="119" t="s">
        <v>2790</v>
      </c>
      <c r="B295" s="126">
        <v>41115</v>
      </c>
      <c r="C295" s="119">
        <v>14710</v>
      </c>
      <c r="D295" s="119">
        <f t="shared" si="4"/>
        <v>2012</v>
      </c>
    </row>
    <row r="296" spans="1:4">
      <c r="A296" s="119" t="s">
        <v>2791</v>
      </c>
      <c r="B296" s="126">
        <v>41116</v>
      </c>
      <c r="C296" s="119">
        <v>14759</v>
      </c>
      <c r="D296" s="119">
        <f t="shared" si="4"/>
        <v>2012</v>
      </c>
    </row>
    <row r="297" spans="1:4">
      <c r="A297" s="119" t="s">
        <v>2792</v>
      </c>
      <c r="B297" s="126">
        <v>41117</v>
      </c>
      <c r="C297" s="119">
        <v>14808</v>
      </c>
      <c r="D297" s="119">
        <f t="shared" si="4"/>
        <v>2012</v>
      </c>
    </row>
    <row r="298" spans="1:4">
      <c r="A298" s="119" t="s">
        <v>2793</v>
      </c>
      <c r="B298" s="126">
        <v>41118</v>
      </c>
      <c r="C298" s="119">
        <v>14857</v>
      </c>
      <c r="D298" s="119">
        <f t="shared" si="4"/>
        <v>2012</v>
      </c>
    </row>
    <row r="299" spans="1:4">
      <c r="A299" s="119" t="s">
        <v>2794</v>
      </c>
      <c r="B299" s="126">
        <v>41119</v>
      </c>
      <c r="C299" s="119">
        <v>14906</v>
      </c>
      <c r="D299" s="119">
        <f t="shared" si="4"/>
        <v>2012</v>
      </c>
    </row>
    <row r="300" spans="1:4">
      <c r="A300" s="119" t="s">
        <v>2795</v>
      </c>
      <c r="B300" s="126">
        <v>41120</v>
      </c>
      <c r="C300" s="119">
        <v>14955</v>
      </c>
      <c r="D300" s="119">
        <f t="shared" si="4"/>
        <v>2012</v>
      </c>
    </row>
    <row r="301" spans="1:4">
      <c r="A301" s="119" t="s">
        <v>2769</v>
      </c>
      <c r="B301" s="126">
        <v>41121</v>
      </c>
      <c r="C301" s="119">
        <v>15004</v>
      </c>
      <c r="D301" s="119">
        <f t="shared" si="4"/>
        <v>2012</v>
      </c>
    </row>
    <row r="302" spans="1:4">
      <c r="A302" s="119" t="s">
        <v>2789</v>
      </c>
      <c r="B302" s="126">
        <v>41122</v>
      </c>
      <c r="C302" s="119">
        <v>15053</v>
      </c>
      <c r="D302" s="119">
        <f t="shared" si="4"/>
        <v>2012</v>
      </c>
    </row>
    <row r="303" spans="1:4">
      <c r="A303" s="119" t="s">
        <v>2790</v>
      </c>
      <c r="B303" s="126">
        <v>41123</v>
      </c>
      <c r="C303" s="119">
        <v>15102</v>
      </c>
      <c r="D303" s="119">
        <f t="shared" si="4"/>
        <v>2012</v>
      </c>
    </row>
    <row r="304" spans="1:4">
      <c r="A304" s="119" t="s">
        <v>2791</v>
      </c>
      <c r="B304" s="126">
        <v>41124</v>
      </c>
      <c r="C304" s="119">
        <v>15151</v>
      </c>
      <c r="D304" s="119">
        <f t="shared" si="4"/>
        <v>2012</v>
      </c>
    </row>
    <row r="305" spans="1:4">
      <c r="A305" s="119" t="s">
        <v>2792</v>
      </c>
      <c r="B305" s="126">
        <v>41125</v>
      </c>
      <c r="C305" s="119">
        <v>15200</v>
      </c>
      <c r="D305" s="119">
        <f t="shared" si="4"/>
        <v>2012</v>
      </c>
    </row>
    <row r="306" spans="1:4">
      <c r="A306" s="119" t="s">
        <v>2793</v>
      </c>
      <c r="B306" s="126">
        <v>41126</v>
      </c>
      <c r="C306" s="119">
        <v>15249</v>
      </c>
      <c r="D306" s="119">
        <f t="shared" si="4"/>
        <v>2012</v>
      </c>
    </row>
    <row r="307" spans="1:4">
      <c r="A307" s="119" t="s">
        <v>2794</v>
      </c>
      <c r="B307" s="126">
        <v>41127</v>
      </c>
      <c r="C307" s="119">
        <v>15298</v>
      </c>
      <c r="D307" s="119">
        <f t="shared" si="4"/>
        <v>2012</v>
      </c>
    </row>
    <row r="308" spans="1:4">
      <c r="A308" s="119" t="s">
        <v>2795</v>
      </c>
      <c r="B308" s="126">
        <v>41128</v>
      </c>
      <c r="C308" s="119">
        <v>15347</v>
      </c>
      <c r="D308" s="119">
        <f t="shared" si="4"/>
        <v>2012</v>
      </c>
    </row>
    <row r="309" spans="1:4">
      <c r="A309" s="119" t="s">
        <v>2769</v>
      </c>
      <c r="B309" s="126">
        <v>41129</v>
      </c>
      <c r="C309" s="119">
        <v>15396</v>
      </c>
      <c r="D309" s="119">
        <f t="shared" si="4"/>
        <v>2012</v>
      </c>
    </row>
    <row r="310" spans="1:4">
      <c r="A310" s="119" t="s">
        <v>2789</v>
      </c>
      <c r="B310" s="126">
        <v>41130</v>
      </c>
      <c r="C310" s="119">
        <v>15445</v>
      </c>
      <c r="D310" s="119">
        <f t="shared" si="4"/>
        <v>2012</v>
      </c>
    </row>
    <row r="311" spans="1:4">
      <c r="A311" s="119" t="s">
        <v>2790</v>
      </c>
      <c r="B311" s="126">
        <v>41131</v>
      </c>
      <c r="C311" s="119">
        <v>15494</v>
      </c>
      <c r="D311" s="119">
        <f t="shared" si="4"/>
        <v>2012</v>
      </c>
    </row>
    <row r="312" spans="1:4">
      <c r="A312" s="119" t="s">
        <v>2791</v>
      </c>
      <c r="B312" s="126">
        <v>41132</v>
      </c>
      <c r="C312" s="119">
        <v>15543</v>
      </c>
      <c r="D312" s="119">
        <f t="shared" si="4"/>
        <v>2012</v>
      </c>
    </row>
    <row r="313" spans="1:4">
      <c r="A313" s="119" t="s">
        <v>2792</v>
      </c>
      <c r="B313" s="126">
        <v>41133</v>
      </c>
      <c r="C313" s="119">
        <v>15592</v>
      </c>
      <c r="D313" s="119">
        <f t="shared" si="4"/>
        <v>2012</v>
      </c>
    </row>
    <row r="314" spans="1:4">
      <c r="A314" s="119" t="s">
        <v>2793</v>
      </c>
      <c r="B314" s="126">
        <v>41134</v>
      </c>
      <c r="C314" s="119">
        <v>15641</v>
      </c>
      <c r="D314" s="119">
        <f t="shared" si="4"/>
        <v>2012</v>
      </c>
    </row>
    <row r="315" spans="1:4">
      <c r="A315" s="119" t="s">
        <v>2794</v>
      </c>
      <c r="B315" s="126">
        <v>41135</v>
      </c>
      <c r="C315" s="119">
        <v>15690</v>
      </c>
      <c r="D315" s="119">
        <f t="shared" si="4"/>
        <v>2012</v>
      </c>
    </row>
    <row r="316" spans="1:4">
      <c r="A316" s="119" t="s">
        <v>2795</v>
      </c>
      <c r="B316" s="126">
        <v>41136</v>
      </c>
      <c r="C316" s="119">
        <v>15739</v>
      </c>
      <c r="D316" s="119">
        <f t="shared" si="4"/>
        <v>2012</v>
      </c>
    </row>
    <row r="317" spans="1:4">
      <c r="A317" s="119" t="s">
        <v>2769</v>
      </c>
      <c r="B317" s="126">
        <v>41137</v>
      </c>
      <c r="C317" s="119">
        <v>15788</v>
      </c>
      <c r="D317" s="119">
        <f t="shared" si="4"/>
        <v>2012</v>
      </c>
    </row>
    <row r="318" spans="1:4">
      <c r="A318" s="119" t="s">
        <v>2789</v>
      </c>
      <c r="B318" s="126">
        <v>41138</v>
      </c>
      <c r="C318" s="119">
        <v>15837</v>
      </c>
      <c r="D318" s="119">
        <f t="shared" si="4"/>
        <v>2012</v>
      </c>
    </row>
    <row r="319" spans="1:4">
      <c r="A319" s="119" t="s">
        <v>2790</v>
      </c>
      <c r="B319" s="126">
        <v>41139</v>
      </c>
      <c r="C319" s="119">
        <v>15886</v>
      </c>
      <c r="D319" s="119">
        <f t="shared" si="4"/>
        <v>2012</v>
      </c>
    </row>
    <row r="320" spans="1:4">
      <c r="A320" s="119" t="s">
        <v>2791</v>
      </c>
      <c r="B320" s="126">
        <v>41140</v>
      </c>
      <c r="C320" s="119">
        <v>15935</v>
      </c>
      <c r="D320" s="119">
        <f t="shared" si="4"/>
        <v>2012</v>
      </c>
    </row>
    <row r="321" spans="1:4">
      <c r="A321" s="119" t="s">
        <v>2792</v>
      </c>
      <c r="B321" s="126">
        <v>41141</v>
      </c>
      <c r="C321" s="119">
        <v>15984</v>
      </c>
      <c r="D321" s="119">
        <f t="shared" si="4"/>
        <v>2012</v>
      </c>
    </row>
    <row r="322" spans="1:4">
      <c r="A322" s="119" t="s">
        <v>2793</v>
      </c>
      <c r="B322" s="126">
        <v>41142</v>
      </c>
      <c r="C322" s="119">
        <v>16033</v>
      </c>
      <c r="D322" s="119">
        <f t="shared" si="4"/>
        <v>2012</v>
      </c>
    </row>
    <row r="323" spans="1:4">
      <c r="A323" s="119" t="s">
        <v>2794</v>
      </c>
      <c r="B323" s="126">
        <v>41143</v>
      </c>
      <c r="C323" s="119">
        <v>16082</v>
      </c>
      <c r="D323" s="119">
        <f t="shared" si="4"/>
        <v>2012</v>
      </c>
    </row>
    <row r="324" spans="1:4">
      <c r="A324" s="119" t="s">
        <v>2795</v>
      </c>
      <c r="B324" s="126">
        <v>41144</v>
      </c>
      <c r="C324" s="119">
        <v>16131</v>
      </c>
      <c r="D324" s="119">
        <f t="shared" si="4"/>
        <v>2012</v>
      </c>
    </row>
    <row r="325" spans="1:4">
      <c r="A325" s="119" t="s">
        <v>2769</v>
      </c>
      <c r="B325" s="126">
        <v>41145</v>
      </c>
      <c r="C325" s="119">
        <v>16180</v>
      </c>
      <c r="D325" s="119">
        <f t="shared" si="4"/>
        <v>2012</v>
      </c>
    </row>
    <row r="326" spans="1:4">
      <c r="A326" s="119" t="s">
        <v>2789</v>
      </c>
      <c r="B326" s="126">
        <v>41146</v>
      </c>
      <c r="C326" s="119">
        <v>16229</v>
      </c>
      <c r="D326" s="119">
        <f t="shared" ref="D326:D389" si="5">YEAR(B326:B764)</f>
        <v>2012</v>
      </c>
    </row>
    <row r="327" spans="1:4">
      <c r="A327" s="119" t="s">
        <v>2790</v>
      </c>
      <c r="B327" s="126">
        <v>41147</v>
      </c>
      <c r="C327" s="119">
        <v>16278</v>
      </c>
      <c r="D327" s="119">
        <f t="shared" si="5"/>
        <v>2012</v>
      </c>
    </row>
    <row r="328" spans="1:4">
      <c r="A328" s="119" t="s">
        <v>2791</v>
      </c>
      <c r="B328" s="126">
        <v>41148</v>
      </c>
      <c r="C328" s="119">
        <v>16327</v>
      </c>
      <c r="D328" s="119">
        <f t="shared" si="5"/>
        <v>2012</v>
      </c>
    </row>
    <row r="329" spans="1:4">
      <c r="A329" s="119" t="s">
        <v>2792</v>
      </c>
      <c r="B329" s="126">
        <v>41149</v>
      </c>
      <c r="C329" s="119">
        <v>16376</v>
      </c>
      <c r="D329" s="119">
        <f t="shared" si="5"/>
        <v>2012</v>
      </c>
    </row>
    <row r="330" spans="1:4">
      <c r="A330" s="119" t="s">
        <v>2793</v>
      </c>
      <c r="B330" s="126">
        <v>41150</v>
      </c>
      <c r="C330" s="119">
        <v>16425</v>
      </c>
      <c r="D330" s="119">
        <f t="shared" si="5"/>
        <v>2012</v>
      </c>
    </row>
    <row r="331" spans="1:4">
      <c r="A331" s="119" t="s">
        <v>2794</v>
      </c>
      <c r="B331" s="126">
        <v>41151</v>
      </c>
      <c r="C331" s="119">
        <v>16474</v>
      </c>
      <c r="D331" s="119">
        <f t="shared" si="5"/>
        <v>2012</v>
      </c>
    </row>
    <row r="332" spans="1:4">
      <c r="A332" s="119" t="s">
        <v>2795</v>
      </c>
      <c r="B332" s="126">
        <v>41152</v>
      </c>
      <c r="C332" s="119">
        <v>16523</v>
      </c>
      <c r="D332" s="119">
        <f t="shared" si="5"/>
        <v>2012</v>
      </c>
    </row>
    <row r="333" spans="1:4">
      <c r="A333" s="119" t="s">
        <v>2769</v>
      </c>
      <c r="B333" s="126">
        <v>41153</v>
      </c>
      <c r="C333" s="119">
        <v>16572</v>
      </c>
      <c r="D333" s="119">
        <f t="shared" si="5"/>
        <v>2012</v>
      </c>
    </row>
    <row r="334" spans="1:4">
      <c r="A334" s="119" t="s">
        <v>2789</v>
      </c>
      <c r="B334" s="126">
        <v>41154</v>
      </c>
      <c r="C334" s="119">
        <v>16621</v>
      </c>
      <c r="D334" s="119">
        <f t="shared" si="5"/>
        <v>2012</v>
      </c>
    </row>
    <row r="335" spans="1:4">
      <c r="A335" s="119" t="s">
        <v>2790</v>
      </c>
      <c r="B335" s="126">
        <v>41155</v>
      </c>
      <c r="C335" s="119">
        <v>16670</v>
      </c>
      <c r="D335" s="119">
        <f t="shared" si="5"/>
        <v>2012</v>
      </c>
    </row>
    <row r="336" spans="1:4">
      <c r="A336" s="119" t="s">
        <v>2791</v>
      </c>
      <c r="B336" s="126">
        <v>41156</v>
      </c>
      <c r="C336" s="119">
        <v>16719</v>
      </c>
      <c r="D336" s="119">
        <f t="shared" si="5"/>
        <v>2012</v>
      </c>
    </row>
    <row r="337" spans="1:4">
      <c r="A337" s="119" t="s">
        <v>2792</v>
      </c>
      <c r="B337" s="126">
        <v>41157</v>
      </c>
      <c r="C337" s="119">
        <v>16768</v>
      </c>
      <c r="D337" s="119">
        <f t="shared" si="5"/>
        <v>2012</v>
      </c>
    </row>
    <row r="338" spans="1:4">
      <c r="A338" s="119" t="s">
        <v>2793</v>
      </c>
      <c r="B338" s="126">
        <v>41158</v>
      </c>
      <c r="C338" s="119">
        <v>16817</v>
      </c>
      <c r="D338" s="119">
        <f t="shared" si="5"/>
        <v>2012</v>
      </c>
    </row>
    <row r="339" spans="1:4">
      <c r="A339" s="119" t="s">
        <v>2794</v>
      </c>
      <c r="B339" s="126">
        <v>41159</v>
      </c>
      <c r="C339" s="119">
        <v>16866</v>
      </c>
      <c r="D339" s="119">
        <f t="shared" si="5"/>
        <v>2012</v>
      </c>
    </row>
    <row r="340" spans="1:4">
      <c r="A340" s="119" t="s">
        <v>2795</v>
      </c>
      <c r="B340" s="126">
        <v>41160</v>
      </c>
      <c r="C340" s="119">
        <v>16915</v>
      </c>
      <c r="D340" s="119">
        <f t="shared" si="5"/>
        <v>2012</v>
      </c>
    </row>
    <row r="341" spans="1:4">
      <c r="A341" s="119" t="s">
        <v>2769</v>
      </c>
      <c r="B341" s="126">
        <v>41161</v>
      </c>
      <c r="C341" s="119">
        <v>16964</v>
      </c>
      <c r="D341" s="119">
        <f t="shared" si="5"/>
        <v>2012</v>
      </c>
    </row>
    <row r="342" spans="1:4">
      <c r="A342" s="119" t="s">
        <v>2789</v>
      </c>
      <c r="B342" s="126">
        <v>41162</v>
      </c>
      <c r="C342" s="119">
        <v>17013</v>
      </c>
      <c r="D342" s="119">
        <f t="shared" si="5"/>
        <v>2012</v>
      </c>
    </row>
    <row r="343" spans="1:4">
      <c r="A343" s="119" t="s">
        <v>2790</v>
      </c>
      <c r="B343" s="126">
        <v>41163</v>
      </c>
      <c r="C343" s="119">
        <v>17062</v>
      </c>
      <c r="D343" s="119">
        <f t="shared" si="5"/>
        <v>2012</v>
      </c>
    </row>
    <row r="344" spans="1:4">
      <c r="A344" s="119" t="s">
        <v>2791</v>
      </c>
      <c r="B344" s="126">
        <v>41164</v>
      </c>
      <c r="C344" s="119">
        <v>17111</v>
      </c>
      <c r="D344" s="119">
        <f t="shared" si="5"/>
        <v>2012</v>
      </c>
    </row>
    <row r="345" spans="1:4">
      <c r="A345" s="119" t="s">
        <v>2792</v>
      </c>
      <c r="B345" s="126">
        <v>41165</v>
      </c>
      <c r="C345" s="119">
        <v>17160</v>
      </c>
      <c r="D345" s="119">
        <f t="shared" si="5"/>
        <v>2012</v>
      </c>
    </row>
    <row r="346" spans="1:4">
      <c r="A346" s="119" t="s">
        <v>2793</v>
      </c>
      <c r="B346" s="126">
        <v>41166</v>
      </c>
      <c r="C346" s="119">
        <v>17209</v>
      </c>
      <c r="D346" s="119">
        <f t="shared" si="5"/>
        <v>2012</v>
      </c>
    </row>
    <row r="347" spans="1:4">
      <c r="A347" s="119" t="s">
        <v>2794</v>
      </c>
      <c r="B347" s="126">
        <v>41167</v>
      </c>
      <c r="C347" s="119">
        <v>17258</v>
      </c>
      <c r="D347" s="119">
        <f t="shared" si="5"/>
        <v>2012</v>
      </c>
    </row>
    <row r="348" spans="1:4">
      <c r="A348" s="119" t="s">
        <v>2795</v>
      </c>
      <c r="B348" s="126">
        <v>41168</v>
      </c>
      <c r="C348" s="119">
        <v>17307</v>
      </c>
      <c r="D348" s="119">
        <f t="shared" si="5"/>
        <v>2012</v>
      </c>
    </row>
    <row r="349" spans="1:4">
      <c r="A349" s="119" t="s">
        <v>2769</v>
      </c>
      <c r="B349" s="126">
        <v>41169</v>
      </c>
      <c r="C349" s="119">
        <v>17356</v>
      </c>
      <c r="D349" s="119">
        <f t="shared" si="5"/>
        <v>2012</v>
      </c>
    </row>
    <row r="350" spans="1:4">
      <c r="A350" s="119" t="s">
        <v>2789</v>
      </c>
      <c r="B350" s="126">
        <v>41170</v>
      </c>
      <c r="C350" s="119">
        <v>17405</v>
      </c>
      <c r="D350" s="119">
        <f t="shared" si="5"/>
        <v>2012</v>
      </c>
    </row>
    <row r="351" spans="1:4">
      <c r="A351" s="119" t="s">
        <v>2790</v>
      </c>
      <c r="B351" s="126">
        <v>41171</v>
      </c>
      <c r="C351" s="119">
        <v>17454</v>
      </c>
      <c r="D351" s="119">
        <f t="shared" si="5"/>
        <v>2012</v>
      </c>
    </row>
    <row r="352" spans="1:4">
      <c r="A352" s="119" t="s">
        <v>2791</v>
      </c>
      <c r="B352" s="126">
        <v>41172</v>
      </c>
      <c r="C352" s="119">
        <v>17503</v>
      </c>
      <c r="D352" s="119">
        <f t="shared" si="5"/>
        <v>2012</v>
      </c>
    </row>
    <row r="353" spans="1:4">
      <c r="A353" s="119" t="s">
        <v>2792</v>
      </c>
      <c r="B353" s="126">
        <v>41173</v>
      </c>
      <c r="C353" s="119">
        <v>17552</v>
      </c>
      <c r="D353" s="119">
        <f t="shared" si="5"/>
        <v>2012</v>
      </c>
    </row>
    <row r="354" spans="1:4">
      <c r="A354" s="119" t="s">
        <v>2793</v>
      </c>
      <c r="B354" s="126">
        <v>41174</v>
      </c>
      <c r="C354" s="119">
        <v>17601</v>
      </c>
      <c r="D354" s="119">
        <f t="shared" si="5"/>
        <v>2012</v>
      </c>
    </row>
    <row r="355" spans="1:4">
      <c r="A355" s="119" t="s">
        <v>2794</v>
      </c>
      <c r="B355" s="126">
        <v>41175</v>
      </c>
      <c r="C355" s="119">
        <v>17650</v>
      </c>
      <c r="D355" s="119">
        <f t="shared" si="5"/>
        <v>2012</v>
      </c>
    </row>
    <row r="356" spans="1:4">
      <c r="A356" s="119" t="s">
        <v>2795</v>
      </c>
      <c r="B356" s="126">
        <v>41176</v>
      </c>
      <c r="C356" s="119">
        <v>17699</v>
      </c>
      <c r="D356" s="119">
        <f t="shared" si="5"/>
        <v>2012</v>
      </c>
    </row>
    <row r="357" spans="1:4">
      <c r="A357" s="119" t="s">
        <v>2769</v>
      </c>
      <c r="B357" s="126">
        <v>41177</v>
      </c>
      <c r="C357" s="119">
        <v>17748</v>
      </c>
      <c r="D357" s="119">
        <f t="shared" si="5"/>
        <v>2012</v>
      </c>
    </row>
    <row r="358" spans="1:4">
      <c r="A358" s="119" t="s">
        <v>2789</v>
      </c>
      <c r="B358" s="126">
        <v>41178</v>
      </c>
      <c r="C358" s="119">
        <v>17797</v>
      </c>
      <c r="D358" s="119">
        <f t="shared" si="5"/>
        <v>2012</v>
      </c>
    </row>
    <row r="359" spans="1:4">
      <c r="A359" s="119" t="s">
        <v>2790</v>
      </c>
      <c r="B359" s="126">
        <v>41179</v>
      </c>
      <c r="C359" s="119">
        <v>17846</v>
      </c>
      <c r="D359" s="119">
        <f t="shared" si="5"/>
        <v>2012</v>
      </c>
    </row>
    <row r="360" spans="1:4">
      <c r="A360" s="119" t="s">
        <v>2791</v>
      </c>
      <c r="B360" s="126">
        <v>41180</v>
      </c>
      <c r="C360" s="119">
        <v>17895</v>
      </c>
      <c r="D360" s="119">
        <f t="shared" si="5"/>
        <v>2012</v>
      </c>
    </row>
    <row r="361" spans="1:4">
      <c r="A361" s="119" t="s">
        <v>2792</v>
      </c>
      <c r="B361" s="126">
        <v>41181</v>
      </c>
      <c r="C361" s="119">
        <v>17944</v>
      </c>
      <c r="D361" s="119">
        <f t="shared" si="5"/>
        <v>2012</v>
      </c>
    </row>
    <row r="362" spans="1:4">
      <c r="A362" s="119" t="s">
        <v>2793</v>
      </c>
      <c r="B362" s="126">
        <v>41182</v>
      </c>
      <c r="C362" s="119">
        <v>17993</v>
      </c>
      <c r="D362" s="119">
        <f t="shared" si="5"/>
        <v>2012</v>
      </c>
    </row>
    <row r="363" spans="1:4">
      <c r="A363" s="119" t="s">
        <v>2794</v>
      </c>
      <c r="B363" s="126">
        <v>41183</v>
      </c>
      <c r="C363" s="119">
        <v>18042</v>
      </c>
      <c r="D363" s="119">
        <f t="shared" si="5"/>
        <v>2012</v>
      </c>
    </row>
    <row r="364" spans="1:4">
      <c r="A364" s="119" t="s">
        <v>2795</v>
      </c>
      <c r="B364" s="126">
        <v>41184</v>
      </c>
      <c r="C364" s="119">
        <v>18091</v>
      </c>
      <c r="D364" s="119">
        <f t="shared" si="5"/>
        <v>2012</v>
      </c>
    </row>
    <row r="365" spans="1:4">
      <c r="A365" s="119" t="s">
        <v>2769</v>
      </c>
      <c r="B365" s="126">
        <v>41185</v>
      </c>
      <c r="C365" s="119">
        <v>18140</v>
      </c>
      <c r="D365" s="119">
        <f t="shared" si="5"/>
        <v>2012</v>
      </c>
    </row>
    <row r="366" spans="1:4">
      <c r="A366" s="119" t="s">
        <v>2789</v>
      </c>
      <c r="B366" s="126">
        <v>41186</v>
      </c>
      <c r="C366" s="119">
        <v>18189</v>
      </c>
      <c r="D366" s="119">
        <f t="shared" si="5"/>
        <v>2012</v>
      </c>
    </row>
    <row r="367" spans="1:4">
      <c r="A367" s="119" t="s">
        <v>2790</v>
      </c>
      <c r="B367" s="126">
        <v>41187</v>
      </c>
      <c r="C367" s="119">
        <v>18238</v>
      </c>
      <c r="D367" s="119">
        <f t="shared" si="5"/>
        <v>2012</v>
      </c>
    </row>
    <row r="368" spans="1:4">
      <c r="A368" s="119" t="s">
        <v>2791</v>
      </c>
      <c r="B368" s="126">
        <v>41188</v>
      </c>
      <c r="C368" s="119">
        <v>18287</v>
      </c>
      <c r="D368" s="119">
        <f t="shared" si="5"/>
        <v>2012</v>
      </c>
    </row>
    <row r="369" spans="1:4">
      <c r="A369" s="119" t="s">
        <v>2792</v>
      </c>
      <c r="B369" s="126">
        <v>41189</v>
      </c>
      <c r="C369" s="119">
        <v>18336</v>
      </c>
      <c r="D369" s="119">
        <f t="shared" si="5"/>
        <v>2012</v>
      </c>
    </row>
    <row r="370" spans="1:4">
      <c r="A370" s="119" t="s">
        <v>2793</v>
      </c>
      <c r="B370" s="126">
        <v>41190</v>
      </c>
      <c r="C370" s="119">
        <v>18385</v>
      </c>
      <c r="D370" s="119">
        <f t="shared" si="5"/>
        <v>2012</v>
      </c>
    </row>
    <row r="371" spans="1:4">
      <c r="A371" s="119" t="s">
        <v>2794</v>
      </c>
      <c r="B371" s="126">
        <v>41191</v>
      </c>
      <c r="C371" s="119">
        <v>18434</v>
      </c>
      <c r="D371" s="119">
        <f t="shared" si="5"/>
        <v>2012</v>
      </c>
    </row>
    <row r="372" spans="1:4">
      <c r="A372" s="119" t="s">
        <v>2795</v>
      </c>
      <c r="B372" s="126">
        <v>41192</v>
      </c>
      <c r="C372" s="119">
        <v>18483</v>
      </c>
      <c r="D372" s="119">
        <f t="shared" si="5"/>
        <v>2012</v>
      </c>
    </row>
    <row r="373" spans="1:4">
      <c r="A373" s="119" t="s">
        <v>2769</v>
      </c>
      <c r="B373" s="126">
        <v>41193</v>
      </c>
      <c r="C373" s="119">
        <v>18532</v>
      </c>
      <c r="D373" s="119">
        <f t="shared" si="5"/>
        <v>2012</v>
      </c>
    </row>
    <row r="374" spans="1:4">
      <c r="A374" s="119" t="s">
        <v>2789</v>
      </c>
      <c r="B374" s="126">
        <v>41194</v>
      </c>
      <c r="C374" s="119">
        <v>18581</v>
      </c>
      <c r="D374" s="119">
        <f t="shared" si="5"/>
        <v>2012</v>
      </c>
    </row>
    <row r="375" spans="1:4">
      <c r="A375" s="119" t="s">
        <v>2790</v>
      </c>
      <c r="B375" s="126">
        <v>41195</v>
      </c>
      <c r="C375" s="119">
        <v>18630</v>
      </c>
      <c r="D375" s="119">
        <f t="shared" si="5"/>
        <v>2012</v>
      </c>
    </row>
    <row r="376" spans="1:4">
      <c r="A376" s="119" t="s">
        <v>2791</v>
      </c>
      <c r="B376" s="126">
        <v>41196</v>
      </c>
      <c r="C376" s="119">
        <v>18679</v>
      </c>
      <c r="D376" s="119">
        <f t="shared" si="5"/>
        <v>2012</v>
      </c>
    </row>
    <row r="377" spans="1:4">
      <c r="A377" s="119" t="s">
        <v>2792</v>
      </c>
      <c r="B377" s="126">
        <v>41197</v>
      </c>
      <c r="C377" s="119">
        <v>18728</v>
      </c>
      <c r="D377" s="119">
        <f t="shared" si="5"/>
        <v>2012</v>
      </c>
    </row>
    <row r="378" spans="1:4">
      <c r="A378" s="119" t="s">
        <v>2793</v>
      </c>
      <c r="B378" s="126">
        <v>41198</v>
      </c>
      <c r="C378" s="119">
        <v>18777</v>
      </c>
      <c r="D378" s="119">
        <f t="shared" si="5"/>
        <v>2012</v>
      </c>
    </row>
    <row r="379" spans="1:4">
      <c r="A379" s="119" t="s">
        <v>2794</v>
      </c>
      <c r="B379" s="126">
        <v>41199</v>
      </c>
      <c r="C379" s="119">
        <v>18826</v>
      </c>
      <c r="D379" s="119">
        <f t="shared" si="5"/>
        <v>2012</v>
      </c>
    </row>
    <row r="380" spans="1:4">
      <c r="A380" s="119" t="s">
        <v>2795</v>
      </c>
      <c r="B380" s="126">
        <v>41200</v>
      </c>
      <c r="C380" s="119">
        <v>18875</v>
      </c>
      <c r="D380" s="119">
        <f t="shared" si="5"/>
        <v>2012</v>
      </c>
    </row>
    <row r="381" spans="1:4">
      <c r="A381" s="119" t="s">
        <v>2769</v>
      </c>
      <c r="B381" s="126">
        <v>41201</v>
      </c>
      <c r="C381" s="119">
        <v>18924</v>
      </c>
      <c r="D381" s="119">
        <f t="shared" si="5"/>
        <v>2012</v>
      </c>
    </row>
    <row r="382" spans="1:4">
      <c r="A382" s="119" t="s">
        <v>2789</v>
      </c>
      <c r="B382" s="126">
        <v>41202</v>
      </c>
      <c r="C382" s="119">
        <v>18973</v>
      </c>
      <c r="D382" s="119">
        <f t="shared" si="5"/>
        <v>2012</v>
      </c>
    </row>
    <row r="383" spans="1:4">
      <c r="A383" s="119" t="s">
        <v>2790</v>
      </c>
      <c r="B383" s="126">
        <v>41203</v>
      </c>
      <c r="C383" s="119">
        <v>19022</v>
      </c>
      <c r="D383" s="119">
        <f t="shared" si="5"/>
        <v>2012</v>
      </c>
    </row>
    <row r="384" spans="1:4">
      <c r="A384" s="119" t="s">
        <v>2791</v>
      </c>
      <c r="B384" s="126">
        <v>41204</v>
      </c>
      <c r="C384" s="119">
        <v>19071</v>
      </c>
      <c r="D384" s="119">
        <f t="shared" si="5"/>
        <v>2012</v>
      </c>
    </row>
    <row r="385" spans="1:4">
      <c r="A385" s="119" t="s">
        <v>2792</v>
      </c>
      <c r="B385" s="126">
        <v>41205</v>
      </c>
      <c r="C385" s="119">
        <v>19120</v>
      </c>
      <c r="D385" s="119">
        <f t="shared" si="5"/>
        <v>2012</v>
      </c>
    </row>
    <row r="386" spans="1:4">
      <c r="A386" s="119" t="s">
        <v>2793</v>
      </c>
      <c r="B386" s="126">
        <v>41206</v>
      </c>
      <c r="C386" s="119">
        <v>19169</v>
      </c>
      <c r="D386" s="119">
        <f t="shared" si="5"/>
        <v>2012</v>
      </c>
    </row>
    <row r="387" spans="1:4">
      <c r="A387" s="119" t="s">
        <v>2794</v>
      </c>
      <c r="B387" s="126">
        <v>41207</v>
      </c>
      <c r="C387" s="119">
        <v>19218</v>
      </c>
      <c r="D387" s="119">
        <f t="shared" si="5"/>
        <v>2012</v>
      </c>
    </row>
    <row r="388" spans="1:4">
      <c r="A388" s="119" t="s">
        <v>2795</v>
      </c>
      <c r="B388" s="126">
        <v>41208</v>
      </c>
      <c r="C388" s="119">
        <v>19267</v>
      </c>
      <c r="D388" s="119">
        <f t="shared" si="5"/>
        <v>2012</v>
      </c>
    </row>
    <row r="389" spans="1:4">
      <c r="A389" s="119" t="s">
        <v>2769</v>
      </c>
      <c r="B389" s="126">
        <v>41209</v>
      </c>
      <c r="C389" s="119">
        <v>19316</v>
      </c>
      <c r="D389" s="119">
        <f t="shared" si="5"/>
        <v>2012</v>
      </c>
    </row>
    <row r="390" spans="1:4">
      <c r="A390" s="119" t="s">
        <v>2789</v>
      </c>
      <c r="B390" s="126">
        <v>41210</v>
      </c>
      <c r="C390" s="119">
        <v>19365</v>
      </c>
      <c r="D390" s="119">
        <f t="shared" ref="D390:D443" si="6">YEAR(B390:B828)</f>
        <v>2012</v>
      </c>
    </row>
    <row r="391" spans="1:4">
      <c r="A391" s="119" t="s">
        <v>2790</v>
      </c>
      <c r="B391" s="126">
        <v>41211</v>
      </c>
      <c r="C391" s="119">
        <v>19414</v>
      </c>
      <c r="D391" s="119">
        <f t="shared" si="6"/>
        <v>2012</v>
      </c>
    </row>
    <row r="392" spans="1:4">
      <c r="A392" s="119" t="s">
        <v>2791</v>
      </c>
      <c r="B392" s="126">
        <v>41212</v>
      </c>
      <c r="C392" s="119">
        <v>19463</v>
      </c>
      <c r="D392" s="119">
        <f t="shared" si="6"/>
        <v>2012</v>
      </c>
    </row>
    <row r="393" spans="1:4">
      <c r="A393" s="119" t="s">
        <v>2792</v>
      </c>
      <c r="B393" s="126">
        <v>41213</v>
      </c>
      <c r="C393" s="119">
        <v>19512</v>
      </c>
      <c r="D393" s="119">
        <f t="shared" si="6"/>
        <v>2012</v>
      </c>
    </row>
    <row r="394" spans="1:4">
      <c r="A394" s="119" t="s">
        <v>2793</v>
      </c>
      <c r="B394" s="126">
        <v>41214</v>
      </c>
      <c r="C394" s="119">
        <v>19561</v>
      </c>
      <c r="D394" s="119">
        <f t="shared" si="6"/>
        <v>2012</v>
      </c>
    </row>
    <row r="395" spans="1:4">
      <c r="A395" s="119" t="s">
        <v>2794</v>
      </c>
      <c r="B395" s="126">
        <v>41215</v>
      </c>
      <c r="C395" s="119">
        <v>19610</v>
      </c>
      <c r="D395" s="119">
        <f t="shared" si="6"/>
        <v>2012</v>
      </c>
    </row>
    <row r="396" spans="1:4">
      <c r="A396" s="119" t="s">
        <v>2795</v>
      </c>
      <c r="B396" s="126">
        <v>41216</v>
      </c>
      <c r="C396" s="119">
        <v>19659</v>
      </c>
      <c r="D396" s="119">
        <f t="shared" si="6"/>
        <v>2012</v>
      </c>
    </row>
    <row r="397" spans="1:4">
      <c r="A397" s="119" t="s">
        <v>2769</v>
      </c>
      <c r="B397" s="126">
        <v>41217</v>
      </c>
      <c r="C397" s="119">
        <v>19708</v>
      </c>
      <c r="D397" s="119">
        <f t="shared" si="6"/>
        <v>2012</v>
      </c>
    </row>
    <row r="398" spans="1:4">
      <c r="A398" s="119" t="s">
        <v>2789</v>
      </c>
      <c r="B398" s="126">
        <v>41218</v>
      </c>
      <c r="C398" s="119">
        <v>19757</v>
      </c>
      <c r="D398" s="119">
        <f t="shared" si="6"/>
        <v>2012</v>
      </c>
    </row>
    <row r="399" spans="1:4">
      <c r="A399" s="119" t="s">
        <v>2790</v>
      </c>
      <c r="B399" s="126">
        <v>41219</v>
      </c>
      <c r="C399" s="119">
        <v>19806</v>
      </c>
      <c r="D399" s="119">
        <f t="shared" si="6"/>
        <v>2012</v>
      </c>
    </row>
    <row r="400" spans="1:4">
      <c r="A400" s="119" t="s">
        <v>2791</v>
      </c>
      <c r="B400" s="126">
        <v>41220</v>
      </c>
      <c r="C400" s="119">
        <v>19855</v>
      </c>
      <c r="D400" s="119">
        <f t="shared" si="6"/>
        <v>2012</v>
      </c>
    </row>
    <row r="401" spans="1:4">
      <c r="A401" s="119" t="s">
        <v>2792</v>
      </c>
      <c r="B401" s="126">
        <v>41221</v>
      </c>
      <c r="C401" s="119">
        <v>19904</v>
      </c>
      <c r="D401" s="119">
        <f t="shared" si="6"/>
        <v>2012</v>
      </c>
    </row>
    <row r="402" spans="1:4">
      <c r="A402" s="119" t="s">
        <v>2793</v>
      </c>
      <c r="B402" s="126">
        <v>41222</v>
      </c>
      <c r="C402" s="119">
        <v>19953</v>
      </c>
      <c r="D402" s="119">
        <f t="shared" si="6"/>
        <v>2012</v>
      </c>
    </row>
    <row r="403" spans="1:4">
      <c r="A403" s="119" t="s">
        <v>2794</v>
      </c>
      <c r="B403" s="126">
        <v>41223</v>
      </c>
      <c r="C403" s="119">
        <v>20002</v>
      </c>
      <c r="D403" s="119">
        <f t="shared" si="6"/>
        <v>2012</v>
      </c>
    </row>
    <row r="404" spans="1:4">
      <c r="A404" s="119" t="s">
        <v>2795</v>
      </c>
      <c r="B404" s="126">
        <v>41224</v>
      </c>
      <c r="C404" s="119">
        <v>20051</v>
      </c>
      <c r="D404" s="119">
        <f t="shared" si="6"/>
        <v>2012</v>
      </c>
    </row>
    <row r="405" spans="1:4">
      <c r="A405" s="119" t="s">
        <v>2769</v>
      </c>
      <c r="B405" s="126">
        <v>41225</v>
      </c>
      <c r="C405" s="119">
        <v>20100</v>
      </c>
      <c r="D405" s="119">
        <f t="shared" si="6"/>
        <v>2012</v>
      </c>
    </row>
    <row r="406" spans="1:4">
      <c r="A406" s="119" t="s">
        <v>2789</v>
      </c>
      <c r="B406" s="126">
        <v>41226</v>
      </c>
      <c r="C406" s="119">
        <v>20149</v>
      </c>
      <c r="D406" s="119">
        <f t="shared" si="6"/>
        <v>2012</v>
      </c>
    </row>
    <row r="407" spans="1:4">
      <c r="A407" s="119" t="s">
        <v>2790</v>
      </c>
      <c r="B407" s="126">
        <v>41227</v>
      </c>
      <c r="C407" s="119">
        <v>20198</v>
      </c>
      <c r="D407" s="119">
        <f t="shared" si="6"/>
        <v>2012</v>
      </c>
    </row>
    <row r="408" spans="1:4">
      <c r="A408" s="119" t="s">
        <v>2791</v>
      </c>
      <c r="B408" s="126">
        <v>41228</v>
      </c>
      <c r="C408" s="119">
        <v>20247</v>
      </c>
      <c r="D408" s="119">
        <f t="shared" si="6"/>
        <v>2012</v>
      </c>
    </row>
    <row r="409" spans="1:4">
      <c r="A409" s="119" t="s">
        <v>2792</v>
      </c>
      <c r="B409" s="126">
        <v>41229</v>
      </c>
      <c r="C409" s="119">
        <v>20296</v>
      </c>
      <c r="D409" s="119">
        <f t="shared" si="6"/>
        <v>2012</v>
      </c>
    </row>
    <row r="410" spans="1:4">
      <c r="A410" s="119" t="s">
        <v>2793</v>
      </c>
      <c r="B410" s="126">
        <v>41230</v>
      </c>
      <c r="C410" s="119">
        <v>20345</v>
      </c>
      <c r="D410" s="119">
        <f t="shared" si="6"/>
        <v>2012</v>
      </c>
    </row>
    <row r="411" spans="1:4">
      <c r="A411" s="119" t="s">
        <v>2794</v>
      </c>
      <c r="B411" s="126">
        <v>41231</v>
      </c>
      <c r="C411" s="119">
        <v>20394</v>
      </c>
      <c r="D411" s="119">
        <f t="shared" si="6"/>
        <v>2012</v>
      </c>
    </row>
    <row r="412" spans="1:4">
      <c r="A412" s="119" t="s">
        <v>2795</v>
      </c>
      <c r="B412" s="126">
        <v>41232</v>
      </c>
      <c r="C412" s="119">
        <v>20443</v>
      </c>
      <c r="D412" s="119">
        <f t="shared" si="6"/>
        <v>2012</v>
      </c>
    </row>
    <row r="413" spans="1:4">
      <c r="A413" s="119" t="s">
        <v>2769</v>
      </c>
      <c r="B413" s="126">
        <v>41233</v>
      </c>
      <c r="C413" s="119">
        <v>20492</v>
      </c>
      <c r="D413" s="119">
        <f t="shared" si="6"/>
        <v>2012</v>
      </c>
    </row>
    <row r="414" spans="1:4">
      <c r="A414" s="119" t="s">
        <v>2789</v>
      </c>
      <c r="B414" s="126">
        <v>41234</v>
      </c>
      <c r="C414" s="119">
        <v>20541</v>
      </c>
      <c r="D414" s="119">
        <f t="shared" si="6"/>
        <v>2012</v>
      </c>
    </row>
    <row r="415" spans="1:4">
      <c r="A415" s="119" t="s">
        <v>2790</v>
      </c>
      <c r="B415" s="126">
        <v>41235</v>
      </c>
      <c r="C415" s="119">
        <v>20590</v>
      </c>
      <c r="D415" s="119">
        <f t="shared" si="6"/>
        <v>2012</v>
      </c>
    </row>
    <row r="416" spans="1:4">
      <c r="A416" s="119" t="s">
        <v>2791</v>
      </c>
      <c r="B416" s="126">
        <v>41236</v>
      </c>
      <c r="C416" s="119">
        <v>20639</v>
      </c>
      <c r="D416" s="119">
        <f t="shared" si="6"/>
        <v>2012</v>
      </c>
    </row>
    <row r="417" spans="1:4">
      <c r="A417" s="119" t="s">
        <v>2792</v>
      </c>
      <c r="B417" s="126">
        <v>41237</v>
      </c>
      <c r="C417" s="119">
        <v>20688</v>
      </c>
      <c r="D417" s="119">
        <f t="shared" si="6"/>
        <v>2012</v>
      </c>
    </row>
    <row r="418" spans="1:4">
      <c r="A418" s="119" t="s">
        <v>2793</v>
      </c>
      <c r="B418" s="126">
        <v>41238</v>
      </c>
      <c r="C418" s="119">
        <v>20737</v>
      </c>
      <c r="D418" s="119">
        <f t="shared" si="6"/>
        <v>2012</v>
      </c>
    </row>
    <row r="419" spans="1:4">
      <c r="A419" s="119" t="s">
        <v>2794</v>
      </c>
      <c r="B419" s="126">
        <v>41239</v>
      </c>
      <c r="C419" s="119">
        <v>20786</v>
      </c>
      <c r="D419" s="119">
        <f t="shared" si="6"/>
        <v>2012</v>
      </c>
    </row>
    <row r="420" spans="1:4">
      <c r="A420" s="119" t="s">
        <v>2795</v>
      </c>
      <c r="B420" s="126">
        <v>41240</v>
      </c>
      <c r="C420" s="119">
        <v>20835</v>
      </c>
      <c r="D420" s="119">
        <f t="shared" si="6"/>
        <v>2012</v>
      </c>
    </row>
    <row r="421" spans="1:4">
      <c r="A421" s="119" t="s">
        <v>2769</v>
      </c>
      <c r="B421" s="126">
        <v>41241</v>
      </c>
      <c r="C421" s="119">
        <v>20884</v>
      </c>
      <c r="D421" s="119">
        <f t="shared" si="6"/>
        <v>2012</v>
      </c>
    </row>
    <row r="422" spans="1:4">
      <c r="A422" s="119" t="s">
        <v>2789</v>
      </c>
      <c r="B422" s="126">
        <v>41242</v>
      </c>
      <c r="C422" s="119">
        <v>20933</v>
      </c>
      <c r="D422" s="119">
        <f t="shared" si="6"/>
        <v>2012</v>
      </c>
    </row>
    <row r="423" spans="1:4">
      <c r="A423" s="119" t="s">
        <v>2790</v>
      </c>
      <c r="B423" s="126">
        <v>41243</v>
      </c>
      <c r="C423" s="119">
        <v>20982</v>
      </c>
      <c r="D423" s="119">
        <f t="shared" si="6"/>
        <v>2012</v>
      </c>
    </row>
    <row r="424" spans="1:4">
      <c r="A424" s="119" t="s">
        <v>2791</v>
      </c>
      <c r="B424" s="126">
        <v>41244</v>
      </c>
      <c r="C424" s="119">
        <v>21031</v>
      </c>
      <c r="D424" s="119">
        <f t="shared" si="6"/>
        <v>2012</v>
      </c>
    </row>
    <row r="425" spans="1:4">
      <c r="A425" s="119" t="s">
        <v>2792</v>
      </c>
      <c r="B425" s="126">
        <v>41245</v>
      </c>
      <c r="C425" s="119">
        <v>21080</v>
      </c>
      <c r="D425" s="119">
        <f t="shared" si="6"/>
        <v>2012</v>
      </c>
    </row>
    <row r="426" spans="1:4">
      <c r="A426" s="119" t="s">
        <v>2793</v>
      </c>
      <c r="B426" s="126">
        <v>41246</v>
      </c>
      <c r="C426" s="119">
        <v>21129</v>
      </c>
      <c r="D426" s="119">
        <f t="shared" si="6"/>
        <v>2012</v>
      </c>
    </row>
    <row r="427" spans="1:4">
      <c r="A427" s="119" t="s">
        <v>2794</v>
      </c>
      <c r="B427" s="126">
        <v>41247</v>
      </c>
      <c r="C427" s="119">
        <v>21178</v>
      </c>
      <c r="D427" s="119">
        <f t="shared" si="6"/>
        <v>2012</v>
      </c>
    </row>
    <row r="428" spans="1:4">
      <c r="A428" s="119" t="s">
        <v>2795</v>
      </c>
      <c r="B428" s="126">
        <v>41248</v>
      </c>
      <c r="C428" s="119">
        <v>21227</v>
      </c>
      <c r="D428" s="119">
        <f t="shared" si="6"/>
        <v>2012</v>
      </c>
    </row>
    <row r="429" spans="1:4">
      <c r="A429" s="119" t="s">
        <v>2769</v>
      </c>
      <c r="B429" s="126">
        <v>41249</v>
      </c>
      <c r="C429" s="119">
        <v>21276</v>
      </c>
      <c r="D429" s="119">
        <f t="shared" si="6"/>
        <v>2012</v>
      </c>
    </row>
    <row r="430" spans="1:4">
      <c r="A430" s="119" t="s">
        <v>2789</v>
      </c>
      <c r="B430" s="126">
        <v>41250</v>
      </c>
      <c r="C430" s="119">
        <v>21325</v>
      </c>
      <c r="D430" s="119">
        <f t="shared" si="6"/>
        <v>2012</v>
      </c>
    </row>
    <row r="431" spans="1:4">
      <c r="A431" s="119" t="s">
        <v>2790</v>
      </c>
      <c r="B431" s="126">
        <v>41251</v>
      </c>
      <c r="C431" s="119">
        <v>21374</v>
      </c>
      <c r="D431" s="119">
        <f t="shared" si="6"/>
        <v>2012</v>
      </c>
    </row>
    <row r="432" spans="1:4">
      <c r="A432" s="119" t="s">
        <v>2791</v>
      </c>
      <c r="B432" s="126">
        <v>41252</v>
      </c>
      <c r="C432" s="119">
        <v>21423</v>
      </c>
      <c r="D432" s="119">
        <f t="shared" si="6"/>
        <v>2012</v>
      </c>
    </row>
    <row r="433" spans="1:4">
      <c r="A433" s="119" t="s">
        <v>2792</v>
      </c>
      <c r="B433" s="126">
        <v>41253</v>
      </c>
      <c r="C433" s="119">
        <v>21472</v>
      </c>
      <c r="D433" s="119">
        <f t="shared" si="6"/>
        <v>2012</v>
      </c>
    </row>
    <row r="434" spans="1:4">
      <c r="A434" s="119" t="s">
        <v>2793</v>
      </c>
      <c r="B434" s="126">
        <v>41254</v>
      </c>
      <c r="C434" s="119">
        <v>21521</v>
      </c>
      <c r="D434" s="119">
        <f t="shared" si="6"/>
        <v>2012</v>
      </c>
    </row>
    <row r="435" spans="1:4">
      <c r="A435" s="119" t="s">
        <v>2794</v>
      </c>
      <c r="B435" s="126">
        <v>41255</v>
      </c>
      <c r="C435" s="119">
        <v>21570</v>
      </c>
      <c r="D435" s="119">
        <f t="shared" si="6"/>
        <v>2012</v>
      </c>
    </row>
    <row r="436" spans="1:4">
      <c r="A436" s="119" t="s">
        <v>2795</v>
      </c>
      <c r="B436" s="126">
        <v>41256</v>
      </c>
      <c r="C436" s="119">
        <v>21619</v>
      </c>
      <c r="D436" s="119">
        <f t="shared" si="6"/>
        <v>2012</v>
      </c>
    </row>
    <row r="437" spans="1:4">
      <c r="A437" s="119" t="s">
        <v>2769</v>
      </c>
      <c r="B437" s="126">
        <v>41257</v>
      </c>
      <c r="C437" s="119">
        <v>21668</v>
      </c>
      <c r="D437" s="119">
        <f t="shared" si="6"/>
        <v>2012</v>
      </c>
    </row>
    <row r="438" spans="1:4">
      <c r="A438" s="119" t="s">
        <v>2789</v>
      </c>
      <c r="B438" s="126">
        <v>41258</v>
      </c>
      <c r="C438" s="119">
        <v>21717</v>
      </c>
      <c r="D438" s="119">
        <f t="shared" si="6"/>
        <v>2012</v>
      </c>
    </row>
    <row r="439" spans="1:4">
      <c r="A439" s="119" t="s">
        <v>2790</v>
      </c>
      <c r="B439" s="126">
        <v>41259</v>
      </c>
      <c r="C439" s="119">
        <v>21766</v>
      </c>
      <c r="D439" s="119">
        <f t="shared" si="6"/>
        <v>2012</v>
      </c>
    </row>
    <row r="440" spans="1:4">
      <c r="A440" s="119" t="s">
        <v>2791</v>
      </c>
      <c r="B440" s="126">
        <v>41260</v>
      </c>
      <c r="C440" s="119">
        <v>21815</v>
      </c>
      <c r="D440" s="119">
        <f t="shared" si="6"/>
        <v>2012</v>
      </c>
    </row>
    <row r="441" spans="1:4">
      <c r="A441" s="119" t="s">
        <v>2792</v>
      </c>
      <c r="B441" s="126">
        <v>41261</v>
      </c>
      <c r="C441" s="119">
        <v>21864</v>
      </c>
      <c r="D441" s="119">
        <f t="shared" si="6"/>
        <v>2012</v>
      </c>
    </row>
    <row r="442" spans="1:4">
      <c r="A442" s="119" t="s">
        <v>2793</v>
      </c>
      <c r="B442" s="126">
        <v>41262</v>
      </c>
      <c r="C442" s="119">
        <v>21913</v>
      </c>
      <c r="D442" s="119">
        <f t="shared" si="6"/>
        <v>2012</v>
      </c>
    </row>
    <row r="443" spans="1:4">
      <c r="A443" s="119" t="s">
        <v>2794</v>
      </c>
      <c r="B443" s="126">
        <v>41263</v>
      </c>
      <c r="C443" s="119">
        <v>21962</v>
      </c>
      <c r="D443" s="119">
        <f t="shared" si="6"/>
        <v>2012</v>
      </c>
    </row>
  </sheetData>
  <mergeCells count="1">
    <mergeCell ref="B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EF8F7-3F43-454D-A63B-84B235346182}">
  <dimension ref="A1:L22"/>
  <sheetViews>
    <sheetView workbookViewId="0"/>
  </sheetViews>
  <sheetFormatPr defaultRowHeight="14.4"/>
  <sheetData>
    <row r="1" spans="1:12">
      <c r="A1" s="70" t="s">
        <v>2809</v>
      </c>
      <c r="B1" s="120" t="s">
        <v>2812</v>
      </c>
      <c r="C1" s="121"/>
      <c r="D1" s="121"/>
      <c r="E1" s="121"/>
      <c r="F1" s="124"/>
      <c r="G1" s="75"/>
      <c r="H1" s="75"/>
      <c r="I1" s="75"/>
      <c r="J1" s="75"/>
      <c r="K1" s="75"/>
      <c r="L1" s="75"/>
    </row>
    <row r="2" spans="1:1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</row>
    <row r="3" spans="1:12">
      <c r="A3" s="42">
        <v>730</v>
      </c>
      <c r="B3" s="42">
        <v>640</v>
      </c>
      <c r="C3" s="42">
        <v>936</v>
      </c>
      <c r="D3" s="42">
        <v>30</v>
      </c>
      <c r="E3" s="42">
        <v>914</v>
      </c>
      <c r="F3" s="42">
        <v>786</v>
      </c>
      <c r="G3" s="42">
        <v>734</v>
      </c>
      <c r="H3" s="75"/>
      <c r="I3" s="75"/>
      <c r="J3" s="75"/>
      <c r="K3" s="75"/>
      <c r="L3" s="75"/>
    </row>
    <row r="4" spans="1:12">
      <c r="A4" s="42">
        <v>250</v>
      </c>
      <c r="B4" s="42">
        <v>263</v>
      </c>
      <c r="C4" s="42">
        <v>462</v>
      </c>
      <c r="D4" s="42">
        <v>267</v>
      </c>
      <c r="E4" s="42">
        <v>291</v>
      </c>
      <c r="F4" s="42">
        <v>211</v>
      </c>
      <c r="G4" s="42">
        <v>920</v>
      </c>
      <c r="H4" s="75"/>
      <c r="I4" s="75"/>
      <c r="J4" s="75"/>
      <c r="K4" s="75"/>
      <c r="L4" s="75"/>
    </row>
    <row r="5" spans="1:12">
      <c r="A5" s="42">
        <v>12</v>
      </c>
      <c r="B5" s="42">
        <v>684</v>
      </c>
      <c r="C5" s="42">
        <v>11</v>
      </c>
      <c r="D5" s="42">
        <v>171</v>
      </c>
      <c r="E5" s="42">
        <v>943</v>
      </c>
      <c r="F5" s="42">
        <v>556</v>
      </c>
      <c r="G5" s="42">
        <v>972</v>
      </c>
      <c r="H5" s="75"/>
      <c r="I5" s="75"/>
      <c r="J5" s="75"/>
      <c r="K5" s="75"/>
      <c r="L5" s="75"/>
    </row>
    <row r="6" spans="1:12">
      <c r="A6" s="42">
        <v>390</v>
      </c>
      <c r="B6" s="42">
        <v>195</v>
      </c>
      <c r="C6" s="42">
        <v>740</v>
      </c>
      <c r="D6" s="42">
        <v>146</v>
      </c>
      <c r="E6" s="42">
        <v>10</v>
      </c>
      <c r="F6" s="42">
        <v>7</v>
      </c>
      <c r="G6" s="42">
        <v>782</v>
      </c>
      <c r="H6" s="75"/>
      <c r="I6" s="75"/>
      <c r="J6" s="75"/>
      <c r="K6" s="75"/>
      <c r="L6" s="75"/>
    </row>
    <row r="7" spans="1:12">
      <c r="A7" s="42">
        <v>15</v>
      </c>
      <c r="B7" s="42">
        <v>303</v>
      </c>
      <c r="C7" s="42">
        <v>2</v>
      </c>
      <c r="D7" s="42">
        <v>380</v>
      </c>
      <c r="E7" s="42">
        <v>829</v>
      </c>
      <c r="F7" s="42">
        <v>793</v>
      </c>
      <c r="G7" s="42">
        <v>973</v>
      </c>
      <c r="H7" s="75"/>
      <c r="I7" s="75"/>
      <c r="J7" s="75"/>
      <c r="K7" s="75"/>
      <c r="L7" s="75"/>
    </row>
    <row r="8" spans="1:12">
      <c r="A8" s="42">
        <v>828</v>
      </c>
      <c r="B8" s="42">
        <v>396</v>
      </c>
      <c r="C8" s="42">
        <v>273</v>
      </c>
      <c r="D8" s="42">
        <v>805</v>
      </c>
      <c r="E8" s="42">
        <v>279</v>
      </c>
      <c r="F8" s="42">
        <v>828</v>
      </c>
      <c r="G8" s="42">
        <v>903</v>
      </c>
      <c r="H8" s="75"/>
      <c r="I8" s="84" t="s">
        <v>2788</v>
      </c>
      <c r="J8" s="84">
        <f>COUNTIFS(A3:G19,"&gt;9",A3:G19,"&lt;100")</f>
        <v>19</v>
      </c>
      <c r="K8" s="75"/>
      <c r="L8" s="75"/>
    </row>
    <row r="9" spans="1:12">
      <c r="A9" s="42">
        <v>14</v>
      </c>
      <c r="B9" s="42">
        <v>711</v>
      </c>
      <c r="C9" s="42">
        <v>442</v>
      </c>
      <c r="D9" s="42">
        <v>27</v>
      </c>
      <c r="E9" s="42">
        <v>257</v>
      </c>
      <c r="F9" s="42">
        <v>875</v>
      </c>
      <c r="G9" s="42">
        <v>880</v>
      </c>
      <c r="H9" s="75"/>
      <c r="I9" s="75"/>
      <c r="J9" s="75"/>
      <c r="K9" s="75"/>
      <c r="L9" s="75"/>
    </row>
    <row r="10" spans="1:12">
      <c r="A10" s="42">
        <v>654</v>
      </c>
      <c r="B10" s="42">
        <v>160</v>
      </c>
      <c r="C10" s="42">
        <v>595</v>
      </c>
      <c r="D10" s="42">
        <v>443</v>
      </c>
      <c r="E10" s="42">
        <v>985</v>
      </c>
      <c r="F10" s="42">
        <v>611</v>
      </c>
      <c r="G10" s="42">
        <v>221</v>
      </c>
      <c r="H10" s="75"/>
      <c r="I10" s="75"/>
      <c r="J10" s="75"/>
      <c r="K10" s="75"/>
      <c r="L10" s="75"/>
    </row>
    <row r="11" spans="1:12">
      <c r="A11" s="42">
        <v>12</v>
      </c>
      <c r="B11" s="42">
        <v>429</v>
      </c>
      <c r="C11" s="42">
        <v>19</v>
      </c>
      <c r="D11" s="42">
        <v>410</v>
      </c>
      <c r="E11" s="42">
        <v>687</v>
      </c>
      <c r="F11" s="42">
        <v>15</v>
      </c>
      <c r="G11" s="42">
        <v>890</v>
      </c>
      <c r="H11" s="75"/>
      <c r="I11" s="75"/>
      <c r="J11" s="75"/>
      <c r="K11" s="75"/>
      <c r="L11" s="75"/>
    </row>
    <row r="12" spans="1:12">
      <c r="A12" s="42">
        <v>545</v>
      </c>
      <c r="B12" s="42">
        <v>934</v>
      </c>
      <c r="C12" s="42">
        <v>38</v>
      </c>
      <c r="D12" s="42">
        <v>264</v>
      </c>
      <c r="E12" s="42">
        <v>701</v>
      </c>
      <c r="F12" s="42">
        <v>248</v>
      </c>
      <c r="G12" s="42">
        <v>644</v>
      </c>
      <c r="H12" s="75"/>
      <c r="I12" s="75"/>
      <c r="J12" s="75"/>
      <c r="K12" s="75"/>
      <c r="L12" s="75"/>
    </row>
    <row r="13" spans="1:12">
      <c r="A13" s="42">
        <v>480</v>
      </c>
      <c r="B13" s="42">
        <v>93</v>
      </c>
      <c r="C13" s="42">
        <v>765</v>
      </c>
      <c r="D13" s="42">
        <v>2</v>
      </c>
      <c r="E13" s="42">
        <v>219</v>
      </c>
      <c r="F13" s="42">
        <v>153</v>
      </c>
      <c r="G13" s="42">
        <v>333</v>
      </c>
      <c r="H13" s="75"/>
      <c r="I13" s="75"/>
      <c r="J13" s="75"/>
      <c r="K13" s="75"/>
      <c r="L13" s="75"/>
    </row>
    <row r="14" spans="1:12">
      <c r="A14" s="42">
        <v>840</v>
      </c>
      <c r="B14" s="42">
        <v>14</v>
      </c>
      <c r="C14" s="42">
        <v>245</v>
      </c>
      <c r="D14" s="42">
        <v>773</v>
      </c>
      <c r="E14" s="42">
        <v>508</v>
      </c>
      <c r="F14" s="42">
        <v>15</v>
      </c>
      <c r="G14" s="42">
        <v>709</v>
      </c>
      <c r="H14" s="75"/>
      <c r="I14" s="75"/>
      <c r="J14" s="75"/>
      <c r="K14" s="75"/>
      <c r="L14" s="75"/>
    </row>
    <row r="15" spans="1:12">
      <c r="A15" s="42">
        <v>293</v>
      </c>
      <c r="B15" s="42">
        <v>416</v>
      </c>
      <c r="C15" s="42">
        <v>173</v>
      </c>
      <c r="D15" s="42">
        <v>588</v>
      </c>
      <c r="E15" s="42">
        <v>193</v>
      </c>
      <c r="F15" s="42">
        <v>30</v>
      </c>
      <c r="G15" s="42">
        <v>288</v>
      </c>
      <c r="H15" s="75"/>
      <c r="I15" s="75"/>
      <c r="J15" s="75"/>
      <c r="K15" s="75"/>
      <c r="L15" s="75"/>
    </row>
    <row r="16" spans="1:12">
      <c r="A16" s="42">
        <v>448</v>
      </c>
      <c r="B16" s="42">
        <v>673</v>
      </c>
      <c r="C16" s="42">
        <v>744</v>
      </c>
      <c r="D16" s="42">
        <v>50</v>
      </c>
      <c r="E16" s="42">
        <v>612</v>
      </c>
      <c r="F16" s="42">
        <v>911</v>
      </c>
      <c r="G16" s="42">
        <v>353</v>
      </c>
      <c r="H16" s="75"/>
      <c r="I16" s="75"/>
      <c r="J16" s="75"/>
      <c r="K16" s="75"/>
      <c r="L16" s="75"/>
    </row>
    <row r="17" spans="1:12">
      <c r="A17" s="42">
        <v>78</v>
      </c>
      <c r="B17" s="42">
        <v>501</v>
      </c>
      <c r="C17" s="42">
        <v>199</v>
      </c>
      <c r="D17" s="42">
        <v>207</v>
      </c>
      <c r="E17" s="42">
        <v>315</v>
      </c>
      <c r="F17" s="42">
        <v>152</v>
      </c>
      <c r="G17" s="42">
        <v>576</v>
      </c>
      <c r="H17" s="75"/>
      <c r="I17" s="75"/>
      <c r="J17" s="75"/>
      <c r="K17" s="75"/>
      <c r="L17" s="75"/>
    </row>
    <row r="18" spans="1:12">
      <c r="A18" s="42">
        <v>513</v>
      </c>
      <c r="B18" s="42">
        <v>69</v>
      </c>
      <c r="C18" s="42">
        <v>340</v>
      </c>
      <c r="D18" s="42">
        <v>817</v>
      </c>
      <c r="E18" s="42">
        <v>915</v>
      </c>
      <c r="F18" s="42">
        <v>57</v>
      </c>
      <c r="G18" s="42">
        <v>623</v>
      </c>
      <c r="H18" s="75"/>
      <c r="I18" s="75"/>
      <c r="J18" s="75"/>
      <c r="K18" s="75"/>
      <c r="L18" s="75"/>
    </row>
    <row r="19" spans="1:12">
      <c r="A19" s="42">
        <v>690</v>
      </c>
      <c r="B19" s="42">
        <v>167</v>
      </c>
      <c r="C19" s="42">
        <v>951</v>
      </c>
      <c r="D19" s="42">
        <v>618</v>
      </c>
      <c r="E19" s="42">
        <v>333</v>
      </c>
      <c r="F19" s="42">
        <v>591</v>
      </c>
      <c r="G19" s="42">
        <v>954</v>
      </c>
      <c r="H19" s="75"/>
      <c r="I19" s="75"/>
      <c r="J19" s="75"/>
      <c r="K19" s="75"/>
      <c r="L19" s="75"/>
    </row>
    <row r="20" spans="1:12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</row>
    <row r="21" spans="1:12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</row>
    <row r="22" spans="1:12">
      <c r="A22" s="87"/>
      <c r="B22" s="87"/>
      <c r="C22" s="75"/>
      <c r="D22" s="75"/>
      <c r="E22" s="75"/>
      <c r="F22" s="75"/>
      <c r="G22" s="75"/>
      <c r="H22" s="75"/>
      <c r="I22" s="75"/>
      <c r="J22" s="75"/>
      <c r="K22" s="75"/>
      <c r="L22" s="75"/>
    </row>
  </sheetData>
  <mergeCells count="1">
    <mergeCell ref="B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DEE0-FAA4-46DD-A88F-89D509ADE624}">
  <dimension ref="A1:G7"/>
  <sheetViews>
    <sheetView workbookViewId="0">
      <selection activeCell="E14" sqref="E14"/>
    </sheetView>
  </sheetViews>
  <sheetFormatPr defaultRowHeight="14.4"/>
  <sheetData>
    <row r="1" spans="1:7">
      <c r="A1" s="70" t="s">
        <v>2811</v>
      </c>
      <c r="B1" s="120" t="s">
        <v>2814</v>
      </c>
      <c r="C1" s="121"/>
      <c r="D1" s="121"/>
      <c r="E1" s="121"/>
      <c r="F1" s="124"/>
      <c r="G1" s="12"/>
    </row>
    <row r="2" spans="1:7">
      <c r="A2" s="75"/>
      <c r="B2" s="75"/>
      <c r="C2" s="75"/>
      <c r="D2" s="75"/>
      <c r="E2" s="75"/>
      <c r="F2" s="75"/>
    </row>
    <row r="3" spans="1:7">
      <c r="A3" s="75"/>
      <c r="B3" s="75"/>
      <c r="C3" s="75"/>
      <c r="D3" s="75"/>
      <c r="E3" s="75"/>
      <c r="F3" s="75"/>
    </row>
    <row r="4" spans="1:7">
      <c r="A4" s="70"/>
      <c r="B4" s="70" t="s">
        <v>2815</v>
      </c>
      <c r="C4" s="75"/>
      <c r="D4" s="75"/>
      <c r="E4" s="75"/>
      <c r="F4" s="75"/>
    </row>
    <row r="5" spans="1:7">
      <c r="A5" s="88" t="s">
        <v>2788</v>
      </c>
      <c r="B5" s="88">
        <f>LEN(SUBSTITUTE(B4," ",""))</f>
        <v>14</v>
      </c>
      <c r="C5" s="75"/>
      <c r="D5" s="75"/>
      <c r="E5" s="75"/>
      <c r="F5" s="75"/>
      <c r="G5" s="8"/>
    </row>
    <row r="6" spans="1:7">
      <c r="A6" s="75"/>
      <c r="B6" s="75"/>
      <c r="C6" s="75"/>
      <c r="D6" s="75"/>
      <c r="E6" s="75"/>
      <c r="F6" s="75"/>
    </row>
    <row r="7" spans="1:7">
      <c r="A7" s="75"/>
      <c r="B7" s="75"/>
      <c r="C7" s="75"/>
      <c r="D7" s="75"/>
      <c r="E7" s="75"/>
      <c r="F7" s="75"/>
    </row>
  </sheetData>
  <mergeCells count="1">
    <mergeCell ref="B1:F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34B2-0D95-4DE7-9589-52B09AAA078B}">
  <dimension ref="A1:F6"/>
  <sheetViews>
    <sheetView workbookViewId="0"/>
  </sheetViews>
  <sheetFormatPr defaultRowHeight="14.4"/>
  <sheetData>
    <row r="1" spans="1:6">
      <c r="A1" s="70" t="s">
        <v>2813</v>
      </c>
      <c r="B1" s="120" t="s">
        <v>2817</v>
      </c>
      <c r="C1" s="121"/>
      <c r="D1" s="121"/>
      <c r="E1" s="121"/>
      <c r="F1" s="124"/>
    </row>
    <row r="2" spans="1:6">
      <c r="A2" s="75"/>
      <c r="B2" s="75"/>
      <c r="C2" s="75"/>
      <c r="D2" s="75"/>
      <c r="E2" s="75"/>
      <c r="F2" s="75"/>
    </row>
    <row r="3" spans="1:6">
      <c r="A3" s="70" t="s">
        <v>2818</v>
      </c>
      <c r="B3" s="70" t="s">
        <v>2819</v>
      </c>
      <c r="C3" s="75"/>
      <c r="D3" s="75"/>
      <c r="E3" s="75"/>
      <c r="F3" s="75"/>
    </row>
    <row r="4" spans="1:6">
      <c r="A4" s="88" t="s">
        <v>2788</v>
      </c>
      <c r="B4" s="88" t="str">
        <f>SUBSTITUTE(B3,"Hello","Heaao")</f>
        <v>Heaao</v>
      </c>
      <c r="C4" s="75"/>
      <c r="D4" s="75"/>
      <c r="E4" s="75"/>
      <c r="F4" s="75"/>
    </row>
    <row r="5" spans="1:6">
      <c r="A5" s="88"/>
      <c r="B5" s="88" t="str">
        <f>REPLACE(B3,1,5,"Heaao")</f>
        <v>Heaao</v>
      </c>
      <c r="C5" s="75"/>
      <c r="D5" s="75"/>
      <c r="E5" s="75"/>
      <c r="F5" s="75"/>
    </row>
    <row r="6" spans="1:6">
      <c r="A6" s="75"/>
      <c r="B6" s="75"/>
      <c r="C6" s="75"/>
      <c r="D6" s="75"/>
      <c r="E6" s="75"/>
      <c r="F6" s="75"/>
    </row>
  </sheetData>
  <mergeCells count="1">
    <mergeCell ref="B1:F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4642-4C77-442E-8BB5-561E87F3C030}">
  <dimension ref="A1:F20"/>
  <sheetViews>
    <sheetView workbookViewId="0">
      <selection activeCell="B14" sqref="B14"/>
    </sheetView>
  </sheetViews>
  <sheetFormatPr defaultRowHeight="14.4"/>
  <sheetData>
    <row r="1" spans="1:6">
      <c r="A1" s="70" t="s">
        <v>2816</v>
      </c>
      <c r="B1" s="120" t="s">
        <v>2821</v>
      </c>
      <c r="C1" s="121"/>
      <c r="D1" s="121"/>
      <c r="E1" s="121"/>
      <c r="F1" s="75"/>
    </row>
    <row r="2" spans="1:6">
      <c r="A2" s="75"/>
      <c r="B2" s="75"/>
      <c r="C2" s="75"/>
      <c r="D2" s="75"/>
      <c r="E2" s="75"/>
      <c r="F2" s="75"/>
    </row>
    <row r="3" spans="1:6">
      <c r="A3" s="119" t="s">
        <v>2822</v>
      </c>
      <c r="B3" s="75"/>
      <c r="C3" s="75"/>
      <c r="D3" s="84" t="s">
        <v>2823</v>
      </c>
      <c r="E3" s="84">
        <f>COUNTIF(A3:A16,"Male")</f>
        <v>7</v>
      </c>
      <c r="F3" s="75"/>
    </row>
    <row r="4" spans="1:6">
      <c r="A4" s="119" t="s">
        <v>2822</v>
      </c>
      <c r="B4" s="75"/>
      <c r="C4" s="75"/>
      <c r="D4" s="84" t="s">
        <v>2783</v>
      </c>
      <c r="E4" s="84">
        <f>COUNTA(A3:A16)</f>
        <v>14</v>
      </c>
      <c r="F4" s="75"/>
    </row>
    <row r="5" spans="1:6">
      <c r="A5" s="119" t="s">
        <v>2822</v>
      </c>
      <c r="B5" s="75"/>
      <c r="C5" s="75"/>
      <c r="D5" s="84" t="s">
        <v>2824</v>
      </c>
      <c r="E5" s="30">
        <f>E3/E4</f>
        <v>0.5</v>
      </c>
      <c r="F5" s="75"/>
    </row>
    <row r="6" spans="1:6">
      <c r="A6" s="119" t="s">
        <v>2822</v>
      </c>
      <c r="B6" s="75"/>
      <c r="C6" s="75"/>
      <c r="D6" s="75"/>
      <c r="E6" s="75"/>
      <c r="F6" s="75"/>
    </row>
    <row r="7" spans="1:6">
      <c r="A7" s="119" t="s">
        <v>2825</v>
      </c>
      <c r="B7" s="75"/>
      <c r="C7" s="75"/>
      <c r="D7" s="84" t="s">
        <v>2826</v>
      </c>
      <c r="E7" s="30">
        <f>COUNTIF(A3:A16,"Male")/COUNTA(A3:A16)</f>
        <v>0.5</v>
      </c>
      <c r="F7" s="75"/>
    </row>
    <row r="8" spans="1:6">
      <c r="A8" s="119" t="s">
        <v>2825</v>
      </c>
      <c r="B8" s="75"/>
      <c r="C8" s="75"/>
      <c r="D8" s="75"/>
      <c r="E8" s="75"/>
      <c r="F8" s="75"/>
    </row>
    <row r="9" spans="1:6">
      <c r="A9" s="119" t="s">
        <v>2825</v>
      </c>
      <c r="B9" s="75"/>
      <c r="C9" s="75"/>
      <c r="D9" s="75"/>
      <c r="E9" s="75"/>
      <c r="F9" s="75"/>
    </row>
    <row r="10" spans="1:6">
      <c r="A10" s="119" t="s">
        <v>2825</v>
      </c>
      <c r="B10" s="75"/>
      <c r="C10" s="75"/>
      <c r="D10" s="75"/>
      <c r="E10" s="75"/>
      <c r="F10" s="75"/>
    </row>
    <row r="11" spans="1:6">
      <c r="A11" s="119" t="s">
        <v>2822</v>
      </c>
      <c r="B11" s="75"/>
      <c r="C11" s="75"/>
      <c r="D11" s="75"/>
      <c r="E11" s="75"/>
      <c r="F11" s="75"/>
    </row>
    <row r="12" spans="1:6">
      <c r="A12" s="119" t="s">
        <v>2822</v>
      </c>
      <c r="B12" s="75"/>
      <c r="C12" s="75"/>
      <c r="D12" s="75"/>
      <c r="E12" s="75"/>
      <c r="F12" s="75"/>
    </row>
    <row r="13" spans="1:6">
      <c r="A13" s="119" t="s">
        <v>2825</v>
      </c>
      <c r="B13" s="75"/>
      <c r="C13" s="75"/>
      <c r="D13" s="75"/>
      <c r="E13" s="75"/>
      <c r="F13" s="75"/>
    </row>
    <row r="14" spans="1:6">
      <c r="A14" s="119" t="s">
        <v>2822</v>
      </c>
      <c r="B14" s="75"/>
      <c r="C14" s="75"/>
      <c r="D14" s="75"/>
      <c r="E14" s="75"/>
      <c r="F14" s="75"/>
    </row>
    <row r="15" spans="1:6">
      <c r="A15" s="119" t="s">
        <v>2825</v>
      </c>
      <c r="B15" s="75"/>
      <c r="C15" s="75"/>
      <c r="D15" s="75"/>
      <c r="E15" s="75"/>
      <c r="F15" s="75"/>
    </row>
    <row r="16" spans="1:6">
      <c r="A16" s="119" t="s">
        <v>2825</v>
      </c>
      <c r="B16" s="75"/>
      <c r="C16" s="75"/>
      <c r="D16" s="75"/>
      <c r="E16" s="75"/>
      <c r="F16" s="75"/>
    </row>
    <row r="17" spans="1:6">
      <c r="A17" s="75"/>
      <c r="B17" s="75"/>
      <c r="C17" s="75"/>
      <c r="D17" s="75"/>
      <c r="E17" s="75"/>
      <c r="F17" s="75"/>
    </row>
    <row r="18" spans="1:6">
      <c r="A18" s="75"/>
      <c r="B18" s="75"/>
      <c r="C18" s="75"/>
      <c r="D18" s="75"/>
      <c r="E18" s="75"/>
      <c r="F18" s="75"/>
    </row>
    <row r="19" spans="1:6">
      <c r="A19" s="75"/>
      <c r="B19" s="75"/>
      <c r="C19" s="75"/>
      <c r="D19" s="75"/>
    </row>
    <row r="20" spans="1:6">
      <c r="A20" s="75"/>
      <c r="B20" s="75"/>
      <c r="C20" s="75"/>
      <c r="D20" s="75"/>
    </row>
  </sheetData>
  <mergeCells count="1">
    <mergeCell ref="B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E8DA-6C6E-454B-A83D-8491937F1FFF}">
  <dimension ref="A1:D10"/>
  <sheetViews>
    <sheetView workbookViewId="0"/>
  </sheetViews>
  <sheetFormatPr defaultRowHeight="14.4"/>
  <sheetData>
    <row r="1" spans="1:4">
      <c r="A1" s="70" t="s">
        <v>2820</v>
      </c>
      <c r="B1" s="120" t="s">
        <v>2828</v>
      </c>
      <c r="C1" s="121"/>
      <c r="D1" s="121"/>
    </row>
    <row r="2" spans="1:4">
      <c r="A2" s="75"/>
      <c r="B2" s="75"/>
      <c r="C2" s="75"/>
      <c r="D2" s="75"/>
    </row>
    <row r="3" spans="1:4">
      <c r="A3" s="75"/>
      <c r="B3" s="75"/>
      <c r="C3" s="75"/>
      <c r="D3" s="75"/>
    </row>
    <row r="4" spans="1:4">
      <c r="A4" s="119" t="s">
        <v>2829</v>
      </c>
      <c r="B4" s="122">
        <v>23</v>
      </c>
      <c r="C4" s="75"/>
      <c r="D4" s="75"/>
    </row>
    <row r="5" spans="1:4">
      <c r="A5" s="119"/>
      <c r="B5" s="122">
        <v>43</v>
      </c>
      <c r="C5" s="75"/>
      <c r="D5" s="75"/>
    </row>
    <row r="6" spans="1:4">
      <c r="A6" s="119"/>
      <c r="B6" s="122" t="e">
        <v>#N/A</v>
      </c>
      <c r="C6" s="75"/>
      <c r="D6" s="75"/>
    </row>
    <row r="7" spans="1:4">
      <c r="A7" s="119"/>
      <c r="B7" s="122" t="s">
        <v>2830</v>
      </c>
      <c r="C7" s="75"/>
      <c r="D7" s="75"/>
    </row>
    <row r="8" spans="1:4">
      <c r="A8" s="119"/>
      <c r="B8" s="122" t="s">
        <v>2831</v>
      </c>
      <c r="C8" s="75"/>
      <c r="D8" s="75"/>
    </row>
    <row r="9" spans="1:4">
      <c r="A9" s="88" t="s">
        <v>2788</v>
      </c>
      <c r="B9" s="123">
        <f>SUMIF(B4:B8,"&lt;&gt;#N/A")</f>
        <v>66</v>
      </c>
      <c r="C9" s="75"/>
      <c r="D9" s="75"/>
    </row>
    <row r="10" spans="1:4">
      <c r="A10" s="75"/>
      <c r="B10" s="75"/>
      <c r="C10" s="75"/>
      <c r="D10" s="75"/>
    </row>
  </sheetData>
  <mergeCells count="1">
    <mergeCell ref="B1:D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787E-0840-4BE6-811A-CA89B67E67CA}">
  <dimension ref="A1:E16"/>
  <sheetViews>
    <sheetView workbookViewId="0">
      <selection activeCell="F22" sqref="F22"/>
    </sheetView>
  </sheetViews>
  <sheetFormatPr defaultRowHeight="14.4"/>
  <sheetData>
    <row r="1" spans="1:5">
      <c r="A1" s="70" t="s">
        <v>2827</v>
      </c>
      <c r="B1" s="76" t="s">
        <v>2833</v>
      </c>
      <c r="C1" s="76"/>
      <c r="D1" s="76"/>
      <c r="E1" s="76"/>
    </row>
    <row r="2" spans="1:5">
      <c r="A2" s="75"/>
      <c r="B2" s="75"/>
      <c r="C2" s="75"/>
    </row>
    <row r="3" spans="1:5">
      <c r="A3" s="75"/>
      <c r="B3" s="75"/>
      <c r="C3" s="75"/>
    </row>
    <row r="4" spans="1:5">
      <c r="A4" s="119">
        <v>23</v>
      </c>
      <c r="B4" s="75"/>
      <c r="C4" s="75"/>
    </row>
    <row r="5" spans="1:5">
      <c r="A5" s="119">
        <v>22</v>
      </c>
      <c r="B5" s="75"/>
      <c r="C5" s="75"/>
      <c r="D5" s="75"/>
      <c r="E5" s="75"/>
    </row>
    <row r="6" spans="1:5">
      <c r="A6" s="119">
        <v>65</v>
      </c>
      <c r="B6" s="75"/>
      <c r="C6" s="75"/>
      <c r="D6" s="75"/>
      <c r="E6" s="75"/>
    </row>
    <row r="7" spans="1:5">
      <c r="A7" s="119">
        <v>78</v>
      </c>
      <c r="B7" s="75"/>
      <c r="C7" s="75"/>
      <c r="D7" s="75"/>
      <c r="E7" s="75"/>
    </row>
    <row r="8" spans="1:5">
      <c r="A8" s="119">
        <v>21</v>
      </c>
      <c r="B8" s="75"/>
      <c r="C8" s="75"/>
      <c r="D8" s="75"/>
      <c r="E8" s="75"/>
    </row>
    <row r="9" spans="1:5">
      <c r="A9" s="119">
        <v>12</v>
      </c>
      <c r="B9" s="75"/>
      <c r="C9" s="75"/>
      <c r="D9" s="75"/>
      <c r="E9" s="75"/>
    </row>
    <row r="10" spans="1:5">
      <c r="A10" s="119">
        <v>-7</v>
      </c>
      <c r="B10" s="75"/>
      <c r="C10" s="75"/>
      <c r="D10" s="75"/>
      <c r="E10" s="75"/>
    </row>
    <row r="11" spans="1:5">
      <c r="A11" s="119">
        <v>-45</v>
      </c>
      <c r="B11" s="75"/>
      <c r="C11" s="75"/>
      <c r="D11" s="75"/>
      <c r="E11" s="75"/>
    </row>
    <row r="12" spans="1:5">
      <c r="A12" s="119">
        <v>-88</v>
      </c>
      <c r="B12" s="75"/>
      <c r="C12" s="75"/>
      <c r="D12" s="75"/>
      <c r="E12" s="75"/>
    </row>
    <row r="13" spans="1:5">
      <c r="A13" s="119">
        <v>-2</v>
      </c>
      <c r="B13" s="75"/>
      <c r="C13" s="75"/>
      <c r="D13" s="75"/>
      <c r="E13" s="75"/>
    </row>
    <row r="14" spans="1:5">
      <c r="A14" s="119">
        <v>0</v>
      </c>
      <c r="B14" s="75"/>
      <c r="C14" s="75"/>
      <c r="D14" s="75"/>
      <c r="E14" s="75"/>
    </row>
    <row r="15" spans="1:5">
      <c r="A15" s="84" cm="1">
        <f t="array" ref="A15">MIN(IF(A4:A14 &gt; 0, A4:A14))</f>
        <v>12</v>
      </c>
      <c r="B15" s="75"/>
      <c r="C15" s="75"/>
      <c r="D15" s="75"/>
      <c r="E15" s="75"/>
    </row>
    <row r="16" spans="1:5">
      <c r="A16" s="75"/>
      <c r="B16" s="75"/>
      <c r="C16" s="75"/>
      <c r="D16" s="75"/>
      <c r="E16" s="75"/>
    </row>
  </sheetData>
  <mergeCells count="1">
    <mergeCell ref="B1:E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5104-F534-451B-BFE4-4FB402ACCFAC}">
  <dimension ref="A1:H18"/>
  <sheetViews>
    <sheetView workbookViewId="0">
      <selection activeCell="H10" sqref="H10"/>
    </sheetView>
  </sheetViews>
  <sheetFormatPr defaultRowHeight="14.4"/>
  <cols>
    <col min="1" max="1" width="9" bestFit="1" customWidth="1"/>
    <col min="4" max="4" width="9" bestFit="1" customWidth="1"/>
    <col min="5" max="5" width="9.109375" bestFit="1" customWidth="1"/>
  </cols>
  <sheetData>
    <row r="1" spans="1:8">
      <c r="A1" s="70" t="s">
        <v>2920</v>
      </c>
      <c r="B1" s="76" t="s">
        <v>2835</v>
      </c>
      <c r="C1" s="76"/>
      <c r="D1" s="76"/>
      <c r="E1" s="76"/>
      <c r="F1" s="76"/>
      <c r="G1" s="76"/>
      <c r="H1" s="76"/>
    </row>
    <row r="2" spans="1:8">
      <c r="A2" s="75"/>
      <c r="B2" s="75"/>
      <c r="C2" s="75"/>
      <c r="D2" s="75"/>
      <c r="E2" s="75"/>
      <c r="F2" s="75"/>
      <c r="G2" s="75"/>
      <c r="H2" s="75"/>
    </row>
    <row r="3" spans="1:8">
      <c r="A3" s="75"/>
      <c r="B3" s="116" t="s">
        <v>2836</v>
      </c>
      <c r="C3" s="116"/>
      <c r="D3" s="116" t="s">
        <v>2806</v>
      </c>
      <c r="E3" s="116" t="s">
        <v>2837</v>
      </c>
      <c r="F3" s="75"/>
      <c r="G3" s="75"/>
      <c r="H3" s="75"/>
    </row>
    <row r="4" spans="1:8">
      <c r="A4" s="70" t="s">
        <v>2838</v>
      </c>
      <c r="B4" s="93" t="s">
        <v>2839</v>
      </c>
      <c r="C4" s="93"/>
      <c r="D4" s="93">
        <v>2010</v>
      </c>
      <c r="E4" s="117">
        <v>40280</v>
      </c>
      <c r="F4" s="75"/>
      <c r="G4" s="75"/>
      <c r="H4" s="75"/>
    </row>
    <row r="5" spans="1:8">
      <c r="A5" s="75"/>
      <c r="B5" s="75"/>
      <c r="C5" s="75"/>
      <c r="D5" s="75"/>
      <c r="E5" s="75"/>
      <c r="G5" s="75"/>
      <c r="H5" s="75"/>
    </row>
    <row r="6" spans="1:8">
      <c r="A6" s="117" t="s">
        <v>2</v>
      </c>
      <c r="B6" s="88" t="s">
        <v>2836</v>
      </c>
      <c r="C6" s="88" t="s">
        <v>2840</v>
      </c>
      <c r="D6" s="88" t="s">
        <v>2806</v>
      </c>
      <c r="E6" s="88" t="s">
        <v>2837</v>
      </c>
      <c r="G6" s="75"/>
      <c r="H6" s="75"/>
    </row>
    <row r="7" spans="1:8">
      <c r="A7" s="118">
        <v>40280</v>
      </c>
      <c r="B7" s="88" t="str">
        <f>TEXT(A7,"MMM")</f>
        <v>Apr</v>
      </c>
      <c r="C7" s="88" t="str">
        <f>TEXT(A7,"DDDD")</f>
        <v>Monday</v>
      </c>
      <c r="D7" s="88" t="str">
        <f>TEXT(A7,"YYYY")</f>
        <v>2010</v>
      </c>
      <c r="E7" s="88" t="str">
        <f>TEXT(A7,"D-MMM-Y")</f>
        <v>12-Apr-10</v>
      </c>
      <c r="G7" s="75"/>
      <c r="H7" s="75"/>
    </row>
    <row r="8" spans="1:8">
      <c r="A8" s="118">
        <v>40280</v>
      </c>
      <c r="B8" s="88" t="str">
        <f t="shared" ref="B8:B18" si="0">TEXT(A8,"MMM")</f>
        <v>Apr</v>
      </c>
      <c r="C8" s="88" t="str">
        <f t="shared" ref="C8:C18" si="1">TEXT(A8,"DDDD")</f>
        <v>Monday</v>
      </c>
      <c r="D8" s="88" t="str">
        <f t="shared" ref="D8:D18" si="2">TEXT(A8,"YYY")</f>
        <v>2010</v>
      </c>
      <c r="E8" s="88" t="str">
        <f>TEXT(A8,"D-MMM-Y")</f>
        <v>12-Apr-10</v>
      </c>
      <c r="G8" s="75"/>
      <c r="H8" s="75"/>
    </row>
    <row r="9" spans="1:8">
      <c r="A9" s="118">
        <v>40280</v>
      </c>
      <c r="B9" s="88" t="str">
        <f t="shared" si="0"/>
        <v>Apr</v>
      </c>
      <c r="C9" s="88" t="str">
        <f t="shared" si="1"/>
        <v>Monday</v>
      </c>
      <c r="D9" s="88" t="str">
        <f t="shared" si="2"/>
        <v>2010</v>
      </c>
      <c r="E9" s="88" t="str">
        <f t="shared" ref="E9:E18" si="3">TEXT(A9,"D-MMM-Y")</f>
        <v>12-Apr-10</v>
      </c>
      <c r="G9" s="75"/>
      <c r="H9" s="75"/>
    </row>
    <row r="10" spans="1:8">
      <c r="A10" s="118">
        <v>40280</v>
      </c>
      <c r="B10" s="88" t="str">
        <f t="shared" si="0"/>
        <v>Apr</v>
      </c>
      <c r="C10" s="88" t="str">
        <f t="shared" si="1"/>
        <v>Monday</v>
      </c>
      <c r="D10" s="88" t="str">
        <f t="shared" si="2"/>
        <v>2010</v>
      </c>
      <c r="E10" s="88" t="str">
        <f t="shared" si="3"/>
        <v>12-Apr-10</v>
      </c>
      <c r="G10" s="75"/>
      <c r="H10" s="75"/>
    </row>
    <row r="11" spans="1:8">
      <c r="A11" s="118">
        <v>40182</v>
      </c>
      <c r="B11" s="88" t="str">
        <f t="shared" si="0"/>
        <v>Jan</v>
      </c>
      <c r="C11" s="88" t="str">
        <f t="shared" si="1"/>
        <v>Monday</v>
      </c>
      <c r="D11" s="88" t="str">
        <f t="shared" si="2"/>
        <v>2010</v>
      </c>
      <c r="E11" s="88" t="str">
        <f t="shared" si="3"/>
        <v>4-Jan-10</v>
      </c>
      <c r="G11" s="75"/>
      <c r="H11" s="75"/>
    </row>
    <row r="12" spans="1:8">
      <c r="A12" s="118">
        <v>40278</v>
      </c>
      <c r="B12" s="88" t="str">
        <f t="shared" si="0"/>
        <v>Apr</v>
      </c>
      <c r="C12" s="88" t="str">
        <f t="shared" si="1"/>
        <v>Saturday</v>
      </c>
      <c r="D12" s="88" t="str">
        <f t="shared" si="2"/>
        <v>2010</v>
      </c>
      <c r="E12" s="88" t="str">
        <f t="shared" si="3"/>
        <v>10-Apr-10</v>
      </c>
      <c r="G12" s="75"/>
      <c r="H12" s="75"/>
    </row>
    <row r="13" spans="1:8">
      <c r="A13" s="118">
        <v>40280</v>
      </c>
      <c r="B13" s="88" t="str">
        <f t="shared" si="0"/>
        <v>Apr</v>
      </c>
      <c r="C13" s="88" t="str">
        <f t="shared" si="1"/>
        <v>Monday</v>
      </c>
      <c r="D13" s="88" t="str">
        <f t="shared" si="2"/>
        <v>2010</v>
      </c>
      <c r="E13" s="88" t="str">
        <f t="shared" si="3"/>
        <v>12-Apr-10</v>
      </c>
      <c r="G13" s="75"/>
      <c r="H13" s="75"/>
    </row>
    <row r="14" spans="1:8">
      <c r="A14" s="118">
        <v>40280</v>
      </c>
      <c r="B14" s="88" t="str">
        <f t="shared" si="0"/>
        <v>Apr</v>
      </c>
      <c r="C14" s="88" t="str">
        <f t="shared" si="1"/>
        <v>Monday</v>
      </c>
      <c r="D14" s="88" t="str">
        <f t="shared" si="2"/>
        <v>2010</v>
      </c>
      <c r="E14" s="88" t="str">
        <f t="shared" si="3"/>
        <v>12-Apr-10</v>
      </c>
      <c r="G14" s="75"/>
      <c r="H14" s="75"/>
    </row>
    <row r="15" spans="1:8">
      <c r="A15" s="118">
        <v>40280</v>
      </c>
      <c r="B15" s="88" t="str">
        <f t="shared" si="0"/>
        <v>Apr</v>
      </c>
      <c r="C15" s="88" t="str">
        <f t="shared" si="1"/>
        <v>Monday</v>
      </c>
      <c r="D15" s="88" t="str">
        <f t="shared" si="2"/>
        <v>2010</v>
      </c>
      <c r="E15" s="88" t="str">
        <f t="shared" si="3"/>
        <v>12-Apr-10</v>
      </c>
      <c r="G15" s="75"/>
      <c r="H15" s="75"/>
    </row>
    <row r="16" spans="1:8">
      <c r="A16" s="118">
        <v>40280</v>
      </c>
      <c r="B16" s="88" t="str">
        <f t="shared" si="0"/>
        <v>Apr</v>
      </c>
      <c r="C16" s="88" t="str">
        <f t="shared" si="1"/>
        <v>Monday</v>
      </c>
      <c r="D16" s="88" t="str">
        <f t="shared" si="2"/>
        <v>2010</v>
      </c>
      <c r="E16" s="88" t="str">
        <f t="shared" si="3"/>
        <v>12-Apr-10</v>
      </c>
      <c r="G16" s="75"/>
      <c r="H16" s="75"/>
    </row>
    <row r="17" spans="1:8">
      <c r="A17" s="118">
        <v>40287</v>
      </c>
      <c r="B17" s="88" t="str">
        <f t="shared" si="0"/>
        <v>Apr</v>
      </c>
      <c r="C17" s="88" t="str">
        <f t="shared" si="1"/>
        <v>Monday</v>
      </c>
      <c r="D17" s="88" t="str">
        <f t="shared" si="2"/>
        <v>2010</v>
      </c>
      <c r="E17" s="88" t="str">
        <f t="shared" si="3"/>
        <v>19-Apr-10</v>
      </c>
      <c r="G17" s="75"/>
      <c r="H17" s="75"/>
    </row>
    <row r="18" spans="1:8">
      <c r="A18" s="118">
        <v>40280</v>
      </c>
      <c r="B18" s="88" t="str">
        <f t="shared" si="0"/>
        <v>Apr</v>
      </c>
      <c r="C18" s="88" t="str">
        <f t="shared" si="1"/>
        <v>Monday</v>
      </c>
      <c r="D18" s="88" t="str">
        <f t="shared" si="2"/>
        <v>2010</v>
      </c>
      <c r="E18" s="88" t="str">
        <f t="shared" si="3"/>
        <v>12-Apr-10</v>
      </c>
      <c r="G18" s="75"/>
      <c r="H18" s="75"/>
    </row>
  </sheetData>
  <mergeCells count="1">
    <mergeCell ref="B1:H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0DCB-DF44-462C-B073-EED01B444E2C}">
  <dimension ref="A1:H17"/>
  <sheetViews>
    <sheetView workbookViewId="0">
      <selection activeCell="E22" sqref="E22"/>
    </sheetView>
  </sheetViews>
  <sheetFormatPr defaultRowHeight="14.4"/>
  <cols>
    <col min="1" max="1" width="17.21875" bestFit="1" customWidth="1"/>
    <col min="2" max="2" width="14.6640625" bestFit="1" customWidth="1"/>
    <col min="3" max="3" width="9.21875" bestFit="1" customWidth="1"/>
    <col min="4" max="4" width="10.109375" bestFit="1" customWidth="1"/>
    <col min="5" max="6" width="9.21875" bestFit="1" customWidth="1"/>
    <col min="7" max="7" width="23.21875" bestFit="1" customWidth="1"/>
  </cols>
  <sheetData>
    <row r="1" spans="1:8">
      <c r="A1" s="95" t="s">
        <v>2832</v>
      </c>
      <c r="B1" s="96" t="s">
        <v>2842</v>
      </c>
      <c r="C1" s="97"/>
      <c r="D1" s="97"/>
      <c r="E1" s="98"/>
      <c r="F1" s="99"/>
      <c r="G1" s="99"/>
      <c r="H1" s="75"/>
    </row>
    <row r="2" spans="1:8">
      <c r="A2" s="99"/>
      <c r="B2" s="99"/>
      <c r="C2" s="99"/>
      <c r="D2" s="99"/>
      <c r="E2" s="99"/>
      <c r="F2" s="99"/>
      <c r="G2" s="99"/>
      <c r="H2" s="75"/>
    </row>
    <row r="3" spans="1:8">
      <c r="A3" s="100"/>
      <c r="B3" s="101"/>
      <c r="C3" s="102"/>
      <c r="D3" s="103"/>
      <c r="E3" s="104"/>
      <c r="F3" s="105"/>
      <c r="G3" s="106"/>
      <c r="H3" s="75"/>
    </row>
    <row r="4" spans="1:8">
      <c r="A4" s="107"/>
      <c r="B4" s="108">
        <v>40826</v>
      </c>
      <c r="C4" s="109">
        <v>40826</v>
      </c>
      <c r="D4" s="110">
        <v>40826</v>
      </c>
      <c r="E4" s="111">
        <v>40826</v>
      </c>
      <c r="F4" s="112">
        <v>40826</v>
      </c>
      <c r="G4" s="113">
        <v>40826</v>
      </c>
      <c r="H4" s="75"/>
    </row>
    <row r="5" spans="1:8">
      <c r="A5" s="114">
        <v>40825.007638888892</v>
      </c>
      <c r="B5" s="115" t="str">
        <f>TEXT(A5, "D MMMM YYYY")</f>
        <v>9 October 2011</v>
      </c>
      <c r="C5" s="115" t="str">
        <f>TEXT(A5,"D-D")</f>
        <v>9-9</v>
      </c>
      <c r="D5" s="115" t="str">
        <f>TEXT(A5,"MMMM-Y")</f>
        <v>October-11</v>
      </c>
      <c r="E5" s="115" t="str">
        <f>TEXT(A5,"D-MMM")</f>
        <v>9-Oct</v>
      </c>
      <c r="F5" s="115" t="str">
        <f>TEXT(A5,"D-MMM-Y")</f>
        <v>9-Oct-11</v>
      </c>
      <c r="G5" s="115" t="str">
        <f>TEXT(A5,"DDDD, MMMM, D, YYYY")</f>
        <v>Sunday, October, 9, 2011</v>
      </c>
      <c r="H5" s="75"/>
    </row>
    <row r="6" spans="1:8">
      <c r="A6" s="114">
        <v>40826.007638888892</v>
      </c>
      <c r="B6" s="115" t="str">
        <f t="shared" ref="B6:B16" si="0">TEXT(A6, "D MMMM YYYY")</f>
        <v>10 October 2011</v>
      </c>
      <c r="C6" s="115" t="str">
        <f t="shared" ref="C6:C16" si="1">TEXT(A6,"D-D")</f>
        <v>10-10</v>
      </c>
      <c r="D6" s="115" t="str">
        <f t="shared" ref="D6:D16" si="2">TEXT(A6,"MMMM-Y")</f>
        <v>October-11</v>
      </c>
      <c r="E6" s="115" t="str">
        <f t="shared" ref="E6:E16" si="3">TEXT(A6,"D-MMM")</f>
        <v>10-Oct</v>
      </c>
      <c r="F6" s="115" t="str">
        <f t="shared" ref="F6:F16" si="4">TEXT(A6,"D-MMM-Y")</f>
        <v>10-Oct-11</v>
      </c>
      <c r="G6" s="115" t="str">
        <f t="shared" ref="G6:G16" si="5">TEXT(A6,"DDDD, MMMM, D, YYYY")</f>
        <v>Monday, October, 10, 2011</v>
      </c>
      <c r="H6" s="75"/>
    </row>
    <row r="7" spans="1:8">
      <c r="A7" s="114">
        <v>40827.007638888892</v>
      </c>
      <c r="B7" s="115" t="str">
        <f t="shared" si="0"/>
        <v>11 October 2011</v>
      </c>
      <c r="C7" s="115" t="str">
        <f t="shared" si="1"/>
        <v>11-11</v>
      </c>
      <c r="D7" s="115" t="str">
        <f t="shared" si="2"/>
        <v>October-11</v>
      </c>
      <c r="E7" s="115" t="str">
        <f t="shared" si="3"/>
        <v>11-Oct</v>
      </c>
      <c r="F7" s="115" t="str">
        <f t="shared" si="4"/>
        <v>11-Oct-11</v>
      </c>
      <c r="G7" s="115" t="str">
        <f t="shared" si="5"/>
        <v>Tuesday, October, 11, 2011</v>
      </c>
      <c r="H7" s="75"/>
    </row>
    <row r="8" spans="1:8">
      <c r="A8" s="114">
        <v>40828.007638888892</v>
      </c>
      <c r="B8" s="115" t="str">
        <f t="shared" si="0"/>
        <v>12 October 2011</v>
      </c>
      <c r="C8" s="115" t="str">
        <f t="shared" si="1"/>
        <v>12-12</v>
      </c>
      <c r="D8" s="115" t="str">
        <f t="shared" si="2"/>
        <v>October-11</v>
      </c>
      <c r="E8" s="115" t="str">
        <f t="shared" si="3"/>
        <v>12-Oct</v>
      </c>
      <c r="F8" s="115" t="str">
        <f t="shared" si="4"/>
        <v>12-Oct-11</v>
      </c>
      <c r="G8" s="115" t="str">
        <f t="shared" si="5"/>
        <v>Wednesday, October, 12, 2011</v>
      </c>
      <c r="H8" s="75"/>
    </row>
    <row r="9" spans="1:8">
      <c r="A9" s="114">
        <v>40829.007638888892</v>
      </c>
      <c r="B9" s="115" t="str">
        <f t="shared" si="0"/>
        <v>13 October 2011</v>
      </c>
      <c r="C9" s="115" t="str">
        <f t="shared" si="1"/>
        <v>13-13</v>
      </c>
      <c r="D9" s="115" t="str">
        <f t="shared" si="2"/>
        <v>October-11</v>
      </c>
      <c r="E9" s="115" t="str">
        <f t="shared" si="3"/>
        <v>13-Oct</v>
      </c>
      <c r="F9" s="115" t="str">
        <f t="shared" si="4"/>
        <v>13-Oct-11</v>
      </c>
      <c r="G9" s="115" t="str">
        <f t="shared" si="5"/>
        <v>Thursday, October, 13, 2011</v>
      </c>
      <c r="H9" s="75"/>
    </row>
    <row r="10" spans="1:8">
      <c r="A10" s="114">
        <v>40830.007638888892</v>
      </c>
      <c r="B10" s="115" t="str">
        <f t="shared" si="0"/>
        <v>14 October 2011</v>
      </c>
      <c r="C10" s="115" t="str">
        <f t="shared" si="1"/>
        <v>14-14</v>
      </c>
      <c r="D10" s="115" t="str">
        <f t="shared" si="2"/>
        <v>October-11</v>
      </c>
      <c r="E10" s="115" t="str">
        <f t="shared" si="3"/>
        <v>14-Oct</v>
      </c>
      <c r="F10" s="115" t="str">
        <f t="shared" si="4"/>
        <v>14-Oct-11</v>
      </c>
      <c r="G10" s="115" t="str">
        <f t="shared" si="5"/>
        <v>Friday, October, 14, 2011</v>
      </c>
      <c r="H10" s="75"/>
    </row>
    <row r="11" spans="1:8">
      <c r="A11" s="114">
        <v>40831.007638888892</v>
      </c>
      <c r="B11" s="115" t="str">
        <f t="shared" si="0"/>
        <v>15 October 2011</v>
      </c>
      <c r="C11" s="115" t="str">
        <f t="shared" si="1"/>
        <v>15-15</v>
      </c>
      <c r="D11" s="115" t="str">
        <f t="shared" si="2"/>
        <v>October-11</v>
      </c>
      <c r="E11" s="115" t="str">
        <f t="shared" si="3"/>
        <v>15-Oct</v>
      </c>
      <c r="F11" s="115" t="str">
        <f t="shared" si="4"/>
        <v>15-Oct-11</v>
      </c>
      <c r="G11" s="115" t="str">
        <f t="shared" si="5"/>
        <v>Saturday, October, 15, 2011</v>
      </c>
      <c r="H11" s="75"/>
    </row>
    <row r="12" spans="1:8">
      <c r="A12" s="114">
        <v>40832.007638888892</v>
      </c>
      <c r="B12" s="115" t="str">
        <f t="shared" si="0"/>
        <v>16 October 2011</v>
      </c>
      <c r="C12" s="115" t="str">
        <f t="shared" si="1"/>
        <v>16-16</v>
      </c>
      <c r="D12" s="115" t="str">
        <f t="shared" si="2"/>
        <v>October-11</v>
      </c>
      <c r="E12" s="115" t="str">
        <f t="shared" si="3"/>
        <v>16-Oct</v>
      </c>
      <c r="F12" s="115" t="str">
        <f t="shared" si="4"/>
        <v>16-Oct-11</v>
      </c>
      <c r="G12" s="115" t="str">
        <f t="shared" si="5"/>
        <v>Sunday, October, 16, 2011</v>
      </c>
      <c r="H12" s="75"/>
    </row>
    <row r="13" spans="1:8">
      <c r="A13" s="114">
        <v>40833.007638888892</v>
      </c>
      <c r="B13" s="115" t="str">
        <f t="shared" si="0"/>
        <v>17 October 2011</v>
      </c>
      <c r="C13" s="115" t="str">
        <f t="shared" si="1"/>
        <v>17-17</v>
      </c>
      <c r="D13" s="115" t="str">
        <f t="shared" si="2"/>
        <v>October-11</v>
      </c>
      <c r="E13" s="115" t="str">
        <f t="shared" si="3"/>
        <v>17-Oct</v>
      </c>
      <c r="F13" s="115" t="str">
        <f t="shared" si="4"/>
        <v>17-Oct-11</v>
      </c>
      <c r="G13" s="115" t="str">
        <f t="shared" si="5"/>
        <v>Monday, October, 17, 2011</v>
      </c>
      <c r="H13" s="75"/>
    </row>
    <row r="14" spans="1:8">
      <c r="A14" s="114">
        <v>40834.007638888892</v>
      </c>
      <c r="B14" s="115" t="str">
        <f t="shared" si="0"/>
        <v>18 October 2011</v>
      </c>
      <c r="C14" s="115" t="str">
        <f t="shared" si="1"/>
        <v>18-18</v>
      </c>
      <c r="D14" s="115" t="str">
        <f t="shared" si="2"/>
        <v>October-11</v>
      </c>
      <c r="E14" s="115" t="str">
        <f t="shared" si="3"/>
        <v>18-Oct</v>
      </c>
      <c r="F14" s="115" t="str">
        <f t="shared" si="4"/>
        <v>18-Oct-11</v>
      </c>
      <c r="G14" s="115" t="str">
        <f t="shared" si="5"/>
        <v>Tuesday, October, 18, 2011</v>
      </c>
      <c r="H14" s="75"/>
    </row>
    <row r="15" spans="1:8">
      <c r="A15" s="114">
        <v>40835.007638888892</v>
      </c>
      <c r="B15" s="115" t="str">
        <f t="shared" si="0"/>
        <v>19 October 2011</v>
      </c>
      <c r="C15" s="115" t="str">
        <f t="shared" si="1"/>
        <v>19-19</v>
      </c>
      <c r="D15" s="115" t="str">
        <f t="shared" si="2"/>
        <v>October-11</v>
      </c>
      <c r="E15" s="115" t="str">
        <f t="shared" si="3"/>
        <v>19-Oct</v>
      </c>
      <c r="F15" s="115" t="str">
        <f t="shared" si="4"/>
        <v>19-Oct-11</v>
      </c>
      <c r="G15" s="115" t="str">
        <f t="shared" si="5"/>
        <v>Wednesday, October, 19, 2011</v>
      </c>
      <c r="H15" s="75"/>
    </row>
    <row r="16" spans="1:8">
      <c r="A16" s="114">
        <v>40836.007638888892</v>
      </c>
      <c r="B16" s="115" t="str">
        <f t="shared" si="0"/>
        <v>20 October 2011</v>
      </c>
      <c r="C16" s="115" t="str">
        <f t="shared" si="1"/>
        <v>20-20</v>
      </c>
      <c r="D16" s="115" t="str">
        <f t="shared" si="2"/>
        <v>October-11</v>
      </c>
      <c r="E16" s="115" t="str">
        <f t="shared" si="3"/>
        <v>20-Oct</v>
      </c>
      <c r="F16" s="115" t="str">
        <f t="shared" si="4"/>
        <v>20-Oct-11</v>
      </c>
      <c r="G16" s="115" t="str">
        <f t="shared" si="5"/>
        <v>Thursday, October, 20, 2011</v>
      </c>
      <c r="H16" s="75"/>
    </row>
    <row r="17" spans="1:7">
      <c r="A17" s="31"/>
      <c r="B17" s="31"/>
      <c r="C17" s="31"/>
      <c r="D17" s="31"/>
      <c r="E17" s="31"/>
      <c r="F17" s="31"/>
      <c r="G17" s="31"/>
    </row>
  </sheetData>
  <mergeCells count="1">
    <mergeCell ref="B1:E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501C-9452-43EB-9C01-A66F7417D8CE}">
  <dimension ref="A1:G30"/>
  <sheetViews>
    <sheetView workbookViewId="0">
      <selection activeCell="D7" sqref="D7"/>
    </sheetView>
  </sheetViews>
  <sheetFormatPr defaultRowHeight="14.4"/>
  <sheetData>
    <row r="1" spans="1:7">
      <c r="A1" s="70" t="s">
        <v>2834</v>
      </c>
      <c r="B1" s="76" t="s">
        <v>2844</v>
      </c>
      <c r="C1" s="76"/>
      <c r="D1" s="76"/>
      <c r="E1" s="76"/>
      <c r="F1" s="76"/>
      <c r="G1" s="75"/>
    </row>
    <row r="2" spans="1:7">
      <c r="A2" s="75"/>
      <c r="B2" s="75"/>
      <c r="C2" s="75"/>
      <c r="D2" s="75"/>
      <c r="E2" s="75"/>
      <c r="F2" s="75"/>
      <c r="G2" s="75"/>
    </row>
    <row r="3" spans="1:7">
      <c r="A3" s="93" t="s">
        <v>2845</v>
      </c>
      <c r="B3" s="84" t="s">
        <v>2800</v>
      </c>
      <c r="C3" s="87"/>
      <c r="D3" s="87"/>
      <c r="E3" s="87"/>
      <c r="F3" s="75"/>
      <c r="G3" s="75"/>
    </row>
    <row r="4" spans="1:7">
      <c r="A4" s="94">
        <v>376196</v>
      </c>
      <c r="B4" s="84">
        <f>COUNTIF($A$4:$A$30,A4)</f>
        <v>2</v>
      </c>
      <c r="C4" s="75"/>
      <c r="D4" s="84" t="s">
        <v>2788</v>
      </c>
      <c r="E4" s="84">
        <f>COUNTIF($B$4:$B$30,"&gt;1")</f>
        <v>21</v>
      </c>
      <c r="F4" s="75"/>
      <c r="G4" s="75"/>
    </row>
    <row r="5" spans="1:7">
      <c r="A5" s="94">
        <v>375692</v>
      </c>
      <c r="B5" s="84">
        <f>COUNTIF($A$4:$A$30,A5)</f>
        <v>3</v>
      </c>
      <c r="C5" s="75"/>
      <c r="D5" s="75"/>
      <c r="E5" s="75"/>
      <c r="F5" s="75"/>
      <c r="G5" s="75"/>
    </row>
    <row r="6" spans="1:7">
      <c r="A6" s="94">
        <v>375340</v>
      </c>
      <c r="B6" s="84">
        <f>COUNTIF($A$4:$A$30,A6)</f>
        <v>2</v>
      </c>
      <c r="C6" s="75"/>
      <c r="D6" s="75"/>
      <c r="E6" s="75"/>
      <c r="F6" s="75"/>
      <c r="G6" s="75"/>
    </row>
    <row r="7" spans="1:7">
      <c r="A7" s="94">
        <v>375347</v>
      </c>
      <c r="B7" s="84">
        <f>COUNTIF($A$4:$A$30,A7)</f>
        <v>2</v>
      </c>
      <c r="C7" s="75"/>
      <c r="D7" s="75"/>
      <c r="E7" s="75"/>
      <c r="F7" s="75"/>
      <c r="G7" s="75"/>
    </row>
    <row r="8" spans="1:7">
      <c r="A8" s="94">
        <v>375350</v>
      </c>
      <c r="B8" s="84">
        <f>COUNTIF($A$4:$A$30,A8)</f>
        <v>2</v>
      </c>
      <c r="C8" s="75"/>
      <c r="D8" s="75"/>
      <c r="E8" s="75"/>
      <c r="F8" s="75"/>
      <c r="G8" s="75"/>
    </row>
    <row r="9" spans="1:7">
      <c r="A9" s="94">
        <v>375355</v>
      </c>
      <c r="B9" s="84">
        <f>COUNTIF($A$4:$A$30,A9)</f>
        <v>2</v>
      </c>
      <c r="C9" s="75"/>
      <c r="D9" s="75"/>
      <c r="E9" s="75"/>
      <c r="F9" s="75"/>
      <c r="G9" s="75"/>
    </row>
    <row r="10" spans="1:7">
      <c r="A10" s="94">
        <v>375359</v>
      </c>
      <c r="B10" s="84">
        <f>COUNTIF($A$4:$A$30,A10)</f>
        <v>2</v>
      </c>
      <c r="C10" s="75"/>
      <c r="D10" s="75"/>
      <c r="E10" s="75"/>
      <c r="F10" s="75"/>
      <c r="G10" s="75"/>
    </row>
    <row r="11" spans="1:7">
      <c r="A11" s="94">
        <v>375365</v>
      </c>
      <c r="B11" s="84">
        <f>COUNTIF($A$4:$A$30,A11)</f>
        <v>2</v>
      </c>
      <c r="C11" s="75"/>
      <c r="D11" s="75"/>
      <c r="E11" s="75"/>
      <c r="F11" s="75"/>
      <c r="G11" s="75"/>
    </row>
    <row r="12" spans="1:7">
      <c r="A12" s="94">
        <v>375366</v>
      </c>
      <c r="B12" s="84">
        <f>COUNTIF($A$4:$A$30,A12)</f>
        <v>2</v>
      </c>
      <c r="C12" s="75"/>
      <c r="D12" s="75"/>
      <c r="E12" s="75"/>
      <c r="F12" s="75"/>
      <c r="G12" s="75"/>
    </row>
    <row r="13" spans="1:7">
      <c r="A13" s="94">
        <v>375367</v>
      </c>
      <c r="B13" s="84">
        <f>COUNTIF($A$4:$A$30,A13)</f>
        <v>2</v>
      </c>
      <c r="C13" s="75"/>
      <c r="D13" s="75"/>
      <c r="E13" s="75"/>
      <c r="F13" s="75"/>
      <c r="G13" s="75"/>
    </row>
    <row r="14" spans="1:7">
      <c r="A14" s="94">
        <v>375692</v>
      </c>
      <c r="B14" s="84">
        <f>COUNTIF($A$4:$A$30,A14)</f>
        <v>3</v>
      </c>
      <c r="C14" s="75"/>
      <c r="D14" s="75"/>
      <c r="E14" s="75"/>
      <c r="F14" s="75"/>
      <c r="G14" s="75"/>
    </row>
    <row r="15" spans="1:7">
      <c r="A15" s="94">
        <v>376196</v>
      </c>
      <c r="B15" s="84">
        <f>COUNTIF($A$4:$A$30,A15)</f>
        <v>2</v>
      </c>
      <c r="C15" s="75"/>
      <c r="D15" s="75"/>
      <c r="E15" s="75"/>
      <c r="F15" s="75"/>
      <c r="G15" s="75"/>
    </row>
    <row r="16" spans="1:7">
      <c r="A16" s="94">
        <v>376238</v>
      </c>
      <c r="B16" s="84">
        <f>COUNTIF($A$4:$A$30,A16)</f>
        <v>1</v>
      </c>
      <c r="C16" s="75"/>
      <c r="D16" s="75"/>
      <c r="E16" s="75"/>
      <c r="F16" s="75"/>
      <c r="G16" s="75"/>
    </row>
    <row r="17" spans="1:7">
      <c r="A17" s="94">
        <v>375340</v>
      </c>
      <c r="B17" s="84">
        <f>COUNTIF($A$4:$A$30,A17)</f>
        <v>2</v>
      </c>
      <c r="C17" s="75"/>
      <c r="D17" s="75"/>
      <c r="E17" s="75"/>
      <c r="F17" s="75"/>
      <c r="G17" s="75"/>
    </row>
    <row r="18" spans="1:7">
      <c r="A18" s="94">
        <v>375347</v>
      </c>
      <c r="B18" s="84">
        <f>COUNTIF($A$4:$A$30,A18)</f>
        <v>2</v>
      </c>
      <c r="C18" s="75"/>
      <c r="D18" s="75"/>
      <c r="E18" s="75"/>
      <c r="F18" s="75"/>
      <c r="G18" s="75"/>
    </row>
    <row r="19" spans="1:7">
      <c r="A19" s="94">
        <v>375350</v>
      </c>
      <c r="B19" s="84">
        <f>COUNTIF($A$4:$A$30,A19)</f>
        <v>2</v>
      </c>
      <c r="C19" s="75"/>
      <c r="D19" s="75"/>
      <c r="E19" s="75"/>
      <c r="F19" s="75"/>
      <c r="G19" s="75"/>
    </row>
    <row r="20" spans="1:7">
      <c r="A20" s="94">
        <v>375355</v>
      </c>
      <c r="B20" s="84">
        <f>COUNTIF($A$4:$A$30,A20)</f>
        <v>2</v>
      </c>
      <c r="C20" s="75"/>
      <c r="D20" s="75"/>
      <c r="E20" s="75"/>
      <c r="F20" s="75"/>
      <c r="G20" s="75"/>
    </row>
    <row r="21" spans="1:7">
      <c r="A21" s="94">
        <v>375359</v>
      </c>
      <c r="B21" s="84">
        <f>COUNTIF($A$4:$A$30,A21)</f>
        <v>2</v>
      </c>
      <c r="C21" s="75"/>
      <c r="D21" s="75"/>
      <c r="E21" s="75"/>
      <c r="F21" s="75"/>
      <c r="G21" s="75"/>
    </row>
    <row r="22" spans="1:7">
      <c r="A22" s="94">
        <v>375365</v>
      </c>
      <c r="B22" s="84">
        <f>COUNTIF($A$4:$A$30,A22)</f>
        <v>2</v>
      </c>
      <c r="C22" s="75"/>
      <c r="D22" s="75"/>
      <c r="E22" s="75"/>
      <c r="F22" s="75"/>
      <c r="G22" s="75"/>
    </row>
    <row r="23" spans="1:7">
      <c r="A23" s="94">
        <v>375366</v>
      </c>
      <c r="B23" s="84">
        <f>COUNTIF($A$4:$A$30,A23)</f>
        <v>2</v>
      </c>
      <c r="C23" s="75"/>
      <c r="D23" s="75"/>
      <c r="E23" s="75"/>
      <c r="F23" s="75"/>
      <c r="G23" s="75"/>
    </row>
    <row r="24" spans="1:7">
      <c r="A24" s="94">
        <v>375367</v>
      </c>
      <c r="B24" s="84">
        <f>COUNTIF($A$4:$A$30,A24)</f>
        <v>2</v>
      </c>
      <c r="C24" s="75"/>
      <c r="D24" s="75"/>
      <c r="E24" s="75"/>
      <c r="F24" s="75"/>
      <c r="G24" s="75"/>
    </row>
    <row r="25" spans="1:7">
      <c r="A25" s="94">
        <v>375692</v>
      </c>
      <c r="B25" s="84">
        <f>COUNTIF($A$4:$A$30,A25)</f>
        <v>3</v>
      </c>
      <c r="C25" s="75"/>
      <c r="D25" s="75"/>
      <c r="E25" s="75"/>
      <c r="F25" s="75"/>
      <c r="G25" s="75"/>
    </row>
    <row r="26" spans="1:7">
      <c r="A26" s="94">
        <v>375699</v>
      </c>
      <c r="B26" s="84">
        <f>COUNTIF($A$4:$A$30,A26)</f>
        <v>1</v>
      </c>
      <c r="C26" s="75"/>
      <c r="D26" s="75"/>
      <c r="E26" s="75"/>
      <c r="F26" s="75"/>
      <c r="G26" s="75"/>
    </row>
    <row r="27" spans="1:7">
      <c r="A27" s="94">
        <v>375701</v>
      </c>
      <c r="B27" s="84">
        <f>COUNTIF($A$4:$A$30,A27)</f>
        <v>1</v>
      </c>
      <c r="C27" s="75"/>
      <c r="D27" s="75"/>
      <c r="E27" s="75"/>
      <c r="F27" s="75"/>
      <c r="G27" s="75"/>
    </row>
    <row r="28" spans="1:7">
      <c r="A28" s="94">
        <v>376259</v>
      </c>
      <c r="B28" s="84">
        <f>COUNTIF($A$4:$A$30,A28)</f>
        <v>1</v>
      </c>
      <c r="C28" s="75"/>
      <c r="D28" s="75"/>
      <c r="E28" s="75"/>
      <c r="F28" s="75"/>
      <c r="G28" s="75"/>
    </row>
    <row r="29" spans="1:7">
      <c r="A29" s="94">
        <v>376260</v>
      </c>
      <c r="B29" s="84">
        <f>COUNTIF($A$4:$A$30,A29)</f>
        <v>1</v>
      </c>
      <c r="C29" s="75"/>
      <c r="D29" s="75"/>
      <c r="E29" s="75"/>
      <c r="F29" s="75"/>
      <c r="G29" s="75"/>
    </row>
    <row r="30" spans="1:7">
      <c r="A30" s="94">
        <v>376264</v>
      </c>
      <c r="B30" s="84">
        <f>COUNTIF($A$4:$A$30,A30)</f>
        <v>1</v>
      </c>
      <c r="C30" s="75"/>
      <c r="D30" s="75"/>
      <c r="E30" s="75"/>
      <c r="F30" s="75"/>
      <c r="G30" s="75"/>
    </row>
  </sheetData>
  <mergeCells count="1">
    <mergeCell ref="B1:F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68F11-BFC8-452C-BD3E-A052D35A699C}">
  <dimension ref="A1:F9"/>
  <sheetViews>
    <sheetView workbookViewId="0"/>
  </sheetViews>
  <sheetFormatPr defaultRowHeight="14.4"/>
  <sheetData>
    <row r="1" spans="1:6">
      <c r="A1" s="70" t="s">
        <v>2841</v>
      </c>
      <c r="B1" s="76" t="s">
        <v>2847</v>
      </c>
      <c r="C1" s="76"/>
      <c r="D1" s="76"/>
      <c r="E1" s="76"/>
      <c r="F1" s="76"/>
    </row>
    <row r="2" spans="1:6">
      <c r="A2" s="75"/>
      <c r="B2" s="75"/>
      <c r="C2" s="75"/>
      <c r="D2" s="75"/>
      <c r="E2" s="75"/>
      <c r="F2" s="75"/>
    </row>
    <row r="3" spans="1:6">
      <c r="A3" s="75"/>
      <c r="B3" s="75"/>
      <c r="C3" s="75"/>
      <c r="D3" s="75"/>
      <c r="E3" s="75"/>
      <c r="F3" s="75"/>
    </row>
    <row r="4" spans="1:6">
      <c r="A4" s="89" t="s">
        <v>3</v>
      </c>
      <c r="B4" s="90" t="s">
        <v>11</v>
      </c>
      <c r="C4" s="75"/>
      <c r="D4" s="75"/>
      <c r="E4" s="75"/>
      <c r="F4" s="75"/>
    </row>
    <row r="5" spans="1:6">
      <c r="A5" s="91" t="s">
        <v>13</v>
      </c>
      <c r="B5" s="33">
        <f>COUNTIF([1]Master_Data!D2:$D$1361,'[1]24'!A5)/COUNTA([1]Master_Data!$D$2:$D$1361)</f>
        <v>0.96691176470588236</v>
      </c>
      <c r="C5" s="75"/>
      <c r="D5" s="75"/>
      <c r="E5" s="75"/>
      <c r="F5" s="75"/>
    </row>
    <row r="6" spans="1:6">
      <c r="A6" s="91" t="s">
        <v>39</v>
      </c>
      <c r="B6" s="33">
        <f>COUNTIF([1]Master_Data!D3:$D$1361,'[1]24'!A6)/COUNTA([1]Master_Data!$D$2:$D$1361)</f>
        <v>1.3235294117647059E-2</v>
      </c>
      <c r="C6" s="75"/>
      <c r="D6" s="75"/>
      <c r="E6" s="75"/>
      <c r="F6" s="75"/>
    </row>
    <row r="7" spans="1:6">
      <c r="A7" s="91" t="s">
        <v>87</v>
      </c>
      <c r="B7" s="33">
        <f>COUNTIF([1]Master_Data!D4:$D$1361,'[1]24'!A7)/COUNTA([1]Master_Data!$D$2:$D$1361)</f>
        <v>2.9411764705882353E-3</v>
      </c>
      <c r="C7" s="75"/>
      <c r="D7" s="75"/>
      <c r="E7" s="75"/>
      <c r="F7" s="75"/>
    </row>
    <row r="8" spans="1:6">
      <c r="A8" s="87"/>
      <c r="B8" s="87"/>
      <c r="C8" s="75"/>
      <c r="D8" s="75"/>
      <c r="E8" s="92"/>
      <c r="F8" s="75"/>
    </row>
    <row r="9" spans="1:6">
      <c r="A9" s="75"/>
      <c r="B9" s="75"/>
      <c r="C9" s="75"/>
      <c r="D9" s="75"/>
      <c r="E9" s="75"/>
      <c r="F9" s="75"/>
    </row>
  </sheetData>
  <mergeCells count="1">
    <mergeCell ref="B1:F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EB30-3BEB-469B-BAA0-F1C89EAC58BE}">
  <dimension ref="A1:F6"/>
  <sheetViews>
    <sheetView tabSelected="1" workbookViewId="0"/>
  </sheetViews>
  <sheetFormatPr defaultRowHeight="14.4"/>
  <cols>
    <col min="2" max="2" width="63.21875" bestFit="1" customWidth="1"/>
  </cols>
  <sheetData>
    <row r="1" spans="1:6">
      <c r="A1" s="70" t="s">
        <v>2843</v>
      </c>
      <c r="B1" s="71" t="s">
        <v>2849</v>
      </c>
      <c r="C1" s="75"/>
      <c r="D1" s="75"/>
      <c r="E1" s="75"/>
      <c r="F1" s="75"/>
    </row>
    <row r="2" spans="1:6">
      <c r="A2" s="75"/>
      <c r="B2" s="75"/>
      <c r="C2" s="75"/>
      <c r="D2" s="75"/>
      <c r="E2" s="75"/>
      <c r="F2" s="75"/>
    </row>
    <row r="3" spans="1:6">
      <c r="A3" s="75"/>
      <c r="B3" s="75"/>
      <c r="C3" s="75"/>
      <c r="D3" s="75"/>
      <c r="E3" s="75"/>
      <c r="F3" s="75"/>
    </row>
    <row r="4" spans="1:6">
      <c r="A4" s="70" t="s">
        <v>2788</v>
      </c>
      <c r="B4" s="88" t="s">
        <v>2850</v>
      </c>
      <c r="C4" s="75"/>
      <c r="D4" s="75"/>
      <c r="E4" s="75"/>
      <c r="F4" s="75"/>
    </row>
    <row r="5" spans="1:6">
      <c r="A5" s="75"/>
      <c r="B5" s="75"/>
      <c r="C5" s="75"/>
      <c r="D5" s="75"/>
      <c r="E5" s="75"/>
      <c r="F5" s="75"/>
    </row>
    <row r="6" spans="1:6">
      <c r="A6" s="75"/>
      <c r="B6" s="75"/>
      <c r="C6" s="75"/>
      <c r="D6" s="75"/>
      <c r="E6" s="75"/>
      <c r="F6" s="7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B0B9E-D583-4A71-9E9D-580754D73E2A}">
  <dimension ref="A1:B13"/>
  <sheetViews>
    <sheetView workbookViewId="0"/>
  </sheetViews>
  <sheetFormatPr defaultRowHeight="14.4"/>
  <sheetData>
    <row r="1" spans="1:2">
      <c r="A1" s="70" t="s">
        <v>2846</v>
      </c>
      <c r="B1" s="71" t="s">
        <v>2852</v>
      </c>
    </row>
    <row r="2" spans="1:2">
      <c r="A2" s="75"/>
      <c r="B2" s="75"/>
    </row>
    <row r="3" spans="1:2">
      <c r="A3" s="75"/>
      <c r="B3" s="75"/>
    </row>
    <row r="4" spans="1:2">
      <c r="A4" s="35" t="s">
        <v>2853</v>
      </c>
      <c r="B4" s="75"/>
    </row>
    <row r="5" spans="1:2">
      <c r="A5" s="67" t="s">
        <v>2854</v>
      </c>
      <c r="B5" s="84">
        <f>LEN(A5)</f>
        <v>3</v>
      </c>
    </row>
    <row r="6" spans="1:2">
      <c r="A6" s="67">
        <v>50</v>
      </c>
      <c r="B6" s="84">
        <f t="shared" ref="B6:B11" si="0">LEN(A6)</f>
        <v>2</v>
      </c>
    </row>
    <row r="7" spans="1:2">
      <c r="A7" s="67">
        <v>70</v>
      </c>
      <c r="B7" s="84">
        <f t="shared" si="0"/>
        <v>2</v>
      </c>
    </row>
    <row r="8" spans="1:2">
      <c r="A8" s="67" t="s">
        <v>2734</v>
      </c>
      <c r="B8" s="84">
        <f t="shared" si="0"/>
        <v>4</v>
      </c>
    </row>
    <row r="9" spans="1:2">
      <c r="A9" s="67" t="s">
        <v>2855</v>
      </c>
      <c r="B9" s="84">
        <f t="shared" si="0"/>
        <v>4</v>
      </c>
    </row>
    <row r="10" spans="1:2">
      <c r="A10" s="67">
        <v>100</v>
      </c>
      <c r="B10" s="84">
        <f t="shared" si="0"/>
        <v>3</v>
      </c>
    </row>
    <row r="11" spans="1:2">
      <c r="A11" s="67">
        <v>500</v>
      </c>
      <c r="B11" s="84">
        <f t="shared" si="0"/>
        <v>3</v>
      </c>
    </row>
    <row r="12" spans="1:2">
      <c r="A12" s="70"/>
      <c r="B12" s="75"/>
    </row>
    <row r="13" spans="1:2">
      <c r="A13" s="75"/>
      <c r="B13" s="7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F0F4-F78F-4B2E-AA47-B1D9209A50A5}">
  <dimension ref="A1:E7"/>
  <sheetViews>
    <sheetView workbookViewId="0">
      <selection activeCell="F16" sqref="F16"/>
    </sheetView>
  </sheetViews>
  <sheetFormatPr defaultRowHeight="14.4"/>
  <sheetData>
    <row r="1" spans="1:5">
      <c r="A1" s="71" t="s">
        <v>2919</v>
      </c>
      <c r="B1" s="85" t="s">
        <v>2857</v>
      </c>
      <c r="C1" s="85"/>
      <c r="D1" s="85"/>
      <c r="E1" s="85"/>
    </row>
    <row r="2" spans="1:5">
      <c r="A2" s="75"/>
      <c r="B2" s="75"/>
      <c r="C2" s="75"/>
      <c r="D2" s="75"/>
      <c r="E2" s="75"/>
    </row>
    <row r="3" spans="1:5">
      <c r="A3" s="75"/>
      <c r="B3" s="75"/>
      <c r="C3" s="75"/>
      <c r="D3" s="75"/>
      <c r="E3" s="75"/>
    </row>
    <row r="4" spans="1:5">
      <c r="A4" s="35" t="s">
        <v>2788</v>
      </c>
      <c r="B4" s="75"/>
      <c r="C4" s="87"/>
      <c r="D4" s="75"/>
      <c r="E4" s="75"/>
    </row>
    <row r="5" spans="1:5">
      <c r="A5" s="84">
        <f>COUNTIFS([1]Master_Data!D2:D1361, "Active",[1]Master_Data!I2:I1361,"BG 5",[1]Master_Data!J2:J1361, "&gt;500000")</f>
        <v>171</v>
      </c>
      <c r="B5" s="75"/>
      <c r="C5" s="75"/>
      <c r="D5" s="75"/>
      <c r="E5" s="75"/>
    </row>
    <row r="6" spans="1:5">
      <c r="A6" s="75"/>
      <c r="B6" s="75"/>
      <c r="C6" s="75"/>
      <c r="D6" s="75"/>
      <c r="E6" s="75"/>
    </row>
    <row r="7" spans="1:5">
      <c r="A7" s="75"/>
      <c r="B7" s="75"/>
      <c r="C7" s="75"/>
      <c r="D7" s="75"/>
      <c r="E7" s="75"/>
    </row>
  </sheetData>
  <mergeCells count="1">
    <mergeCell ref="B1:E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7576-DC9E-4851-BC3C-3E4040815E95}">
  <dimension ref="A1:G14"/>
  <sheetViews>
    <sheetView workbookViewId="0">
      <selection activeCell="C24" sqref="C24"/>
    </sheetView>
  </sheetViews>
  <sheetFormatPr defaultRowHeight="14.4"/>
  <sheetData>
    <row r="1" spans="1:7">
      <c r="A1" s="7" t="s">
        <v>2848</v>
      </c>
      <c r="B1" s="36" t="s">
        <v>2859</v>
      </c>
      <c r="C1" s="37"/>
      <c r="D1" s="38"/>
      <c r="E1" s="38"/>
      <c r="F1" s="39"/>
    </row>
    <row r="4" spans="1:7">
      <c r="A4" s="28" t="s">
        <v>2853</v>
      </c>
    </row>
    <row r="5" spans="1:7">
      <c r="A5" s="40" t="s">
        <v>2860</v>
      </c>
      <c r="C5" s="11" t="s">
        <v>2860</v>
      </c>
      <c r="D5" s="30">
        <f>COUNTIF(A5:A14,C5)/COUNTA(A5:A14)</f>
        <v>0.6</v>
      </c>
      <c r="G5" s="8"/>
    </row>
    <row r="6" spans="1:7">
      <c r="A6" s="40" t="s">
        <v>2860</v>
      </c>
      <c r="C6" s="11"/>
      <c r="D6" s="11"/>
    </row>
    <row r="7" spans="1:7">
      <c r="A7" s="40" t="s">
        <v>2861</v>
      </c>
      <c r="C7" s="11" t="s">
        <v>2862</v>
      </c>
      <c r="D7" s="30">
        <f>COUNTIF(A5:A14,"male")/COUNTA(A5:A14)</f>
        <v>0.6</v>
      </c>
    </row>
    <row r="8" spans="1:7">
      <c r="A8" s="40" t="s">
        <v>2860</v>
      </c>
      <c r="C8" s="11" t="s">
        <v>2861</v>
      </c>
      <c r="D8" s="41">
        <f>1-D7</f>
        <v>0.4</v>
      </c>
    </row>
    <row r="9" spans="1:7">
      <c r="A9" s="40" t="s">
        <v>2861</v>
      </c>
    </row>
    <row r="10" spans="1:7">
      <c r="A10" s="40" t="s">
        <v>2861</v>
      </c>
    </row>
    <row r="11" spans="1:7">
      <c r="A11" s="40" t="s">
        <v>2860</v>
      </c>
    </row>
    <row r="12" spans="1:7">
      <c r="A12" s="40" t="s">
        <v>2860</v>
      </c>
    </row>
    <row r="13" spans="1:7">
      <c r="A13" s="40" t="s">
        <v>2860</v>
      </c>
    </row>
    <row r="14" spans="1:7">
      <c r="A14" s="40" t="s">
        <v>2861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1AD0-84DF-4EA4-9ACF-A462E0516809}">
  <dimension ref="A1:F17"/>
  <sheetViews>
    <sheetView workbookViewId="0">
      <selection activeCell="F13" sqref="F13"/>
    </sheetView>
  </sheetViews>
  <sheetFormatPr defaultRowHeight="14.4"/>
  <cols>
    <col min="6" max="6" width="11.88671875" bestFit="1" customWidth="1"/>
  </cols>
  <sheetData>
    <row r="1" spans="1:6">
      <c r="A1" s="70" t="s">
        <v>2851</v>
      </c>
      <c r="B1" s="85" t="s">
        <v>2864</v>
      </c>
      <c r="C1" s="85"/>
      <c r="D1" s="85"/>
    </row>
    <row r="2" spans="1:6">
      <c r="A2" s="75"/>
      <c r="B2" s="75"/>
      <c r="C2" s="75"/>
      <c r="D2" s="75"/>
    </row>
    <row r="3" spans="1:6">
      <c r="A3" s="75"/>
      <c r="B3" s="75"/>
      <c r="C3" s="75"/>
      <c r="D3" s="75"/>
    </row>
    <row r="4" spans="1:6">
      <c r="A4" s="86" t="s">
        <v>2865</v>
      </c>
      <c r="B4" s="86" t="s">
        <v>2866</v>
      </c>
      <c r="C4" s="86" t="s">
        <v>2867</v>
      </c>
      <c r="D4" s="86" t="s">
        <v>2868</v>
      </c>
    </row>
    <row r="5" spans="1:6">
      <c r="A5" s="42" t="s">
        <v>53</v>
      </c>
      <c r="B5" s="43">
        <v>5</v>
      </c>
      <c r="C5" s="43">
        <v>5000</v>
      </c>
      <c r="D5" s="43">
        <v>4800</v>
      </c>
      <c r="F5" s="44">
        <v>4521</v>
      </c>
    </row>
    <row r="6" spans="1:6">
      <c r="A6" s="42" t="s">
        <v>59</v>
      </c>
      <c r="B6" s="43">
        <v>4</v>
      </c>
      <c r="C6" s="43">
        <v>6548</v>
      </c>
      <c r="D6" s="43">
        <v>6348</v>
      </c>
      <c r="F6" s="44" t="str">
        <f>_xlfn.XLOOKUP(F5,C5:C15,A5:A15,"NA",0)</f>
        <v>Manoj Kumar</v>
      </c>
    </row>
    <row r="7" spans="1:6">
      <c r="A7" s="42" t="s">
        <v>61</v>
      </c>
      <c r="B7" s="43">
        <v>8</v>
      </c>
      <c r="C7" s="43">
        <v>4521</v>
      </c>
      <c r="D7" s="43">
        <v>4321</v>
      </c>
    </row>
    <row r="8" spans="1:6">
      <c r="A8" s="42" t="s">
        <v>63</v>
      </c>
      <c r="B8" s="43">
        <v>7</v>
      </c>
      <c r="C8" s="43">
        <v>45214</v>
      </c>
      <c r="D8" s="43">
        <v>45014</v>
      </c>
    </row>
    <row r="9" spans="1:6">
      <c r="A9" s="42" t="s">
        <v>65</v>
      </c>
      <c r="B9" s="43">
        <v>8</v>
      </c>
      <c r="C9" s="43">
        <v>2542</v>
      </c>
      <c r="D9" s="43">
        <v>2342</v>
      </c>
    </row>
    <row r="10" spans="1:6">
      <c r="A10" s="42" t="s">
        <v>68</v>
      </c>
      <c r="B10" s="43">
        <v>9</v>
      </c>
      <c r="C10" s="43">
        <v>5245</v>
      </c>
      <c r="D10" s="43">
        <v>5045</v>
      </c>
    </row>
    <row r="11" spans="1:6">
      <c r="A11" s="42" t="s">
        <v>75</v>
      </c>
      <c r="B11" s="43">
        <v>5</v>
      </c>
      <c r="C11" s="43">
        <v>6585</v>
      </c>
      <c r="D11" s="43">
        <v>6385</v>
      </c>
    </row>
    <row r="12" spans="1:6">
      <c r="A12" s="42" t="s">
        <v>78</v>
      </c>
      <c r="B12" s="43">
        <v>19</v>
      </c>
      <c r="C12" s="43">
        <v>5865</v>
      </c>
      <c r="D12" s="43">
        <v>5665</v>
      </c>
      <c r="F12" s="45"/>
    </row>
    <row r="13" spans="1:6">
      <c r="A13" s="42" t="s">
        <v>80</v>
      </c>
      <c r="B13" s="43">
        <v>10</v>
      </c>
      <c r="C13" s="43">
        <v>9856</v>
      </c>
      <c r="D13" s="43">
        <v>9656</v>
      </c>
      <c r="F13" s="45"/>
    </row>
    <row r="14" spans="1:6">
      <c r="A14" s="42" t="s">
        <v>83</v>
      </c>
      <c r="B14" s="43">
        <v>12</v>
      </c>
      <c r="C14" s="43">
        <v>9854</v>
      </c>
      <c r="D14" s="43">
        <v>9654</v>
      </c>
    </row>
    <row r="15" spans="1:6">
      <c r="A15" s="42" t="s">
        <v>86</v>
      </c>
      <c r="B15" s="43">
        <v>20</v>
      </c>
      <c r="C15" s="43">
        <v>5468</v>
      </c>
      <c r="D15" s="43">
        <v>5268</v>
      </c>
    </row>
    <row r="16" spans="1:6">
      <c r="A16" s="75"/>
      <c r="B16" s="75"/>
      <c r="C16" s="75"/>
      <c r="D16" s="75"/>
    </row>
    <row r="17" spans="1:4">
      <c r="A17" s="75"/>
      <c r="B17" s="75"/>
      <c r="C17" s="75"/>
      <c r="D17" s="75"/>
    </row>
  </sheetData>
  <mergeCells count="1">
    <mergeCell ref="B1:D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D8AC-E479-4FC9-A1EB-A5959F135269}">
  <dimension ref="A1:F15"/>
  <sheetViews>
    <sheetView workbookViewId="0"/>
  </sheetViews>
  <sheetFormatPr defaultRowHeight="14.4"/>
  <cols>
    <col min="6" max="6" width="11.6640625" bestFit="1" customWidth="1"/>
  </cols>
  <sheetData>
    <row r="1" spans="1:6">
      <c r="A1" s="70" t="s">
        <v>2856</v>
      </c>
      <c r="B1" s="76" t="s">
        <v>2870</v>
      </c>
      <c r="C1" s="76"/>
      <c r="D1" s="76"/>
      <c r="E1" s="75"/>
      <c r="F1" s="75"/>
    </row>
    <row r="2" spans="1:6">
      <c r="A2" s="75"/>
      <c r="B2" s="75"/>
      <c r="C2" s="75"/>
      <c r="D2" s="75"/>
      <c r="E2" s="75"/>
      <c r="F2" s="75"/>
    </row>
    <row r="3" spans="1:6">
      <c r="A3" s="75"/>
      <c r="B3" s="75"/>
      <c r="C3" s="75"/>
      <c r="D3" s="75"/>
      <c r="E3" s="75"/>
      <c r="F3" s="75"/>
    </row>
    <row r="4" spans="1:6">
      <c r="A4" s="83" t="s">
        <v>2865</v>
      </c>
      <c r="B4" s="83" t="s">
        <v>2866</v>
      </c>
      <c r="C4" s="83" t="s">
        <v>2867</v>
      </c>
      <c r="D4" s="83" t="s">
        <v>2868</v>
      </c>
      <c r="E4" s="75"/>
      <c r="F4" s="75"/>
    </row>
    <row r="5" spans="1:6">
      <c r="A5" s="42" t="s">
        <v>53</v>
      </c>
      <c r="B5" s="43">
        <v>5</v>
      </c>
      <c r="C5" s="43">
        <v>5000</v>
      </c>
      <c r="D5" s="43">
        <v>4800</v>
      </c>
      <c r="E5" s="75"/>
      <c r="F5" s="75"/>
    </row>
    <row r="6" spans="1:6">
      <c r="A6" s="42" t="s">
        <v>59</v>
      </c>
      <c r="B6" s="43">
        <v>4</v>
      </c>
      <c r="C6" s="43">
        <v>6548</v>
      </c>
      <c r="D6" s="43">
        <v>6348</v>
      </c>
      <c r="E6" s="75"/>
      <c r="F6" s="75"/>
    </row>
    <row r="7" spans="1:6">
      <c r="A7" s="42" t="s">
        <v>61</v>
      </c>
      <c r="B7" s="43">
        <v>8</v>
      </c>
      <c r="C7" s="43">
        <v>4521</v>
      </c>
      <c r="D7" s="43">
        <v>4321</v>
      </c>
      <c r="E7" s="75"/>
      <c r="F7" s="75"/>
    </row>
    <row r="8" spans="1:6">
      <c r="A8" s="42" t="s">
        <v>63</v>
      </c>
      <c r="B8" s="43">
        <v>7</v>
      </c>
      <c r="C8" s="43">
        <v>45214</v>
      </c>
      <c r="D8" s="43">
        <v>45014</v>
      </c>
      <c r="E8" s="75"/>
      <c r="F8" s="75"/>
    </row>
    <row r="9" spans="1:6">
      <c r="A9" s="42" t="s">
        <v>65</v>
      </c>
      <c r="B9" s="43">
        <v>8</v>
      </c>
      <c r="C9" s="43">
        <v>2542</v>
      </c>
      <c r="D9" s="43">
        <v>2342</v>
      </c>
      <c r="E9" s="75"/>
      <c r="F9" s="75"/>
    </row>
    <row r="10" spans="1:6">
      <c r="A10" s="42" t="s">
        <v>68</v>
      </c>
      <c r="B10" s="43">
        <v>9</v>
      </c>
      <c r="C10" s="43">
        <v>5245</v>
      </c>
      <c r="D10" s="43">
        <v>5045</v>
      </c>
      <c r="E10" s="75"/>
      <c r="F10" s="75"/>
    </row>
    <row r="11" spans="1:6">
      <c r="A11" s="42" t="s">
        <v>75</v>
      </c>
      <c r="B11" s="43">
        <v>5</v>
      </c>
      <c r="C11" s="43">
        <v>6585</v>
      </c>
      <c r="D11" s="43">
        <v>6385</v>
      </c>
      <c r="E11" s="75"/>
      <c r="F11" s="75"/>
    </row>
    <row r="12" spans="1:6">
      <c r="A12" s="42" t="s">
        <v>78</v>
      </c>
      <c r="B12" s="43">
        <v>19</v>
      </c>
      <c r="C12" s="43">
        <v>5865</v>
      </c>
      <c r="D12" s="43">
        <v>5665</v>
      </c>
      <c r="E12" s="75"/>
      <c r="F12" s="84" t="str">
        <f>_xlfn.XLOOKUP(MAX(C5:C15),C5:C15,A5:A15,"NA",0)</f>
        <v>Prince Kumar</v>
      </c>
    </row>
    <row r="13" spans="1:6">
      <c r="A13" s="42" t="s">
        <v>80</v>
      </c>
      <c r="B13" s="43">
        <v>10</v>
      </c>
      <c r="C13" s="43">
        <v>9856</v>
      </c>
      <c r="D13" s="43">
        <v>9656</v>
      </c>
      <c r="E13" s="75"/>
      <c r="F13" s="75"/>
    </row>
    <row r="14" spans="1:6">
      <c r="A14" s="42" t="s">
        <v>83</v>
      </c>
      <c r="B14" s="43">
        <v>12</v>
      </c>
      <c r="C14" s="43">
        <v>9854</v>
      </c>
      <c r="D14" s="43">
        <v>9654</v>
      </c>
      <c r="E14" s="75"/>
      <c r="F14" s="75"/>
    </row>
    <row r="15" spans="1:6">
      <c r="A15" s="42" t="s">
        <v>86</v>
      </c>
      <c r="B15" s="43">
        <v>20</v>
      </c>
      <c r="C15" s="43">
        <v>5468</v>
      </c>
      <c r="D15" s="43">
        <v>5268</v>
      </c>
      <c r="E15" s="75"/>
      <c r="F15" s="75"/>
    </row>
  </sheetData>
  <mergeCells count="1">
    <mergeCell ref="B1:D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292A-D73E-46CE-9550-6DE3C64DF410}">
  <dimension ref="A1:H16"/>
  <sheetViews>
    <sheetView workbookViewId="0">
      <selection activeCell="A2" sqref="A2"/>
    </sheetView>
  </sheetViews>
  <sheetFormatPr defaultRowHeight="14.4"/>
  <cols>
    <col min="1" max="1" width="19.33203125" bestFit="1" customWidth="1"/>
    <col min="2" max="2" width="13.77734375" bestFit="1" customWidth="1"/>
    <col min="7" max="7" width="13.109375" bestFit="1" customWidth="1"/>
  </cols>
  <sheetData>
    <row r="1" spans="1:8">
      <c r="A1" s="70" t="s">
        <v>2858</v>
      </c>
      <c r="B1" s="80" t="s">
        <v>2872</v>
      </c>
      <c r="C1" s="81"/>
      <c r="D1" s="81"/>
      <c r="E1" s="82"/>
      <c r="F1" s="75"/>
      <c r="G1" s="75"/>
      <c r="H1" s="75"/>
    </row>
    <row r="2" spans="1:8">
      <c r="A2" s="75"/>
      <c r="B2" s="75"/>
      <c r="C2" s="75"/>
      <c r="D2" s="75"/>
      <c r="E2" s="75"/>
      <c r="F2" s="75"/>
      <c r="G2" s="75"/>
      <c r="H2" s="75"/>
    </row>
    <row r="3" spans="1:8">
      <c r="A3" s="75"/>
      <c r="B3" s="75"/>
      <c r="C3" s="75"/>
      <c r="D3" s="75"/>
      <c r="E3" s="75"/>
      <c r="F3" s="75"/>
      <c r="G3" s="75"/>
      <c r="H3" s="75"/>
    </row>
    <row r="4" spans="1:8">
      <c r="A4" s="83" t="s">
        <v>2865</v>
      </c>
      <c r="B4" s="83" t="s">
        <v>2866</v>
      </c>
      <c r="C4" s="83" t="s">
        <v>2867</v>
      </c>
      <c r="D4" s="83" t="s">
        <v>2868</v>
      </c>
      <c r="E4" s="75"/>
      <c r="F4" s="75"/>
      <c r="G4" s="75"/>
      <c r="H4" s="75"/>
    </row>
    <row r="5" spans="1:8">
      <c r="A5" s="42" t="s">
        <v>53</v>
      </c>
      <c r="B5" s="43">
        <v>5</v>
      </c>
      <c r="C5" s="43">
        <v>5000</v>
      </c>
      <c r="D5" s="43">
        <v>4800</v>
      </c>
      <c r="E5" s="75"/>
      <c r="F5" s="75"/>
      <c r="G5" s="75"/>
      <c r="H5" s="75"/>
    </row>
    <row r="6" spans="1:8">
      <c r="A6" s="42" t="s">
        <v>59</v>
      </c>
      <c r="B6" s="43">
        <v>4</v>
      </c>
      <c r="C6" s="43">
        <v>6548</v>
      </c>
      <c r="D6" s="43">
        <v>6348</v>
      </c>
      <c r="E6" s="75"/>
      <c r="F6" s="75"/>
      <c r="G6" s="75"/>
      <c r="H6" s="75"/>
    </row>
    <row r="7" spans="1:8">
      <c r="A7" s="42" t="s">
        <v>61</v>
      </c>
      <c r="B7" s="43">
        <v>8</v>
      </c>
      <c r="C7" s="43">
        <v>4521</v>
      </c>
      <c r="D7" s="43">
        <v>4321</v>
      </c>
      <c r="E7" s="75"/>
      <c r="F7" s="75"/>
      <c r="G7" s="75"/>
      <c r="H7" s="75"/>
    </row>
    <row r="8" spans="1:8">
      <c r="A8" s="42" t="s">
        <v>63</v>
      </c>
      <c r="B8" s="43">
        <v>7</v>
      </c>
      <c r="C8" s="43">
        <v>45214</v>
      </c>
      <c r="D8" s="43">
        <v>45014</v>
      </c>
      <c r="E8" s="75"/>
      <c r="F8" s="75"/>
      <c r="G8" s="84" t="str">
        <f>_xlfn.XLOOKUP(MIN(B5:B15),B5:B15,A5:A15,"NA",0)</f>
        <v>Pradeep Yadav</v>
      </c>
      <c r="H8" s="75"/>
    </row>
    <row r="9" spans="1:8">
      <c r="A9" s="42" t="s">
        <v>65</v>
      </c>
      <c r="B9" s="43">
        <v>8</v>
      </c>
      <c r="C9" s="43">
        <v>2542</v>
      </c>
      <c r="D9" s="43">
        <v>2342</v>
      </c>
      <c r="E9" s="75"/>
      <c r="F9" s="75"/>
      <c r="G9" s="75"/>
      <c r="H9" s="75"/>
    </row>
    <row r="10" spans="1:8">
      <c r="A10" s="42" t="s">
        <v>68</v>
      </c>
      <c r="B10" s="43">
        <v>9</v>
      </c>
      <c r="C10" s="43">
        <v>5245</v>
      </c>
      <c r="D10" s="43">
        <v>5045</v>
      </c>
      <c r="E10" s="75"/>
      <c r="F10" s="75"/>
      <c r="G10" s="75"/>
      <c r="H10" s="75"/>
    </row>
    <row r="11" spans="1:8">
      <c r="A11" s="42" t="s">
        <v>75</v>
      </c>
      <c r="B11" s="43">
        <v>5</v>
      </c>
      <c r="C11" s="43">
        <v>6585</v>
      </c>
      <c r="D11" s="43">
        <v>6385</v>
      </c>
      <c r="E11" s="75"/>
      <c r="F11" s="75"/>
      <c r="G11" s="75"/>
      <c r="H11" s="75"/>
    </row>
    <row r="12" spans="1:8">
      <c r="A12" s="42" t="s">
        <v>78</v>
      </c>
      <c r="B12" s="43">
        <v>19</v>
      </c>
      <c r="C12" s="43">
        <v>5865</v>
      </c>
      <c r="D12" s="43">
        <v>5665</v>
      </c>
      <c r="E12" s="75"/>
      <c r="F12" s="75"/>
      <c r="G12" s="75"/>
      <c r="H12" s="75"/>
    </row>
    <row r="13" spans="1:8">
      <c r="A13" s="42" t="s">
        <v>80</v>
      </c>
      <c r="B13" s="43">
        <v>10</v>
      </c>
      <c r="C13" s="43">
        <v>9856</v>
      </c>
      <c r="D13" s="43">
        <v>9656</v>
      </c>
      <c r="E13" s="75"/>
      <c r="F13" s="75"/>
      <c r="G13" s="75"/>
      <c r="H13" s="75"/>
    </row>
    <row r="14" spans="1:8">
      <c r="A14" s="42" t="s">
        <v>83</v>
      </c>
      <c r="B14" s="43">
        <v>12</v>
      </c>
      <c r="C14" s="43">
        <v>9854</v>
      </c>
      <c r="D14" s="43">
        <v>9654</v>
      </c>
      <c r="E14" s="75"/>
      <c r="F14" s="75"/>
      <c r="G14" s="75"/>
      <c r="H14" s="75"/>
    </row>
    <row r="15" spans="1:8">
      <c r="A15" s="42" t="s">
        <v>86</v>
      </c>
      <c r="B15" s="43">
        <v>20</v>
      </c>
      <c r="C15" s="43">
        <v>5468</v>
      </c>
      <c r="D15" s="43">
        <v>5268</v>
      </c>
      <c r="E15" s="75"/>
      <c r="F15" s="75"/>
      <c r="G15" s="75"/>
      <c r="H15" s="75"/>
    </row>
    <row r="16" spans="1:8">
      <c r="A16" s="75"/>
      <c r="B16" s="75"/>
      <c r="C16" s="75"/>
      <c r="D16" s="75"/>
      <c r="E16" s="75"/>
      <c r="F16" s="75"/>
      <c r="G16" s="75"/>
      <c r="H16" s="75"/>
    </row>
  </sheetData>
  <mergeCells count="1">
    <mergeCell ref="B1:E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88B2-EBB0-4111-82F6-AFF55DC075E3}">
  <dimension ref="A1:G1363"/>
  <sheetViews>
    <sheetView workbookViewId="0"/>
  </sheetViews>
  <sheetFormatPr defaultRowHeight="14.4"/>
  <cols>
    <col min="1" max="1" width="6.44140625" style="75" bestFit="1" customWidth="1"/>
    <col min="2" max="6" width="8.88671875" style="75"/>
    <col min="7" max="7" width="4.33203125" style="75" customWidth="1"/>
  </cols>
  <sheetData>
    <row r="1" spans="1:7">
      <c r="A1" s="70" t="s">
        <v>2863</v>
      </c>
      <c r="B1" s="76" t="s">
        <v>2874</v>
      </c>
      <c r="C1" s="76"/>
      <c r="D1" s="76"/>
      <c r="E1" s="76"/>
      <c r="F1" s="76"/>
      <c r="G1" s="76"/>
    </row>
    <row r="2" spans="1:7">
      <c r="A2" s="78" t="s">
        <v>11</v>
      </c>
    </row>
    <row r="3" spans="1:7">
      <c r="A3" s="79">
        <v>0.79316683353326756</v>
      </c>
    </row>
    <row r="4" spans="1:7">
      <c r="A4" s="79">
        <v>1.1498501269078616</v>
      </c>
    </row>
    <row r="5" spans="1:7">
      <c r="A5" s="79">
        <v>1.4222283959737148</v>
      </c>
    </row>
    <row r="6" spans="1:7">
      <c r="A6" s="79">
        <v>1.2837698709384844</v>
      </c>
    </row>
    <row r="7" spans="1:7">
      <c r="A7" s="79">
        <v>0.46608697086168693</v>
      </c>
    </row>
    <row r="8" spans="1:7">
      <c r="A8" s="79">
        <v>0.39062630070919702</v>
      </c>
    </row>
    <row r="9" spans="1:7">
      <c r="A9" s="79">
        <v>1.6189955942103498</v>
      </c>
    </row>
    <row r="10" spans="1:7">
      <c r="A10" s="79">
        <v>0.88958746283448964</v>
      </c>
    </row>
    <row r="11" spans="1:7">
      <c r="A11" s="79">
        <v>1.2438424263727434</v>
      </c>
    </row>
    <row r="12" spans="1:7">
      <c r="A12" s="79">
        <v>1.2433343466435667</v>
      </c>
    </row>
    <row r="13" spans="1:7">
      <c r="A13" s="79">
        <v>0.6247821042180709</v>
      </c>
    </row>
    <row r="14" spans="1:7">
      <c r="A14" s="79">
        <v>0.631379423913491</v>
      </c>
    </row>
    <row r="15" spans="1:7">
      <c r="A15" s="79">
        <v>1.142786548522968</v>
      </c>
    </row>
    <row r="16" spans="1:7">
      <c r="A16" s="79">
        <v>1.175657144466189</v>
      </c>
    </row>
    <row r="17" spans="1:1">
      <c r="A17" s="79">
        <v>1.0016384052034764</v>
      </c>
    </row>
    <row r="18" spans="1:1">
      <c r="A18" s="79">
        <v>0.9185435163194805</v>
      </c>
    </row>
    <row r="19" spans="1:1">
      <c r="A19" s="79">
        <v>0.60005215946561508</v>
      </c>
    </row>
    <row r="20" spans="1:1">
      <c r="A20" s="79">
        <v>0.49592835189054013</v>
      </c>
    </row>
    <row r="21" spans="1:1">
      <c r="A21" s="79">
        <v>2.0112576160687246</v>
      </c>
    </row>
    <row r="22" spans="1:1">
      <c r="A22" s="79">
        <v>0.93882683670282085</v>
      </c>
    </row>
    <row r="23" spans="1:1">
      <c r="A23" s="79">
        <v>1.4564309333791781</v>
      </c>
    </row>
    <row r="24" spans="1:1">
      <c r="A24" s="79">
        <v>0.93679350573780662</v>
      </c>
    </row>
    <row r="25" spans="1:1">
      <c r="A25" s="79">
        <v>1.0457891341262868</v>
      </c>
    </row>
    <row r="26" spans="1:1">
      <c r="A26" s="79">
        <v>1.3232869458186831</v>
      </c>
    </row>
    <row r="27" spans="1:1">
      <c r="A27" s="79">
        <v>0.43666442013087264</v>
      </c>
    </row>
    <row r="28" spans="1:1">
      <c r="A28" s="79">
        <v>0.75925211604237208</v>
      </c>
    </row>
    <row r="29" spans="1:1">
      <c r="A29" s="79">
        <v>0.6689763326668049</v>
      </c>
    </row>
    <row r="30" spans="1:1">
      <c r="A30" s="79">
        <v>1.1032014387664046</v>
      </c>
    </row>
    <row r="31" spans="1:1">
      <c r="A31" s="79">
        <v>0.91209662887206244</v>
      </c>
    </row>
    <row r="32" spans="1:1">
      <c r="A32" s="79">
        <v>0.31104248840910664</v>
      </c>
    </row>
    <row r="33" spans="1:1">
      <c r="A33" s="79">
        <v>0.90646815846003015</v>
      </c>
    </row>
    <row r="34" spans="1:1">
      <c r="A34" s="79">
        <v>1.5501713127543553</v>
      </c>
    </row>
    <row r="35" spans="1:1">
      <c r="A35" s="79">
        <v>1.3167780553288908</v>
      </c>
    </row>
    <row r="36" spans="1:1">
      <c r="A36" s="79">
        <v>1.1711574412296364</v>
      </c>
    </row>
    <row r="37" spans="1:1">
      <c r="A37" s="79">
        <v>9.365553755897281E-2</v>
      </c>
    </row>
    <row r="38" spans="1:1">
      <c r="A38" s="79">
        <v>1.2630266729611708</v>
      </c>
    </row>
    <row r="39" spans="1:1">
      <c r="A39" s="79">
        <v>1.0328683135594476</v>
      </c>
    </row>
    <row r="40" spans="1:1">
      <c r="A40" s="79">
        <v>0.52165341261383724</v>
      </c>
    </row>
    <row r="41" spans="1:1">
      <c r="A41" s="79">
        <v>2.6746314313831072</v>
      </c>
    </row>
    <row r="42" spans="1:1">
      <c r="A42" s="79">
        <v>0.71353213112288161</v>
      </c>
    </row>
    <row r="43" spans="1:1">
      <c r="A43" s="79">
        <v>1.2892801662571634</v>
      </c>
    </row>
    <row r="44" spans="1:1">
      <c r="A44" s="79">
        <v>1.0560606012020621</v>
      </c>
    </row>
    <row r="45" spans="1:1">
      <c r="A45" s="79">
        <v>0.3177241333711367</v>
      </c>
    </row>
    <row r="46" spans="1:1">
      <c r="A46" s="79">
        <v>1.3313545671547815</v>
      </c>
    </row>
    <row r="47" spans="1:1">
      <c r="A47" s="79">
        <v>0.46924797058609929</v>
      </c>
    </row>
    <row r="48" spans="1:1">
      <c r="A48" s="79">
        <v>0.50681753864947288</v>
      </c>
    </row>
    <row r="49" spans="1:1">
      <c r="A49" s="79">
        <v>0.32578435944430589</v>
      </c>
    </row>
    <row r="50" spans="1:1">
      <c r="A50" s="79">
        <v>0.6029158537665632</v>
      </c>
    </row>
    <row r="51" spans="1:1">
      <c r="A51" s="79">
        <v>1.0196850955450365</v>
      </c>
    </row>
    <row r="52" spans="1:1">
      <c r="A52" s="79">
        <v>0.94221029825440783</v>
      </c>
    </row>
    <row r="53" spans="1:1">
      <c r="A53" s="79">
        <v>1.1496047570176195</v>
      </c>
    </row>
    <row r="54" spans="1:1">
      <c r="A54" s="79">
        <v>0.8581478709151017</v>
      </c>
    </row>
    <row r="55" spans="1:1">
      <c r="A55" s="79">
        <v>0.81988113147159492</v>
      </c>
    </row>
    <row r="56" spans="1:1">
      <c r="A56" s="79">
        <v>0.74749713404809703</v>
      </c>
    </row>
    <row r="57" spans="1:1">
      <c r="A57" s="79">
        <v>1.2285636580086932</v>
      </c>
    </row>
    <row r="58" spans="1:1">
      <c r="A58" s="79">
        <v>1.9239996685980818</v>
      </c>
    </row>
    <row r="59" spans="1:1">
      <c r="A59" s="79">
        <v>0.43205017725279193</v>
      </c>
    </row>
    <row r="60" spans="1:1">
      <c r="A60" s="79">
        <v>1.0031662383136439</v>
      </c>
    </row>
    <row r="61" spans="1:1">
      <c r="A61" s="79">
        <v>0.35965495998113561</v>
      </c>
    </row>
    <row r="62" spans="1:1">
      <c r="A62" s="79">
        <v>0.23285400671833173</v>
      </c>
    </row>
    <row r="63" spans="1:1">
      <c r="A63" s="79">
        <v>0.56371333642379617</v>
      </c>
    </row>
    <row r="64" spans="1:1">
      <c r="A64" s="79">
        <v>1.3976318632155291</v>
      </c>
    </row>
    <row r="65" spans="1:1">
      <c r="A65" s="79">
        <v>1.9879643911600851</v>
      </c>
    </row>
    <row r="66" spans="1:1">
      <c r="A66" s="79">
        <v>1.6923889622575936</v>
      </c>
    </row>
    <row r="67" spans="1:1">
      <c r="A67" s="79">
        <v>0.8547852860508155</v>
      </c>
    </row>
    <row r="68" spans="1:1">
      <c r="A68" s="79">
        <v>1.2874706743847613</v>
      </c>
    </row>
    <row r="69" spans="1:1">
      <c r="A69" s="79">
        <v>1.2090168146765234</v>
      </c>
    </row>
    <row r="70" spans="1:1">
      <c r="A70" s="79">
        <v>0.73003285351669178</v>
      </c>
    </row>
    <row r="71" spans="1:1">
      <c r="A71" s="79">
        <v>0.71039955362667084</v>
      </c>
    </row>
    <row r="72" spans="1:1">
      <c r="A72" s="79">
        <v>0.9669727223531196</v>
      </c>
    </row>
    <row r="73" spans="1:1">
      <c r="A73" s="79">
        <v>0.99062914089263143</v>
      </c>
    </row>
    <row r="74" spans="1:1">
      <c r="A74" s="79">
        <v>0.66479257677565118</v>
      </c>
    </row>
    <row r="75" spans="1:1">
      <c r="A75" s="79">
        <v>0.75980087046186795</v>
      </c>
    </row>
    <row r="76" spans="1:1">
      <c r="A76" s="79">
        <v>2.0127544500701098</v>
      </c>
    </row>
    <row r="77" spans="1:1">
      <c r="A77" s="79">
        <v>1.1239365147358995</v>
      </c>
    </row>
    <row r="78" spans="1:1">
      <c r="A78" s="79">
        <v>1.0044195493513766</v>
      </c>
    </row>
    <row r="79" spans="1:1">
      <c r="A79" s="79">
        <v>0.24578976505466191</v>
      </c>
    </row>
    <row r="80" spans="1:1">
      <c r="A80" s="79">
        <v>0.73342723582867664</v>
      </c>
    </row>
    <row r="81" spans="1:1">
      <c r="A81" s="79">
        <v>1.3295294014865171</v>
      </c>
    </row>
    <row r="82" spans="1:1">
      <c r="A82" s="79">
        <v>1.178331764429168</v>
      </c>
    </row>
    <row r="83" spans="1:1">
      <c r="A83" s="79">
        <v>1.5644186780102025</v>
      </c>
    </row>
    <row r="84" spans="1:1">
      <c r="A84" s="79">
        <v>0.33491350725716457</v>
      </c>
    </row>
    <row r="85" spans="1:1">
      <c r="A85" s="79">
        <v>1.0669411757602836</v>
      </c>
    </row>
    <row r="86" spans="1:1">
      <c r="A86" s="79">
        <v>0.74288618288096242</v>
      </c>
    </row>
    <row r="87" spans="1:1">
      <c r="A87" s="79">
        <v>1.9179039912989024</v>
      </c>
    </row>
    <row r="88" spans="1:1">
      <c r="A88" s="79">
        <v>0.45206122964517509</v>
      </c>
    </row>
    <row r="89" spans="1:1">
      <c r="A89" s="79">
        <v>0.55456437615804555</v>
      </c>
    </row>
    <row r="90" spans="1:1">
      <c r="A90" s="79">
        <v>2.9321581329886257</v>
      </c>
    </row>
    <row r="91" spans="1:1">
      <c r="A91" s="79">
        <v>1.9952530008859866</v>
      </c>
    </row>
    <row r="92" spans="1:1">
      <c r="A92" s="79">
        <v>1.2534672561525577</v>
      </c>
    </row>
    <row r="93" spans="1:1">
      <c r="A93" s="79">
        <v>2.5590247486110473</v>
      </c>
    </row>
    <row r="94" spans="1:1">
      <c r="A94" s="79">
        <v>1.171330431207712</v>
      </c>
    </row>
    <row r="95" spans="1:1">
      <c r="A95" s="79">
        <v>2.6406074309014564</v>
      </c>
    </row>
    <row r="96" spans="1:1">
      <c r="A96" s="79">
        <v>1.2565235240039085</v>
      </c>
    </row>
    <row r="97" spans="1:1">
      <c r="A97" s="79">
        <v>1.5131898241644635</v>
      </c>
    </row>
    <row r="98" spans="1:1">
      <c r="A98" s="79">
        <v>1.3519923757266341</v>
      </c>
    </row>
    <row r="99" spans="1:1">
      <c r="A99" s="79">
        <v>0.76684646205585461</v>
      </c>
    </row>
    <row r="100" spans="1:1">
      <c r="A100" s="79">
        <v>1.1674297745524644</v>
      </c>
    </row>
    <row r="101" spans="1:1">
      <c r="A101" s="79">
        <v>2.259074599349411</v>
      </c>
    </row>
    <row r="102" spans="1:1">
      <c r="A102" s="79">
        <v>0.55814856593376116</v>
      </c>
    </row>
    <row r="103" spans="1:1">
      <c r="A103" s="79">
        <v>2.1679451100340228</v>
      </c>
    </row>
    <row r="104" spans="1:1">
      <c r="A104" s="79">
        <v>1.3844430043183593</v>
      </c>
    </row>
    <row r="105" spans="1:1">
      <c r="A105" s="79">
        <v>2.0247544687037178</v>
      </c>
    </row>
    <row r="106" spans="1:1">
      <c r="A106" s="79">
        <v>1.8170228189309487</v>
      </c>
    </row>
    <row r="107" spans="1:1">
      <c r="A107" s="79">
        <v>1.230798049989432</v>
      </c>
    </row>
    <row r="108" spans="1:1">
      <c r="A108" s="79">
        <v>5.8724157896529412E-2</v>
      </c>
    </row>
    <row r="109" spans="1:1">
      <c r="A109" s="79">
        <v>0.98975368576478218</v>
      </c>
    </row>
    <row r="110" spans="1:1">
      <c r="A110" s="79">
        <v>1.227977333635162</v>
      </c>
    </row>
    <row r="111" spans="1:1">
      <c r="A111" s="79">
        <v>1.3719115461882749</v>
      </c>
    </row>
    <row r="112" spans="1:1">
      <c r="A112" s="79">
        <v>1.4335423683507085</v>
      </c>
    </row>
    <row r="113" spans="1:1">
      <c r="A113" s="79">
        <v>1.3452664365485481</v>
      </c>
    </row>
    <row r="114" spans="1:1">
      <c r="A114" s="79">
        <v>0.87884712657095054</v>
      </c>
    </row>
    <row r="115" spans="1:1">
      <c r="A115" s="79">
        <v>0.31215912623900199</v>
      </c>
    </row>
    <row r="116" spans="1:1">
      <c r="A116" s="79">
        <v>1.0191031192125986</v>
      </c>
    </row>
    <row r="117" spans="1:1">
      <c r="A117" s="79">
        <v>0.59680929874866084</v>
      </c>
    </row>
    <row r="118" spans="1:1">
      <c r="A118" s="79">
        <v>1.5917208499791082</v>
      </c>
    </row>
    <row r="119" spans="1:1">
      <c r="A119" s="79">
        <v>1.288421044517446</v>
      </c>
    </row>
    <row r="120" spans="1:1">
      <c r="A120" s="79">
        <v>0.73554236665744532</v>
      </c>
    </row>
    <row r="121" spans="1:1">
      <c r="A121" s="79">
        <v>1.4477855388163487</v>
      </c>
    </row>
    <row r="122" spans="1:1">
      <c r="A122" s="79">
        <v>0.69039931864498494</v>
      </c>
    </row>
    <row r="123" spans="1:1">
      <c r="A123" s="79">
        <v>0.80743509025534577</v>
      </c>
    </row>
    <row r="124" spans="1:1">
      <c r="A124" s="79">
        <v>1.4206219983841002</v>
      </c>
    </row>
    <row r="125" spans="1:1">
      <c r="A125" s="79">
        <v>0.8060339582109769</v>
      </c>
    </row>
    <row r="126" spans="1:1">
      <c r="A126" s="79">
        <v>0.46563289313837736</v>
      </c>
    </row>
    <row r="127" spans="1:1">
      <c r="A127" s="79">
        <v>1.0082054875832511</v>
      </c>
    </row>
    <row r="128" spans="1:1">
      <c r="A128" s="79">
        <v>1.0985136707883851</v>
      </c>
    </row>
    <row r="129" spans="1:1">
      <c r="A129" s="79">
        <v>0.67552238605086234</v>
      </c>
    </row>
    <row r="130" spans="1:1">
      <c r="A130" s="79">
        <v>1.0195605632631095</v>
      </c>
    </row>
    <row r="131" spans="1:1">
      <c r="A131" s="79">
        <v>1.9947682603789632</v>
      </c>
    </row>
    <row r="132" spans="1:1">
      <c r="A132" s="79">
        <v>1.1873124026499275</v>
      </c>
    </row>
    <row r="133" spans="1:1">
      <c r="A133" s="79">
        <v>0.48094327567634004</v>
      </c>
    </row>
    <row r="134" spans="1:1">
      <c r="A134" s="79">
        <v>1.6259306493643264</v>
      </c>
    </row>
    <row r="135" spans="1:1">
      <c r="A135" s="79">
        <v>1.0441217768040469</v>
      </c>
    </row>
    <row r="136" spans="1:1">
      <c r="A136" s="79">
        <v>0.60095329660830743</v>
      </c>
    </row>
    <row r="137" spans="1:1">
      <c r="A137" s="79">
        <v>0.93401752730089305</v>
      </c>
    </row>
    <row r="138" spans="1:1">
      <c r="A138" s="79">
        <v>0.70224871325902383</v>
      </c>
    </row>
    <row r="139" spans="1:1">
      <c r="A139" s="79">
        <v>0.71895037306307896</v>
      </c>
    </row>
    <row r="140" spans="1:1">
      <c r="A140" s="79">
        <v>0.90295710001602458</v>
      </c>
    </row>
    <row r="141" spans="1:1">
      <c r="A141" s="79">
        <v>1.2556622649668958</v>
      </c>
    </row>
    <row r="142" spans="1:1">
      <c r="A142" s="79">
        <v>1.7611410019329088</v>
      </c>
    </row>
    <row r="143" spans="1:1">
      <c r="A143" s="79">
        <v>1.4633262489838692</v>
      </c>
    </row>
    <row r="144" spans="1:1">
      <c r="A144" s="79">
        <v>0.792753854251525</v>
      </c>
    </row>
    <row r="145" spans="1:1">
      <c r="A145" s="79">
        <v>0.94946885362832756</v>
      </c>
    </row>
    <row r="146" spans="1:1">
      <c r="A146" s="79">
        <v>2.3753250004981679</v>
      </c>
    </row>
    <row r="147" spans="1:1">
      <c r="A147" s="79">
        <v>0.95189154827277067</v>
      </c>
    </row>
    <row r="148" spans="1:1">
      <c r="A148" s="79">
        <v>1.1869856026374033</v>
      </c>
    </row>
    <row r="149" spans="1:1">
      <c r="A149" s="79">
        <v>1.4637510748674021</v>
      </c>
    </row>
    <row r="150" spans="1:1">
      <c r="A150" s="79">
        <v>1.1895373746112174</v>
      </c>
    </row>
    <row r="151" spans="1:1">
      <c r="A151" s="79">
        <v>2.048266366611212</v>
      </c>
    </row>
    <row r="152" spans="1:1">
      <c r="A152" s="79">
        <v>1.0359620214013161</v>
      </c>
    </row>
    <row r="153" spans="1:1">
      <c r="A153" s="79">
        <v>1.677096730757623</v>
      </c>
    </row>
    <row r="154" spans="1:1">
      <c r="A154" s="79">
        <v>0.62268249473454351</v>
      </c>
    </row>
    <row r="155" spans="1:1">
      <c r="A155" s="79">
        <v>1.0747543491144593</v>
      </c>
    </row>
    <row r="156" spans="1:1">
      <c r="A156" s="79">
        <v>1.4308878478438516</v>
      </c>
    </row>
    <row r="157" spans="1:1">
      <c r="A157" s="79">
        <v>1.4435431065327671</v>
      </c>
    </row>
    <row r="158" spans="1:1">
      <c r="A158" s="79">
        <v>1.2764267734545478</v>
      </c>
    </row>
    <row r="159" spans="1:1">
      <c r="A159" s="79">
        <v>1.1518729377400336</v>
      </c>
    </row>
    <row r="160" spans="1:1">
      <c r="A160" s="79">
        <v>0.42413824430661468</v>
      </c>
    </row>
    <row r="161" spans="1:1">
      <c r="A161" s="79">
        <v>1.2204422282309699</v>
      </c>
    </row>
    <row r="162" spans="1:1">
      <c r="A162" s="79">
        <v>1.4121516286956759</v>
      </c>
    </row>
    <row r="163" spans="1:1">
      <c r="A163" s="79">
        <v>1.499441119540154</v>
      </c>
    </row>
    <row r="164" spans="1:1">
      <c r="A164" s="79">
        <v>0.66944941280702297</v>
      </c>
    </row>
    <row r="165" spans="1:1">
      <c r="A165" s="79">
        <v>0.30168134935296764</v>
      </c>
    </row>
    <row r="166" spans="1:1">
      <c r="A166" s="79">
        <v>0.34810610387214114</v>
      </c>
    </row>
    <row r="167" spans="1:1">
      <c r="A167" s="79">
        <v>0.72502430650605265</v>
      </c>
    </row>
    <row r="168" spans="1:1">
      <c r="A168" s="79">
        <v>0.42957552261162629</v>
      </c>
    </row>
    <row r="169" spans="1:1">
      <c r="A169" s="79">
        <v>0.76631586536363616</v>
      </c>
    </row>
    <row r="170" spans="1:1">
      <c r="A170" s="79">
        <v>0.28785561834046136</v>
      </c>
    </row>
    <row r="171" spans="1:1">
      <c r="A171" s="79">
        <v>0.70917313785914626</v>
      </c>
    </row>
    <row r="172" spans="1:1">
      <c r="A172" s="79">
        <v>0.45271728704063102</v>
      </c>
    </row>
    <row r="173" spans="1:1">
      <c r="A173" s="79">
        <v>2.1441670379382431</v>
      </c>
    </row>
    <row r="174" spans="1:1">
      <c r="A174" s="79">
        <v>0.23219235507959518</v>
      </c>
    </row>
    <row r="175" spans="1:1">
      <c r="A175" s="79">
        <v>0.35661957438262443</v>
      </c>
    </row>
    <row r="176" spans="1:1">
      <c r="A176" s="79">
        <v>1.1480199712300756</v>
      </c>
    </row>
    <row r="177" spans="1:1">
      <c r="A177" s="79">
        <v>0.54441477314624609</v>
      </c>
    </row>
    <row r="178" spans="1:1">
      <c r="A178" s="79">
        <v>1.2963300601672181</v>
      </c>
    </row>
    <row r="179" spans="1:1">
      <c r="A179" s="79">
        <v>0.86332363958356684</v>
      </c>
    </row>
    <row r="180" spans="1:1">
      <c r="A180" s="79">
        <v>1.625630689668254</v>
      </c>
    </row>
    <row r="181" spans="1:1">
      <c r="A181" s="79">
        <v>1.1491055622623143</v>
      </c>
    </row>
    <row r="182" spans="1:1">
      <c r="A182" s="79">
        <v>0.93526050956337636</v>
      </c>
    </row>
    <row r="183" spans="1:1">
      <c r="A183" s="79">
        <v>1.5608071275151723</v>
      </c>
    </row>
    <row r="184" spans="1:1">
      <c r="A184" s="79">
        <v>0.5782464953119435</v>
      </c>
    </row>
    <row r="185" spans="1:1">
      <c r="A185" s="79">
        <v>1.0843207011329281</v>
      </c>
    </row>
    <row r="186" spans="1:1">
      <c r="A186" s="79">
        <v>1.5962337931136441</v>
      </c>
    </row>
    <row r="187" spans="1:1">
      <c r="A187" s="79">
        <v>1.8971268648923358</v>
      </c>
    </row>
    <row r="188" spans="1:1">
      <c r="A188" s="79">
        <v>1.000662888499479</v>
      </c>
    </row>
    <row r="189" spans="1:1">
      <c r="A189" s="79">
        <v>1.6332772412649728</v>
      </c>
    </row>
    <row r="190" spans="1:1">
      <c r="A190" s="79">
        <v>3.5529559356800116</v>
      </c>
    </row>
    <row r="191" spans="1:1">
      <c r="A191" s="79">
        <v>1.7609896116427772</v>
      </c>
    </row>
    <row r="192" spans="1:1">
      <c r="A192" s="79">
        <v>0.83083320949026196</v>
      </c>
    </row>
    <row r="193" spans="1:1">
      <c r="A193" s="79">
        <v>1.9991787049233278</v>
      </c>
    </row>
    <row r="194" spans="1:1">
      <c r="A194" s="79">
        <v>1.1352157571837391</v>
      </c>
    </row>
    <row r="195" spans="1:1">
      <c r="A195" s="79">
        <v>0.60089495387979597</v>
      </c>
    </row>
    <row r="196" spans="1:1">
      <c r="A196" s="79">
        <v>0.53202384064911223</v>
      </c>
    </row>
    <row r="197" spans="1:1">
      <c r="A197" s="79">
        <v>1.3512589117380494</v>
      </c>
    </row>
    <row r="198" spans="1:1">
      <c r="A198" s="79">
        <v>1.0775066696596949</v>
      </c>
    </row>
    <row r="199" spans="1:1">
      <c r="A199" s="79">
        <v>1.9493366721376348</v>
      </c>
    </row>
    <row r="200" spans="1:1">
      <c r="A200" s="79">
        <v>0.9193847070760105</v>
      </c>
    </row>
    <row r="201" spans="1:1">
      <c r="A201" s="79">
        <v>0.79319505382540301</v>
      </c>
    </row>
    <row r="202" spans="1:1">
      <c r="A202" s="79">
        <v>0.94894948064211515</v>
      </c>
    </row>
    <row r="203" spans="1:1">
      <c r="A203" s="79">
        <v>1.4906289398796873</v>
      </c>
    </row>
    <row r="204" spans="1:1">
      <c r="A204" s="79">
        <v>0.91538853065419168</v>
      </c>
    </row>
    <row r="205" spans="1:1">
      <c r="A205" s="79">
        <v>0.69548661810410228</v>
      </c>
    </row>
    <row r="206" spans="1:1">
      <c r="A206" s="79">
        <v>0.54235158279611273</v>
      </c>
    </row>
    <row r="207" spans="1:1">
      <c r="A207" s="79">
        <v>0.85776118733075002</v>
      </c>
    </row>
    <row r="208" spans="1:1">
      <c r="A208" s="79">
        <v>0.35914537828679938</v>
      </c>
    </row>
    <row r="209" spans="1:1">
      <c r="A209" s="79">
        <v>2.0306882992433004</v>
      </c>
    </row>
    <row r="210" spans="1:1">
      <c r="A210" s="79">
        <v>1.1240701835609395</v>
      </c>
    </row>
    <row r="211" spans="1:1">
      <c r="A211" s="79">
        <v>1.0790288151904972</v>
      </c>
    </row>
    <row r="212" spans="1:1">
      <c r="A212" s="79">
        <v>1.1944447905582372</v>
      </c>
    </row>
    <row r="213" spans="1:1">
      <c r="A213" s="79">
        <v>1.2670257134098051</v>
      </c>
    </row>
    <row r="214" spans="1:1">
      <c r="A214" s="79">
        <v>1.0989615848020398</v>
      </c>
    </row>
    <row r="215" spans="1:1">
      <c r="A215" s="79">
        <v>1.3630875111769067</v>
      </c>
    </row>
    <row r="216" spans="1:1">
      <c r="A216" s="79">
        <v>1.6017330524134277</v>
      </c>
    </row>
    <row r="217" spans="1:1">
      <c r="A217" s="79">
        <v>0.75698396155939018</v>
      </c>
    </row>
    <row r="218" spans="1:1">
      <c r="A218" s="79">
        <v>0.91510340654255506</v>
      </c>
    </row>
    <row r="219" spans="1:1">
      <c r="A219" s="79">
        <v>1.6652992766834687</v>
      </c>
    </row>
    <row r="220" spans="1:1">
      <c r="A220" s="79">
        <v>0.58228408104223384</v>
      </c>
    </row>
    <row r="221" spans="1:1">
      <c r="A221" s="79">
        <v>0.84638052397017782</v>
      </c>
    </row>
    <row r="222" spans="1:1">
      <c r="A222" s="79">
        <v>2.2321695999515927</v>
      </c>
    </row>
    <row r="223" spans="1:1">
      <c r="A223" s="79">
        <v>1.4700491319598334</v>
      </c>
    </row>
    <row r="224" spans="1:1">
      <c r="A224" s="79">
        <v>1.9175343483754601</v>
      </c>
    </row>
    <row r="225" spans="1:1">
      <c r="A225" s="79">
        <v>0.78006011906850536</v>
      </c>
    </row>
    <row r="226" spans="1:1">
      <c r="A226" s="79">
        <v>0.92679649744332415</v>
      </c>
    </row>
    <row r="227" spans="1:1">
      <c r="A227" s="79">
        <v>0.10930116172035163</v>
      </c>
    </row>
    <row r="228" spans="1:1">
      <c r="A228" s="79">
        <v>0.81408318105592803</v>
      </c>
    </row>
    <row r="229" spans="1:1">
      <c r="A229" s="79">
        <v>0.43695672024856042</v>
      </c>
    </row>
    <row r="230" spans="1:1">
      <c r="A230" s="79">
        <v>2.3559871869539895</v>
      </c>
    </row>
    <row r="231" spans="1:1">
      <c r="A231" s="79">
        <v>0.96047647908827694</v>
      </c>
    </row>
    <row r="232" spans="1:1">
      <c r="A232" s="79">
        <v>0.99514526661993918</v>
      </c>
    </row>
    <row r="233" spans="1:1">
      <c r="A233" s="79">
        <v>1.4521960927208004</v>
      </c>
    </row>
    <row r="234" spans="1:1">
      <c r="A234" s="79">
        <v>1.518950324728926</v>
      </c>
    </row>
    <row r="235" spans="1:1">
      <c r="A235" s="79">
        <v>1.1937098369391235</v>
      </c>
    </row>
    <row r="236" spans="1:1">
      <c r="A236" s="79">
        <v>0.94836221872054516</v>
      </c>
    </row>
    <row r="237" spans="1:1">
      <c r="A237" s="79">
        <v>0.94288449094914584</v>
      </c>
    </row>
    <row r="238" spans="1:1">
      <c r="A238" s="79">
        <v>0.83913272992382759</v>
      </c>
    </row>
    <row r="239" spans="1:1">
      <c r="A239" s="79">
        <v>0.97060628626574053</v>
      </c>
    </row>
    <row r="240" spans="1:1">
      <c r="A240" s="79">
        <v>1.4994726359203023</v>
      </c>
    </row>
    <row r="241" spans="1:1">
      <c r="A241" s="79">
        <v>1.0009838236449358</v>
      </c>
    </row>
    <row r="242" spans="1:1">
      <c r="A242" s="79">
        <v>1.4157641025154877</v>
      </c>
    </row>
    <row r="243" spans="1:1">
      <c r="A243" s="79">
        <v>0.35017818017463764</v>
      </c>
    </row>
    <row r="244" spans="1:1">
      <c r="A244" s="79">
        <v>0.77939940548795439</v>
      </c>
    </row>
    <row r="245" spans="1:1">
      <c r="A245" s="79">
        <v>1.7643334438925871</v>
      </c>
    </row>
    <row r="246" spans="1:1">
      <c r="A246" s="79">
        <v>0.97370411707843885</v>
      </c>
    </row>
    <row r="247" spans="1:1">
      <c r="A247" s="79">
        <v>0.59998891930583409</v>
      </c>
    </row>
    <row r="248" spans="1:1">
      <c r="A248" s="79">
        <v>0.83422580365652887</v>
      </c>
    </row>
    <row r="249" spans="1:1">
      <c r="A249" s="79">
        <v>0.8216906326940201</v>
      </c>
    </row>
    <row r="250" spans="1:1">
      <c r="A250" s="79">
        <v>1.495997119509719</v>
      </c>
    </row>
    <row r="251" spans="1:1">
      <c r="A251" s="79">
        <v>0.74194852105382814</v>
      </c>
    </row>
    <row r="252" spans="1:1">
      <c r="A252" s="79">
        <v>1.6514754828446547</v>
      </c>
    </row>
    <row r="253" spans="1:1">
      <c r="A253" s="79">
        <v>0.52193338385769117</v>
      </c>
    </row>
    <row r="254" spans="1:1">
      <c r="A254" s="79">
        <v>0.7947198446454391</v>
      </c>
    </row>
    <row r="255" spans="1:1">
      <c r="A255" s="79">
        <v>1.1901859998324966</v>
      </c>
    </row>
    <row r="256" spans="1:1">
      <c r="A256" s="79">
        <v>1.029360856937328</v>
      </c>
    </row>
    <row r="257" spans="1:1">
      <c r="A257" s="79">
        <v>1.9230310949105609</v>
      </c>
    </row>
    <row r="258" spans="1:1">
      <c r="A258" s="79">
        <v>0.82403457531277824</v>
      </c>
    </row>
    <row r="259" spans="1:1">
      <c r="A259" s="79">
        <v>0.75449620065161571</v>
      </c>
    </row>
    <row r="260" spans="1:1">
      <c r="A260" s="79">
        <v>1.4810111259644432</v>
      </c>
    </row>
    <row r="261" spans="1:1">
      <c r="A261" s="79">
        <v>0.39007786096662184</v>
      </c>
    </row>
    <row r="262" spans="1:1">
      <c r="A262" s="79">
        <v>1.7003694207735689</v>
      </c>
    </row>
    <row r="263" spans="1:1">
      <c r="A263" s="79">
        <v>0.87920140785785295</v>
      </c>
    </row>
    <row r="264" spans="1:1">
      <c r="A264" s="79">
        <v>1.2531736312683728</v>
      </c>
    </row>
    <row r="265" spans="1:1">
      <c r="A265" s="79">
        <v>0.7295529310170431</v>
      </c>
    </row>
    <row r="266" spans="1:1">
      <c r="A266" s="79">
        <v>0.54034714936761075</v>
      </c>
    </row>
    <row r="267" spans="1:1">
      <c r="A267" s="79">
        <v>1.5935666968220155</v>
      </c>
    </row>
    <row r="268" spans="1:1">
      <c r="A268" s="79">
        <v>1.9293645790224829</v>
      </c>
    </row>
    <row r="269" spans="1:1">
      <c r="A269" s="79">
        <v>0.89332300663033493</v>
      </c>
    </row>
    <row r="270" spans="1:1">
      <c r="A270" s="79">
        <v>0.99316483747947448</v>
      </c>
    </row>
    <row r="271" spans="1:1">
      <c r="A271" s="79">
        <v>1.382309199257413</v>
      </c>
    </row>
    <row r="272" spans="1:1">
      <c r="A272" s="79">
        <v>1.2839465338684901</v>
      </c>
    </row>
    <row r="273" spans="1:1">
      <c r="A273" s="79">
        <v>0.74607066082823636</v>
      </c>
    </row>
    <row r="274" spans="1:1">
      <c r="A274" s="79">
        <v>0.7779333922753584</v>
      </c>
    </row>
    <row r="275" spans="1:1">
      <c r="A275" s="79">
        <v>3.3932786907309458</v>
      </c>
    </row>
    <row r="276" spans="1:1">
      <c r="A276" s="79">
        <v>2.1107550982913836</v>
      </c>
    </row>
    <row r="277" spans="1:1">
      <c r="A277" s="79">
        <v>0.84968330055329278</v>
      </c>
    </row>
    <row r="278" spans="1:1">
      <c r="A278" s="79">
        <v>0.95972944515068637</v>
      </c>
    </row>
    <row r="279" spans="1:1">
      <c r="A279" s="79">
        <v>1.0073932684094327</v>
      </c>
    </row>
    <row r="280" spans="1:1">
      <c r="A280" s="79">
        <v>2.2256110292948357</v>
      </c>
    </row>
    <row r="281" spans="1:1">
      <c r="A281" s="79">
        <v>1.0338308011568051</v>
      </c>
    </row>
    <row r="282" spans="1:1">
      <c r="A282" s="79">
        <v>1.0923237145068545</v>
      </c>
    </row>
    <row r="283" spans="1:1">
      <c r="A283" s="79">
        <v>2.3571152607855761</v>
      </c>
    </row>
    <row r="284" spans="1:1">
      <c r="A284" s="79">
        <v>1.5108999249378869</v>
      </c>
    </row>
    <row r="285" spans="1:1">
      <c r="A285" s="79">
        <v>1.4635490626122944</v>
      </c>
    </row>
    <row r="286" spans="1:1">
      <c r="A286" s="79">
        <v>1.2723854294784227</v>
      </c>
    </row>
    <row r="287" spans="1:1">
      <c r="A287" s="79">
        <v>0.55028871306702887</v>
      </c>
    </row>
    <row r="288" spans="1:1">
      <c r="A288" s="79">
        <v>2.4278841704400165</v>
      </c>
    </row>
    <row r="289" spans="1:1">
      <c r="A289" s="79">
        <v>0.56311898222118495</v>
      </c>
    </row>
    <row r="290" spans="1:1">
      <c r="A290" s="79">
        <v>1.0481625322362766</v>
      </c>
    </row>
    <row r="291" spans="1:1">
      <c r="A291" s="79">
        <v>1.5586686056791501</v>
      </c>
    </row>
    <row r="292" spans="1:1">
      <c r="A292" s="79">
        <v>2.7932381216169384</v>
      </c>
    </row>
    <row r="293" spans="1:1">
      <c r="A293" s="79">
        <v>3.3466117500777122</v>
      </c>
    </row>
    <row r="294" spans="1:1">
      <c r="A294" s="79">
        <v>0.80095004526858593</v>
      </c>
    </row>
    <row r="295" spans="1:1">
      <c r="A295" s="79">
        <v>2.2407651830355584</v>
      </c>
    </row>
    <row r="296" spans="1:1">
      <c r="A296" s="79">
        <v>0.92821984950243164</v>
      </c>
    </row>
    <row r="297" spans="1:1">
      <c r="A297" s="79">
        <v>0.86345704698258241</v>
      </c>
    </row>
    <row r="298" spans="1:1">
      <c r="A298" s="79">
        <v>0.75724289945072853</v>
      </c>
    </row>
    <row r="299" spans="1:1">
      <c r="A299" s="79">
        <v>0.84803260511252965</v>
      </c>
    </row>
    <row r="300" spans="1:1">
      <c r="A300" s="79">
        <v>1.3060587680772857</v>
      </c>
    </row>
    <row r="301" spans="1:1">
      <c r="A301" s="79">
        <v>0.90816062227001404</v>
      </c>
    </row>
    <row r="302" spans="1:1">
      <c r="A302" s="79">
        <v>0.78434852141516187</v>
      </c>
    </row>
    <row r="303" spans="1:1">
      <c r="A303" s="79">
        <v>1.0378517807228635</v>
      </c>
    </row>
    <row r="304" spans="1:1">
      <c r="A304" s="79">
        <v>1.0143122878566087</v>
      </c>
    </row>
    <row r="305" spans="1:1">
      <c r="A305" s="79">
        <v>3.6763770914431855</v>
      </c>
    </row>
    <row r="306" spans="1:1">
      <c r="A306" s="79">
        <v>0.9215358258591152</v>
      </c>
    </row>
    <row r="307" spans="1:1">
      <c r="A307" s="79">
        <v>1.3094780190749926</v>
      </c>
    </row>
    <row r="308" spans="1:1">
      <c r="A308" s="79">
        <v>0.82774032296930544</v>
      </c>
    </row>
    <row r="309" spans="1:1">
      <c r="A309" s="79">
        <v>7.161970033339264</v>
      </c>
    </row>
    <row r="310" spans="1:1">
      <c r="A310" s="79">
        <v>1.3962563011174045</v>
      </c>
    </row>
    <row r="311" spans="1:1">
      <c r="A311" s="79">
        <v>0.31929621135874448</v>
      </c>
    </row>
    <row r="312" spans="1:1">
      <c r="A312" s="79">
        <v>0.77252706453647013</v>
      </c>
    </row>
    <row r="313" spans="1:1">
      <c r="A313" s="79">
        <v>1.1291334706353386</v>
      </c>
    </row>
    <row r="314" spans="1:1">
      <c r="A314" s="79">
        <v>1.3864777864143893</v>
      </c>
    </row>
    <row r="315" spans="1:1">
      <c r="A315" s="79">
        <v>4.9596774904172358</v>
      </c>
    </row>
    <row r="316" spans="1:1">
      <c r="A316" s="79">
        <v>2.6681148733483471</v>
      </c>
    </row>
    <row r="317" spans="1:1">
      <c r="A317" s="79">
        <v>0.40887469678593086</v>
      </c>
    </row>
    <row r="318" spans="1:1">
      <c r="A318" s="79">
        <v>3.6844587010224914</v>
      </c>
    </row>
    <row r="319" spans="1:1">
      <c r="A319" s="79">
        <v>0.44525467458247797</v>
      </c>
    </row>
    <row r="320" spans="1:1">
      <c r="A320" s="79">
        <v>0.5490651307197425</v>
      </c>
    </row>
    <row r="321" spans="1:1">
      <c r="A321" s="79">
        <v>0.74274851649396778</v>
      </c>
    </row>
    <row r="322" spans="1:1">
      <c r="A322" s="79">
        <v>0.97875842841473704</v>
      </c>
    </row>
    <row r="323" spans="1:1">
      <c r="A323" s="79">
        <v>0.99676237776647103</v>
      </c>
    </row>
    <row r="324" spans="1:1">
      <c r="A324" s="79">
        <v>0.80828690981339213</v>
      </c>
    </row>
    <row r="325" spans="1:1">
      <c r="A325" s="79">
        <v>1.5236667383817761</v>
      </c>
    </row>
    <row r="326" spans="1:1">
      <c r="A326" s="79">
        <v>0.64401283348765104</v>
      </c>
    </row>
    <row r="327" spans="1:1">
      <c r="A327" s="79">
        <v>0.70197827149909242</v>
      </c>
    </row>
    <row r="328" spans="1:1">
      <c r="A328" s="79">
        <v>0.76869615679555647</v>
      </c>
    </row>
    <row r="329" spans="1:1">
      <c r="A329" s="79">
        <v>1.3355379107724281</v>
      </c>
    </row>
    <row r="330" spans="1:1">
      <c r="A330" s="79">
        <v>0.92704104719870417</v>
      </c>
    </row>
    <row r="331" spans="1:1">
      <c r="A331" s="79">
        <v>1.2291365467484525</v>
      </c>
    </row>
    <row r="332" spans="1:1">
      <c r="A332" s="79">
        <v>0.68225955532081295</v>
      </c>
    </row>
    <row r="333" spans="1:1">
      <c r="A333" s="79">
        <v>1.3142591704627187</v>
      </c>
    </row>
    <row r="334" spans="1:1">
      <c r="A334" s="79">
        <v>1.5513833183604073</v>
      </c>
    </row>
    <row r="335" spans="1:1">
      <c r="A335" s="79">
        <v>0.38667339759585995</v>
      </c>
    </row>
    <row r="336" spans="1:1">
      <c r="A336" s="79">
        <v>1.0159699739277426</v>
      </c>
    </row>
    <row r="337" spans="1:1">
      <c r="A337" s="79">
        <v>1.3104135813617483</v>
      </c>
    </row>
    <row r="338" spans="1:1">
      <c r="A338" s="79">
        <v>0.16609464990763212</v>
      </c>
    </row>
    <row r="339" spans="1:1">
      <c r="A339" s="79">
        <v>0.93579158097927473</v>
      </c>
    </row>
    <row r="340" spans="1:1">
      <c r="A340" s="79">
        <v>0.55540024495478968</v>
      </c>
    </row>
    <row r="341" spans="1:1">
      <c r="A341" s="79">
        <v>1.7496060363890789</v>
      </c>
    </row>
    <row r="342" spans="1:1">
      <c r="A342" s="79">
        <v>0.7826150097350677</v>
      </c>
    </row>
    <row r="343" spans="1:1">
      <c r="A343" s="79">
        <v>0.77451231408949628</v>
      </c>
    </row>
    <row r="344" spans="1:1">
      <c r="A344" s="79">
        <v>1.8175739454535975</v>
      </c>
    </row>
    <row r="345" spans="1:1">
      <c r="A345" s="79">
        <v>1.1908602150537635</v>
      </c>
    </row>
    <row r="346" spans="1:1">
      <c r="A346" s="79">
        <v>0.97744144709326641</v>
      </c>
    </row>
    <row r="347" spans="1:1">
      <c r="A347" s="79">
        <v>1.7060914484025449</v>
      </c>
    </row>
    <row r="348" spans="1:1">
      <c r="A348" s="79">
        <v>0.96996890381456669</v>
      </c>
    </row>
    <row r="349" spans="1:1">
      <c r="A349" s="79">
        <v>1.1958456238345891</v>
      </c>
    </row>
    <row r="350" spans="1:1">
      <c r="A350" s="79">
        <v>0.75260074213218386</v>
      </c>
    </row>
    <row r="351" spans="1:1">
      <c r="A351" s="79">
        <v>1.1292339487860577</v>
      </c>
    </row>
    <row r="352" spans="1:1">
      <c r="A352" s="79">
        <v>0.9450788969559184</v>
      </c>
    </row>
    <row r="353" spans="1:1">
      <c r="A353" s="79">
        <v>1.2176642974160157</v>
      </c>
    </row>
    <row r="354" spans="1:1">
      <c r="A354" s="79">
        <v>1.3583562654909123</v>
      </c>
    </row>
    <row r="355" spans="1:1">
      <c r="A355" s="79">
        <v>0.51228259326707315</v>
      </c>
    </row>
    <row r="356" spans="1:1">
      <c r="A356" s="79">
        <v>0.6247054070432968</v>
      </c>
    </row>
    <row r="357" spans="1:1">
      <c r="A357" s="79">
        <v>0.59928584971244392</v>
      </c>
    </row>
    <row r="358" spans="1:1">
      <c r="A358" s="79">
        <v>1.2905371488987125</v>
      </c>
    </row>
    <row r="359" spans="1:1">
      <c r="A359" s="79">
        <v>1.3326916863531653</v>
      </c>
    </row>
    <row r="360" spans="1:1">
      <c r="A360" s="79">
        <v>1.2834863511406358</v>
      </c>
    </row>
    <row r="361" spans="1:1">
      <c r="A361" s="79">
        <v>0.69492739005428839</v>
      </c>
    </row>
    <row r="362" spans="1:1">
      <c r="A362" s="79">
        <v>0.63550960612986274</v>
      </c>
    </row>
    <row r="363" spans="1:1">
      <c r="A363" s="79">
        <v>0.52597513324446898</v>
      </c>
    </row>
    <row r="364" spans="1:1">
      <c r="A364" s="79">
        <v>1.4907681262682957</v>
      </c>
    </row>
    <row r="365" spans="1:1">
      <c r="A365" s="79">
        <v>1.3516771108008405</v>
      </c>
    </row>
    <row r="366" spans="1:1">
      <c r="A366" s="79">
        <v>1.9433433877954298</v>
      </c>
    </row>
    <row r="367" spans="1:1">
      <c r="A367" s="79">
        <v>2.5656040932189761</v>
      </c>
    </row>
    <row r="368" spans="1:1">
      <c r="A368" s="79">
        <v>1.580170894003611</v>
      </c>
    </row>
    <row r="369" spans="1:1">
      <c r="A369" s="79">
        <v>0.49530337083918263</v>
      </c>
    </row>
    <row r="370" spans="1:1">
      <c r="A370" s="79">
        <v>1.0637680006364867</v>
      </c>
    </row>
    <row r="371" spans="1:1">
      <c r="A371" s="79">
        <v>1.200750045091876</v>
      </c>
    </row>
    <row r="372" spans="1:1">
      <c r="A372" s="79">
        <v>1.4520929617086762</v>
      </c>
    </row>
    <row r="373" spans="1:1">
      <c r="A373" s="79">
        <v>0.61109635307957955</v>
      </c>
    </row>
    <row r="374" spans="1:1">
      <c r="A374" s="79">
        <v>0.91400080751472979</v>
      </c>
    </row>
    <row r="375" spans="1:1">
      <c r="A375" s="79">
        <v>0.72271138287757419</v>
      </c>
    </row>
    <row r="376" spans="1:1">
      <c r="A376" s="79">
        <v>1.4385047884629805</v>
      </c>
    </row>
    <row r="377" spans="1:1">
      <c r="A377" s="79">
        <v>0.44047562922203437</v>
      </c>
    </row>
    <row r="378" spans="1:1">
      <c r="A378" s="79">
        <v>2.1512016394159095</v>
      </c>
    </row>
    <row r="379" spans="1:1">
      <c r="A379" s="79">
        <v>1.1409893851747606</v>
      </c>
    </row>
    <row r="380" spans="1:1">
      <c r="A380" s="79">
        <v>1.4152299850387948</v>
      </c>
    </row>
    <row r="381" spans="1:1">
      <c r="A381" s="79">
        <v>1.2168665448977267</v>
      </c>
    </row>
    <row r="382" spans="1:1">
      <c r="A382" s="79">
        <v>1.121951994801085</v>
      </c>
    </row>
    <row r="383" spans="1:1">
      <c r="A383" s="79">
        <v>0.44008907777998602</v>
      </c>
    </row>
    <row r="384" spans="1:1">
      <c r="A384" s="79">
        <v>0.97350436052178957</v>
      </c>
    </row>
    <row r="385" spans="1:1">
      <c r="A385" s="79">
        <v>1.698811230154414</v>
      </c>
    </row>
    <row r="386" spans="1:1">
      <c r="A386" s="79">
        <v>0.62709366299996172</v>
      </c>
    </row>
    <row r="387" spans="1:1">
      <c r="A387" s="79">
        <v>0.79217897595746634</v>
      </c>
    </row>
    <row r="388" spans="1:1">
      <c r="A388" s="79">
        <v>1.1881606527260999</v>
      </c>
    </row>
    <row r="389" spans="1:1">
      <c r="A389" s="79">
        <v>1.649379781547279</v>
      </c>
    </row>
    <row r="390" spans="1:1">
      <c r="A390" s="79">
        <v>0.72247402305292729</v>
      </c>
    </row>
    <row r="391" spans="1:1">
      <c r="A391" s="79">
        <v>1.9891190260720131</v>
      </c>
    </row>
    <row r="392" spans="1:1">
      <c r="A392" s="79">
        <v>1.5880655850775507</v>
      </c>
    </row>
    <row r="393" spans="1:1">
      <c r="A393" s="79">
        <v>0.7610685794078339</v>
      </c>
    </row>
    <row r="394" spans="1:1">
      <c r="A394" s="79">
        <v>0.85727091227641283</v>
      </c>
    </row>
    <row r="395" spans="1:1">
      <c r="A395" s="79">
        <v>1.3871153383096557</v>
      </c>
    </row>
    <row r="396" spans="1:1">
      <c r="A396" s="79">
        <v>1.2016795225755963</v>
      </c>
    </row>
    <row r="397" spans="1:1">
      <c r="A397" s="79">
        <v>3.2311200756856446</v>
      </c>
    </row>
    <row r="398" spans="1:1">
      <c r="A398" s="79">
        <v>1.7213421101171262</v>
      </c>
    </row>
    <row r="399" spans="1:1">
      <c r="A399" s="79">
        <v>1.5954784314143493</v>
      </c>
    </row>
    <row r="400" spans="1:1">
      <c r="A400" s="79">
        <v>3.3492609245055687</v>
      </c>
    </row>
    <row r="401" spans="1:1">
      <c r="A401" s="79">
        <v>1.048394377128105</v>
      </c>
    </row>
    <row r="402" spans="1:1">
      <c r="A402" s="79">
        <v>1.2681313381909345</v>
      </c>
    </row>
    <row r="403" spans="1:1">
      <c r="A403" s="79">
        <v>0.96969770374347819</v>
      </c>
    </row>
    <row r="404" spans="1:1">
      <c r="A404" s="79">
        <v>2.1887913516439172</v>
      </c>
    </row>
    <row r="405" spans="1:1">
      <c r="A405" s="79">
        <v>1.8208362979585135</v>
      </c>
    </row>
    <row r="406" spans="1:1">
      <c r="A406" s="79">
        <v>2.0739030215553953</v>
      </c>
    </row>
    <row r="407" spans="1:1">
      <c r="A407" s="79">
        <v>1.8166337396773591</v>
      </c>
    </row>
    <row r="408" spans="1:1">
      <c r="A408" s="79">
        <v>1.5603198386517294</v>
      </c>
    </row>
    <row r="409" spans="1:1">
      <c r="A409" s="79">
        <v>1.5736112275524405</v>
      </c>
    </row>
    <row r="410" spans="1:1">
      <c r="A410" s="79">
        <v>0.47859859649502329</v>
      </c>
    </row>
    <row r="411" spans="1:1">
      <c r="A411" s="79">
        <v>1.0744243457305336</v>
      </c>
    </row>
    <row r="412" spans="1:1">
      <c r="A412" s="79">
        <v>0.62547074102588085</v>
      </c>
    </row>
    <row r="413" spans="1:1">
      <c r="A413" s="79">
        <v>0.49074994081048878</v>
      </c>
    </row>
    <row r="414" spans="1:1">
      <c r="A414" s="79">
        <v>0.77382190166613762</v>
      </c>
    </row>
    <row r="415" spans="1:1">
      <c r="A415" s="79">
        <v>1.3446194867986938</v>
      </c>
    </row>
    <row r="416" spans="1:1">
      <c r="A416" s="79">
        <v>1.6315121242877291</v>
      </c>
    </row>
    <row r="417" spans="1:1">
      <c r="A417" s="79">
        <v>1.9036816357250377</v>
      </c>
    </row>
    <row r="418" spans="1:1">
      <c r="A418" s="79">
        <v>0.33037749050742771</v>
      </c>
    </row>
    <row r="419" spans="1:1">
      <c r="A419" s="79">
        <v>1.9189025239553814</v>
      </c>
    </row>
    <row r="420" spans="1:1">
      <c r="A420" s="79">
        <v>1.2155089886141606</v>
      </c>
    </row>
    <row r="421" spans="1:1">
      <c r="A421" s="79">
        <v>1.0493187405163458</v>
      </c>
    </row>
    <row r="422" spans="1:1">
      <c r="A422" s="79">
        <v>0.88750661639827633</v>
      </c>
    </row>
    <row r="423" spans="1:1">
      <c r="A423" s="79">
        <v>2.0553068647937467</v>
      </c>
    </row>
    <row r="424" spans="1:1">
      <c r="A424" s="79">
        <v>1.2310211161108333</v>
      </c>
    </row>
    <row r="425" spans="1:1">
      <c r="A425" s="79">
        <v>0.75294153819492482</v>
      </c>
    </row>
    <row r="426" spans="1:1">
      <c r="A426" s="79">
        <v>1.113466479670536</v>
      </c>
    </row>
    <row r="427" spans="1:1">
      <c r="A427" s="79">
        <v>1.5086441569022513</v>
      </c>
    </row>
    <row r="428" spans="1:1">
      <c r="A428" s="79">
        <v>1.5066362612016158</v>
      </c>
    </row>
    <row r="429" spans="1:1">
      <c r="A429" s="79">
        <v>3.4627165181655961</v>
      </c>
    </row>
    <row r="430" spans="1:1">
      <c r="A430" s="79">
        <v>2.0746773084187851</v>
      </c>
    </row>
    <row r="431" spans="1:1">
      <c r="A431" s="79">
        <v>0.90666091576563768</v>
      </c>
    </row>
    <row r="432" spans="1:1">
      <c r="A432" s="79">
        <v>1.2315325948584563</v>
      </c>
    </row>
    <row r="433" spans="1:1">
      <c r="A433" s="79">
        <v>0.59149250401096509</v>
      </c>
    </row>
    <row r="434" spans="1:1">
      <c r="A434" s="79">
        <v>0.50108542064939443</v>
      </c>
    </row>
    <row r="435" spans="1:1">
      <c r="A435" s="79">
        <v>0.5527541773357536</v>
      </c>
    </row>
    <row r="436" spans="1:1">
      <c r="A436" s="79">
        <v>0.62926820858081256</v>
      </c>
    </row>
    <row r="437" spans="1:1">
      <c r="A437" s="79">
        <v>0.93032988560154095</v>
      </c>
    </row>
    <row r="438" spans="1:1">
      <c r="A438" s="79">
        <v>1.3589667077322909</v>
      </c>
    </row>
    <row r="439" spans="1:1">
      <c r="A439" s="79">
        <v>3.7968807125776234</v>
      </c>
    </row>
    <row r="440" spans="1:1">
      <c r="A440" s="79">
        <v>1.8807272543679299</v>
      </c>
    </row>
    <row r="441" spans="1:1">
      <c r="A441" s="79">
        <v>0.45416524252612867</v>
      </c>
    </row>
    <row r="442" spans="1:1">
      <c r="A442" s="79">
        <v>1.473084664887071</v>
      </c>
    </row>
    <row r="443" spans="1:1">
      <c r="A443" s="79">
        <v>1.1802767136968677</v>
      </c>
    </row>
    <row r="444" spans="1:1">
      <c r="A444" s="79">
        <v>1.1702597443496943</v>
      </c>
    </row>
    <row r="445" spans="1:1">
      <c r="A445" s="79">
        <v>1.3302530905875978</v>
      </c>
    </row>
    <row r="446" spans="1:1">
      <c r="A446" s="79">
        <v>0.89486604672893366</v>
      </c>
    </row>
    <row r="447" spans="1:1">
      <c r="A447" s="79">
        <v>2.2040288107727237</v>
      </c>
    </row>
    <row r="448" spans="1:1">
      <c r="A448" s="79">
        <v>1.081270950067454</v>
      </c>
    </row>
    <row r="449" spans="1:1">
      <c r="A449" s="79">
        <v>1.6137444971734785</v>
      </c>
    </row>
    <row r="450" spans="1:1">
      <c r="A450" s="79">
        <v>0.64376580506920444</v>
      </c>
    </row>
    <row r="451" spans="1:1">
      <c r="A451" s="79">
        <v>1.4027608381115695</v>
      </c>
    </row>
    <row r="452" spans="1:1">
      <c r="A452" s="79">
        <v>1.8461489771904229</v>
      </c>
    </row>
    <row r="453" spans="1:1">
      <c r="A453" s="79">
        <v>0.42985378528583856</v>
      </c>
    </row>
    <row r="454" spans="1:1">
      <c r="A454" s="79">
        <v>1.6311098663942933</v>
      </c>
    </row>
    <row r="455" spans="1:1">
      <c r="A455" s="79">
        <v>2.6091248179292443</v>
      </c>
    </row>
    <row r="456" spans="1:1">
      <c r="A456" s="79">
        <v>1.8169643244117877</v>
      </c>
    </row>
    <row r="457" spans="1:1">
      <c r="A457" s="79">
        <v>1.4793104878612442</v>
      </c>
    </row>
    <row r="458" spans="1:1">
      <c r="A458" s="79">
        <v>1.1504596888260255</v>
      </c>
    </row>
    <row r="459" spans="1:1">
      <c r="A459" s="79">
        <v>1.2777832409523833</v>
      </c>
    </row>
    <row r="460" spans="1:1">
      <c r="A460" s="79">
        <v>0.75108860740104644</v>
      </c>
    </row>
    <row r="461" spans="1:1">
      <c r="A461" s="79">
        <v>1.1692157248258948</v>
      </c>
    </row>
    <row r="462" spans="1:1">
      <c r="A462" s="79">
        <v>1.4602075106196566</v>
      </c>
    </row>
    <row r="463" spans="1:1">
      <c r="A463" s="79">
        <v>0.50259411127097953</v>
      </c>
    </row>
    <row r="464" spans="1:1">
      <c r="A464" s="79">
        <v>0.78409225916971215</v>
      </c>
    </row>
    <row r="465" spans="1:1">
      <c r="A465" s="79">
        <v>1.784205094677064</v>
      </c>
    </row>
    <row r="466" spans="1:1">
      <c r="A466" s="79">
        <v>0.90006684927225455</v>
      </c>
    </row>
    <row r="467" spans="1:1">
      <c r="A467" s="79">
        <v>0.85603493987120172</v>
      </c>
    </row>
    <row r="468" spans="1:1">
      <c r="A468" s="79">
        <v>1.5100803771123872</v>
      </c>
    </row>
    <row r="469" spans="1:1">
      <c r="A469" s="79">
        <v>2.6498785113346064</v>
      </c>
    </row>
    <row r="470" spans="1:1">
      <c r="A470" s="79">
        <v>1.1928155488159342</v>
      </c>
    </row>
    <row r="471" spans="1:1">
      <c r="A471" s="79">
        <v>1.0044249563685814</v>
      </c>
    </row>
    <row r="472" spans="1:1">
      <c r="A472" s="79">
        <v>1.6934599030347059</v>
      </c>
    </row>
    <row r="473" spans="1:1">
      <c r="A473" s="79">
        <v>1.8930093493055529</v>
      </c>
    </row>
    <row r="474" spans="1:1">
      <c r="A474" s="79">
        <v>2.0827876242354226</v>
      </c>
    </row>
    <row r="475" spans="1:1">
      <c r="A475" s="79">
        <v>1.3538402733135477</v>
      </c>
    </row>
    <row r="476" spans="1:1">
      <c r="A476" s="79">
        <v>1.4331240140093073</v>
      </c>
    </row>
    <row r="477" spans="1:1">
      <c r="A477" s="79">
        <v>1.4572594364071998</v>
      </c>
    </row>
    <row r="478" spans="1:1">
      <c r="A478" s="79">
        <v>1.8930116991774659</v>
      </c>
    </row>
    <row r="479" spans="1:1">
      <c r="A479" s="79">
        <v>0.64274535065708238</v>
      </c>
    </row>
    <row r="480" spans="1:1">
      <c r="A480" s="79">
        <v>2.0555595065687391</v>
      </c>
    </row>
    <row r="481" spans="1:1">
      <c r="A481" s="79">
        <v>0.72324430821419294</v>
      </c>
    </row>
    <row r="482" spans="1:1">
      <c r="A482" s="79">
        <v>0.60790345480359675</v>
      </c>
    </row>
    <row r="483" spans="1:1">
      <c r="A483" s="79">
        <v>1.8724967838314308</v>
      </c>
    </row>
    <row r="484" spans="1:1">
      <c r="A484" s="79">
        <v>0.88814769038739816</v>
      </c>
    </row>
    <row r="485" spans="1:1">
      <c r="A485" s="79">
        <v>0.72280755930116747</v>
      </c>
    </row>
    <row r="486" spans="1:1">
      <c r="A486" s="79">
        <v>1.0416644095748844</v>
      </c>
    </row>
    <row r="487" spans="1:1">
      <c r="A487" s="79">
        <v>0.23272384269336815</v>
      </c>
    </row>
    <row r="488" spans="1:1">
      <c r="A488" s="79">
        <v>0.97540187203586304</v>
      </c>
    </row>
    <row r="489" spans="1:1">
      <c r="A489" s="79">
        <v>1.2734931426069886</v>
      </c>
    </row>
    <row r="490" spans="1:1">
      <c r="A490" s="79">
        <v>1.404599314858006</v>
      </c>
    </row>
    <row r="491" spans="1:1">
      <c r="A491" s="79">
        <v>0.52834520392450579</v>
      </c>
    </row>
    <row r="492" spans="1:1">
      <c r="A492" s="79">
        <v>0.54592866815878704</v>
      </c>
    </row>
    <row r="493" spans="1:1">
      <c r="A493" s="79">
        <v>0.46440883697560925</v>
      </c>
    </row>
    <row r="494" spans="1:1">
      <c r="A494" s="79">
        <v>1.0168373708066789</v>
      </c>
    </row>
    <row r="495" spans="1:1">
      <c r="A495" s="79">
        <v>0.66648680516002679</v>
      </c>
    </row>
    <row r="496" spans="1:1">
      <c r="A496" s="79">
        <v>1.9116661644005601</v>
      </c>
    </row>
    <row r="497" spans="1:1">
      <c r="A497" s="79">
        <v>3.7701711752895917</v>
      </c>
    </row>
    <row r="498" spans="1:1">
      <c r="A498" s="79">
        <v>3.6342400573366338</v>
      </c>
    </row>
    <row r="499" spans="1:1">
      <c r="A499" s="79">
        <v>2.7953285840947291</v>
      </c>
    </row>
    <row r="500" spans="1:1">
      <c r="A500" s="79">
        <v>1.746951711544994</v>
      </c>
    </row>
    <row r="501" spans="1:1">
      <c r="A501" s="79">
        <v>0.38266462524761946</v>
      </c>
    </row>
    <row r="502" spans="1:1">
      <c r="A502" s="79">
        <v>0.63434418117584779</v>
      </c>
    </row>
    <row r="503" spans="1:1">
      <c r="A503" s="79">
        <v>0.61133133071134371</v>
      </c>
    </row>
    <row r="504" spans="1:1">
      <c r="A504" s="79">
        <v>1.4023493239458502</v>
      </c>
    </row>
    <row r="505" spans="1:1">
      <c r="A505" s="79">
        <v>1.8614579487639604</v>
      </c>
    </row>
    <row r="506" spans="1:1">
      <c r="A506" s="79">
        <v>1.4135283141181991</v>
      </c>
    </row>
    <row r="507" spans="1:1">
      <c r="A507" s="79">
        <v>1.1769708960141798</v>
      </c>
    </row>
    <row r="508" spans="1:1">
      <c r="A508" s="79">
        <v>0.45180974906339905</v>
      </c>
    </row>
    <row r="509" spans="1:1">
      <c r="A509" s="79">
        <v>0.38588972828182877</v>
      </c>
    </row>
    <row r="510" spans="1:1">
      <c r="A510" s="79">
        <v>0.8944956501248158</v>
      </c>
    </row>
    <row r="511" spans="1:1">
      <c r="A511" s="79">
        <v>2.3194441597835667</v>
      </c>
    </row>
    <row r="512" spans="1:1">
      <c r="A512" s="79">
        <v>1.4050157848635205</v>
      </c>
    </row>
    <row r="513" spans="1:1">
      <c r="A513" s="79">
        <v>0.68470223954301579</v>
      </c>
    </row>
    <row r="514" spans="1:1">
      <c r="A514" s="79">
        <v>1.332783550824912</v>
      </c>
    </row>
    <row r="515" spans="1:1">
      <c r="A515" s="79">
        <v>1.491328993230433</v>
      </c>
    </row>
    <row r="516" spans="1:1">
      <c r="A516" s="79">
        <v>1.9645623130608176</v>
      </c>
    </row>
    <row r="517" spans="1:1">
      <c r="A517" s="79">
        <v>0.66219039505987509</v>
      </c>
    </row>
    <row r="518" spans="1:1">
      <c r="A518" s="79">
        <v>0.7332521516338697</v>
      </c>
    </row>
    <row r="519" spans="1:1">
      <c r="A519" s="79">
        <v>1.2178100982476676</v>
      </c>
    </row>
    <row r="520" spans="1:1">
      <c r="A520" s="79">
        <v>2.5285047759280048</v>
      </c>
    </row>
    <row r="521" spans="1:1">
      <c r="A521" s="79">
        <v>1.6172498914594058</v>
      </c>
    </row>
    <row r="522" spans="1:1">
      <c r="A522" s="79">
        <v>1.1664130257595247</v>
      </c>
    </row>
    <row r="523" spans="1:1">
      <c r="A523" s="79">
        <v>1.3820636380148028</v>
      </c>
    </row>
    <row r="524" spans="1:1">
      <c r="A524" s="79">
        <v>1.6866328172371809</v>
      </c>
    </row>
    <row r="525" spans="1:1">
      <c r="A525" s="79">
        <v>2.3727228692374114</v>
      </c>
    </row>
    <row r="526" spans="1:1">
      <c r="A526" s="79">
        <v>0.81489210045143234</v>
      </c>
    </row>
    <row r="527" spans="1:1">
      <c r="A527" s="79">
        <v>1.4600272109998662</v>
      </c>
    </row>
    <row r="528" spans="1:1">
      <c r="A528" s="79">
        <v>3.2739833358120438</v>
      </c>
    </row>
    <row r="529" spans="1:1">
      <c r="A529" s="79">
        <v>1.2220634571255193</v>
      </c>
    </row>
    <row r="530" spans="1:1">
      <c r="A530" s="79">
        <v>1.6465919937523501</v>
      </c>
    </row>
    <row r="531" spans="1:1">
      <c r="A531" s="79">
        <v>0.88137434209280963</v>
      </c>
    </row>
    <row r="532" spans="1:1">
      <c r="A532" s="79">
        <v>1.5747893811699805</v>
      </c>
    </row>
    <row r="533" spans="1:1">
      <c r="A533" s="79">
        <v>1.7592805121313528</v>
      </c>
    </row>
    <row r="534" spans="1:1">
      <c r="A534" s="79">
        <v>0.65052647742728031</v>
      </c>
    </row>
    <row r="535" spans="1:1">
      <c r="A535" s="79">
        <v>1.1497016638908204</v>
      </c>
    </row>
    <row r="536" spans="1:1">
      <c r="A536" s="79">
        <v>1.147759479577414</v>
      </c>
    </row>
    <row r="537" spans="1:1">
      <c r="A537" s="79">
        <v>0.68365336028297119</v>
      </c>
    </row>
    <row r="538" spans="1:1">
      <c r="A538" s="79">
        <v>1.7115387922288292</v>
      </c>
    </row>
    <row r="539" spans="1:1">
      <c r="A539" s="79">
        <v>0.84769431819702323</v>
      </c>
    </row>
    <row r="540" spans="1:1">
      <c r="A540" s="79">
        <v>1.2211872360969178</v>
      </c>
    </row>
    <row r="541" spans="1:1">
      <c r="A541" s="79">
        <v>1.0137743285522733</v>
      </c>
    </row>
    <row r="542" spans="1:1">
      <c r="A542" s="79">
        <v>0.93387956631005897</v>
      </c>
    </row>
    <row r="543" spans="1:1">
      <c r="A543" s="79">
        <v>0.98398752642076748</v>
      </c>
    </row>
    <row r="544" spans="1:1">
      <c r="A544" s="79">
        <v>0.80793696818697625</v>
      </c>
    </row>
    <row r="545" spans="1:1">
      <c r="A545" s="79">
        <v>1.4756376843273418</v>
      </c>
    </row>
    <row r="546" spans="1:1">
      <c r="A546" s="79">
        <v>2.4510353468741757</v>
      </c>
    </row>
    <row r="547" spans="1:1">
      <c r="A547" s="79">
        <v>0.64132349318920123</v>
      </c>
    </row>
    <row r="548" spans="1:1">
      <c r="A548" s="79">
        <v>1.0718832161092644</v>
      </c>
    </row>
    <row r="549" spans="1:1">
      <c r="A549" s="79">
        <v>0.62850467289719625</v>
      </c>
    </row>
    <row r="550" spans="1:1">
      <c r="A550" s="79">
        <v>0.76291609247027958</v>
      </c>
    </row>
    <row r="551" spans="1:1">
      <c r="A551" s="79">
        <v>1.2426765681237038</v>
      </c>
    </row>
    <row r="552" spans="1:1">
      <c r="A552" s="79">
        <v>1.7486615492763264</v>
      </c>
    </row>
    <row r="553" spans="1:1">
      <c r="A553" s="79">
        <v>1.0412377514584701</v>
      </c>
    </row>
    <row r="554" spans="1:1">
      <c r="A554" s="79">
        <v>1.4711216945884618</v>
      </c>
    </row>
    <row r="555" spans="1:1">
      <c r="A555" s="79">
        <v>0.29297626187279041</v>
      </c>
    </row>
    <row r="556" spans="1:1">
      <c r="A556" s="79">
        <v>1.1767036679658271</v>
      </c>
    </row>
    <row r="557" spans="1:1">
      <c r="A557" s="79">
        <v>0.82871705549080299</v>
      </c>
    </row>
    <row r="558" spans="1:1">
      <c r="A558" s="79">
        <v>1.3867843246921823</v>
      </c>
    </row>
    <row r="559" spans="1:1">
      <c r="A559" s="79">
        <v>1.4012626800658121</v>
      </c>
    </row>
    <row r="560" spans="1:1">
      <c r="A560" s="79">
        <v>1.0322158466550788</v>
      </c>
    </row>
    <row r="561" spans="1:1">
      <c r="A561" s="79">
        <v>0.84809588660645874</v>
      </c>
    </row>
    <row r="562" spans="1:1">
      <c r="A562" s="79">
        <v>1.1143116637512642</v>
      </c>
    </row>
    <row r="563" spans="1:1">
      <c r="A563" s="79">
        <v>1.614043854150651</v>
      </c>
    </row>
    <row r="564" spans="1:1">
      <c r="A564" s="79">
        <v>1.3503704760885338</v>
      </c>
    </row>
    <row r="565" spans="1:1">
      <c r="A565" s="79">
        <v>8.8139930643794481E-2</v>
      </c>
    </row>
    <row r="566" spans="1:1">
      <c r="A566" s="79">
        <v>0.74540385073518967</v>
      </c>
    </row>
    <row r="567" spans="1:1">
      <c r="A567" s="79">
        <v>0.34384735643002101</v>
      </c>
    </row>
    <row r="568" spans="1:1">
      <c r="A568" s="79">
        <v>0.92068945454267981</v>
      </c>
    </row>
    <row r="569" spans="1:1">
      <c r="A569" s="79">
        <v>1.1126281717284903</v>
      </c>
    </row>
    <row r="570" spans="1:1">
      <c r="A570" s="79">
        <v>0.795607185508723</v>
      </c>
    </row>
    <row r="571" spans="1:1">
      <c r="A571" s="79">
        <v>0.67265706191057317</v>
      </c>
    </row>
    <row r="572" spans="1:1">
      <c r="A572" s="79">
        <v>0.7108779839191085</v>
      </c>
    </row>
    <row r="573" spans="1:1">
      <c r="A573" s="79">
        <v>0.3824252278515608</v>
      </c>
    </row>
    <row r="574" spans="1:1">
      <c r="A574" s="79">
        <v>1.4435045570849256</v>
      </c>
    </row>
    <row r="575" spans="1:1">
      <c r="A575" s="79">
        <v>2.7019102684012131</v>
      </c>
    </row>
    <row r="576" spans="1:1">
      <c r="A576" s="79">
        <v>0.53656058247530725</v>
      </c>
    </row>
    <row r="577" spans="1:1">
      <c r="A577" s="79">
        <v>1.5910835952833049</v>
      </c>
    </row>
    <row r="578" spans="1:1">
      <c r="A578" s="79">
        <v>1.4869904665799187</v>
      </c>
    </row>
    <row r="579" spans="1:1">
      <c r="A579" s="79">
        <v>1.7711448213169707</v>
      </c>
    </row>
    <row r="580" spans="1:1">
      <c r="A580" s="79">
        <v>1.3964517838817236</v>
      </c>
    </row>
    <row r="581" spans="1:1">
      <c r="A581" s="79">
        <v>2.1799148971848994</v>
      </c>
    </row>
    <row r="582" spans="1:1">
      <c r="A582" s="79">
        <v>1.3294994103289079</v>
      </c>
    </row>
    <row r="583" spans="1:1">
      <c r="A583" s="79">
        <v>0.74100922693357552</v>
      </c>
    </row>
    <row r="584" spans="1:1">
      <c r="A584" s="79">
        <v>1.1614995555931773</v>
      </c>
    </row>
    <row r="585" spans="1:1">
      <c r="A585" s="79">
        <v>0.92933821777659165</v>
      </c>
    </row>
    <row r="586" spans="1:1">
      <c r="A586" s="79">
        <v>0.16205420325340184</v>
      </c>
    </row>
    <row r="587" spans="1:1">
      <c r="A587" s="79">
        <v>1.1548387310176931</v>
      </c>
    </row>
    <row r="588" spans="1:1">
      <c r="A588" s="79">
        <v>1.5228564103885747</v>
      </c>
    </row>
    <row r="589" spans="1:1">
      <c r="A589" s="79">
        <v>0.84399215547448569</v>
      </c>
    </row>
    <row r="590" spans="1:1">
      <c r="A590" s="79">
        <v>0.89176027634464938</v>
      </c>
    </row>
    <row r="591" spans="1:1">
      <c r="A591" s="79">
        <v>0.78559113187668916</v>
      </c>
    </row>
    <row r="592" spans="1:1">
      <c r="A592" s="79">
        <v>0.87714688144883335</v>
      </c>
    </row>
    <row r="593" spans="1:1">
      <c r="A593" s="79">
        <v>0.49395360870783833</v>
      </c>
    </row>
    <row r="594" spans="1:1">
      <c r="A594" s="79">
        <v>1.9848354222608224</v>
      </c>
    </row>
    <row r="595" spans="1:1">
      <c r="A595" s="79">
        <v>0.68844870223796106</v>
      </c>
    </row>
    <row r="596" spans="1:1">
      <c r="A596" s="79">
        <v>0.85542506209714064</v>
      </c>
    </row>
    <row r="597" spans="1:1">
      <c r="A597" s="79">
        <v>1.0301129739397983</v>
      </c>
    </row>
    <row r="598" spans="1:1">
      <c r="A598" s="79">
        <v>0.33616684298768229</v>
      </c>
    </row>
    <row r="599" spans="1:1">
      <c r="A599" s="79">
        <v>1.9540059176034283</v>
      </c>
    </row>
    <row r="600" spans="1:1">
      <c r="A600" s="79">
        <v>0.68421670006493462</v>
      </c>
    </row>
    <row r="601" spans="1:1">
      <c r="A601" s="79">
        <v>1.0119064105812721</v>
      </c>
    </row>
    <row r="602" spans="1:1">
      <c r="A602" s="79">
        <v>1.5907299980730809</v>
      </c>
    </row>
    <row r="603" spans="1:1">
      <c r="A603" s="79">
        <v>0.90691805354401722</v>
      </c>
    </row>
    <row r="604" spans="1:1">
      <c r="A604" s="79">
        <v>1.4450169068132608</v>
      </c>
    </row>
    <row r="605" spans="1:1">
      <c r="A605" s="79">
        <v>0.89150796115202102</v>
      </c>
    </row>
    <row r="606" spans="1:1">
      <c r="A606" s="79">
        <v>1.4091085483323065</v>
      </c>
    </row>
    <row r="607" spans="1:1">
      <c r="A607" s="79">
        <v>1.9180258652727598</v>
      </c>
    </row>
    <row r="608" spans="1:1">
      <c r="A608" s="79">
        <v>1.9129880546433229</v>
      </c>
    </row>
    <row r="609" spans="1:1">
      <c r="A609" s="79">
        <v>0.70895173142702395</v>
      </c>
    </row>
    <row r="610" spans="1:1">
      <c r="A610" s="79">
        <v>1.0137316752797247</v>
      </c>
    </row>
    <row r="611" spans="1:1">
      <c r="A611" s="79">
        <v>3.1960374155202707</v>
      </c>
    </row>
    <row r="612" spans="1:1">
      <c r="A612" s="79">
        <v>1.2598644765671614</v>
      </c>
    </row>
    <row r="613" spans="1:1">
      <c r="A613" s="79">
        <v>0.77046816649105743</v>
      </c>
    </row>
    <row r="614" spans="1:1">
      <c r="A614" s="79">
        <v>0.77647431858437377</v>
      </c>
    </row>
    <row r="615" spans="1:1">
      <c r="A615" s="79">
        <v>2.4353102155143245</v>
      </c>
    </row>
    <row r="616" spans="1:1">
      <c r="A616" s="79">
        <v>1.181946321253817</v>
      </c>
    </row>
    <row r="617" spans="1:1">
      <c r="A617" s="79">
        <v>0.98901175811870101</v>
      </c>
    </row>
    <row r="618" spans="1:1">
      <c r="A618" s="79">
        <v>1.6045314635298926</v>
      </c>
    </row>
    <row r="619" spans="1:1">
      <c r="A619" s="79">
        <v>1.641961601942739</v>
      </c>
    </row>
    <row r="620" spans="1:1">
      <c r="A620" s="79">
        <v>1.1822068468064693</v>
      </c>
    </row>
    <row r="621" spans="1:1">
      <c r="A621" s="79">
        <v>1.4255522899351849</v>
      </c>
    </row>
    <row r="622" spans="1:1">
      <c r="A622" s="79">
        <v>1.336894986727053</v>
      </c>
    </row>
    <row r="623" spans="1:1">
      <c r="A623" s="79">
        <v>1.1192832243345057</v>
      </c>
    </row>
    <row r="624" spans="1:1">
      <c r="A624" s="79">
        <v>0.67649624371681227</v>
      </c>
    </row>
    <row r="625" spans="1:1">
      <c r="A625" s="79">
        <v>1.1572767289211676</v>
      </c>
    </row>
    <row r="626" spans="1:1">
      <c r="A626" s="79">
        <v>2.7004164442573724</v>
      </c>
    </row>
    <row r="627" spans="1:1">
      <c r="A627" s="79">
        <v>2.0049535661046454</v>
      </c>
    </row>
    <row r="628" spans="1:1">
      <c r="A628" s="79">
        <v>0.76962071907781371</v>
      </c>
    </row>
    <row r="629" spans="1:1">
      <c r="A629" s="79">
        <v>0.85753798928897984</v>
      </c>
    </row>
    <row r="630" spans="1:1">
      <c r="A630" s="79">
        <v>0.48827692352761565</v>
      </c>
    </row>
    <row r="631" spans="1:1">
      <c r="A631" s="79">
        <v>7.7453544857658132</v>
      </c>
    </row>
    <row r="632" spans="1:1">
      <c r="A632" s="79">
        <v>0.71234036899878772</v>
      </c>
    </row>
    <row r="633" spans="1:1">
      <c r="A633" s="79">
        <v>0.80641147417757963</v>
      </c>
    </row>
    <row r="634" spans="1:1">
      <c r="A634" s="79">
        <v>0.794181761910422</v>
      </c>
    </row>
    <row r="635" spans="1:1">
      <c r="A635" s="79">
        <v>1.1973161692371319</v>
      </c>
    </row>
    <row r="636" spans="1:1">
      <c r="A636" s="79">
        <v>1.627436854834786</v>
      </c>
    </row>
    <row r="637" spans="1:1">
      <c r="A637" s="79">
        <v>1.4579991895235251</v>
      </c>
    </row>
    <row r="638" spans="1:1">
      <c r="A638" s="79">
        <v>1.5954398778581775</v>
      </c>
    </row>
    <row r="639" spans="1:1">
      <c r="A639" s="79">
        <v>1.4017428465908093</v>
      </c>
    </row>
    <row r="640" spans="1:1">
      <c r="A640" s="79">
        <v>1.0086575935754725</v>
      </c>
    </row>
    <row r="641" spans="1:1">
      <c r="A641" s="79">
        <v>2.2084290464352772</v>
      </c>
    </row>
    <row r="642" spans="1:1">
      <c r="A642" s="79">
        <v>1.1182329162810636</v>
      </c>
    </row>
    <row r="643" spans="1:1">
      <c r="A643" s="79">
        <v>0.39454847094984014</v>
      </c>
    </row>
    <row r="644" spans="1:1">
      <c r="A644" s="79">
        <v>0.30801471339532033</v>
      </c>
    </row>
    <row r="645" spans="1:1">
      <c r="A645" s="79">
        <v>0.43005894848415083</v>
      </c>
    </row>
    <row r="646" spans="1:1">
      <c r="A646" s="79">
        <v>0.34092330021212458</v>
      </c>
    </row>
    <row r="647" spans="1:1">
      <c r="A647" s="79">
        <v>1.1956705323755088</v>
      </c>
    </row>
    <row r="648" spans="1:1">
      <c r="A648" s="79">
        <v>0.84635033942193294</v>
      </c>
    </row>
    <row r="649" spans="1:1">
      <c r="A649" s="79">
        <v>0.78282814153379288</v>
      </c>
    </row>
    <row r="650" spans="1:1">
      <c r="A650" s="79">
        <v>1.8288966020646815</v>
      </c>
    </row>
    <row r="651" spans="1:1">
      <c r="A651" s="79">
        <v>1.312974949837552</v>
      </c>
    </row>
    <row r="652" spans="1:1">
      <c r="A652" s="79">
        <v>1.4785513064002402</v>
      </c>
    </row>
    <row r="653" spans="1:1">
      <c r="A653" s="79">
        <v>0.60077291676988742</v>
      </c>
    </row>
    <row r="654" spans="1:1">
      <c r="A654" s="79">
        <v>1.9157332944174872</v>
      </c>
    </row>
    <row r="655" spans="1:1">
      <c r="A655" s="79">
        <v>0.7183407965542502</v>
      </c>
    </row>
    <row r="656" spans="1:1">
      <c r="A656" s="79">
        <v>0.37313852408950587</v>
      </c>
    </row>
    <row r="657" spans="1:1">
      <c r="A657" s="79">
        <v>0.77509996216502364</v>
      </c>
    </row>
    <row r="658" spans="1:1">
      <c r="A658" s="79">
        <v>1.2910583354481677</v>
      </c>
    </row>
    <row r="659" spans="1:1">
      <c r="A659" s="79">
        <v>1.3776819398883771</v>
      </c>
    </row>
    <row r="660" spans="1:1">
      <c r="A660" s="79">
        <v>1.840035419006623</v>
      </c>
    </row>
    <row r="661" spans="1:1">
      <c r="A661" s="79">
        <v>2.000412322943677</v>
      </c>
    </row>
    <row r="662" spans="1:1">
      <c r="A662" s="79">
        <v>0.49822540809264704</v>
      </c>
    </row>
    <row r="663" spans="1:1">
      <c r="A663" s="79">
        <v>1.9150638531973783</v>
      </c>
    </row>
    <row r="664" spans="1:1">
      <c r="A664" s="79">
        <v>0.44176122190944617</v>
      </c>
    </row>
    <row r="665" spans="1:1">
      <c r="A665" s="79">
        <v>0.10875070705713022</v>
      </c>
    </row>
    <row r="666" spans="1:1">
      <c r="A666" s="79">
        <v>3.0131968271351282</v>
      </c>
    </row>
    <row r="667" spans="1:1">
      <c r="A667" s="79">
        <v>2.139378542358493</v>
      </c>
    </row>
    <row r="668" spans="1:1">
      <c r="A668" s="79">
        <v>1.3514614783500682</v>
      </c>
    </row>
    <row r="669" spans="1:1">
      <c r="A669" s="79">
        <v>2.008400832095647</v>
      </c>
    </row>
    <row r="670" spans="1:1">
      <c r="A670" s="79">
        <v>1.6379300660808416</v>
      </c>
    </row>
    <row r="671" spans="1:1">
      <c r="A671" s="79">
        <v>1.2350680549954676</v>
      </c>
    </row>
    <row r="672" spans="1:1">
      <c r="A672" s="79">
        <v>1.596266231932294</v>
      </c>
    </row>
    <row r="673" spans="1:1">
      <c r="A673" s="79">
        <v>1.2281594469639556</v>
      </c>
    </row>
    <row r="674" spans="1:1">
      <c r="A674" s="79">
        <v>0.60941521415893241</v>
      </c>
    </row>
    <row r="675" spans="1:1">
      <c r="A675" s="79">
        <v>0.96916069373136648</v>
      </c>
    </row>
    <row r="676" spans="1:1">
      <c r="A676" s="79">
        <v>1.639750704234515</v>
      </c>
    </row>
    <row r="677" spans="1:1">
      <c r="A677" s="79">
        <v>0.40070810385523209</v>
      </c>
    </row>
    <row r="678" spans="1:1">
      <c r="A678" s="79">
        <v>0.32572355072488968</v>
      </c>
    </row>
    <row r="679" spans="1:1">
      <c r="A679" s="79">
        <v>0.86580900928912896</v>
      </c>
    </row>
    <row r="680" spans="1:1">
      <c r="A680" s="79">
        <v>0.9433810712254751</v>
      </c>
    </row>
    <row r="681" spans="1:1">
      <c r="A681" s="79">
        <v>0.76158158688945576</v>
      </c>
    </row>
    <row r="682" spans="1:1">
      <c r="A682" s="79">
        <v>1.2145648945648946</v>
      </c>
    </row>
    <row r="683" spans="1:1">
      <c r="A683" s="79">
        <v>0.38582126110994469</v>
      </c>
    </row>
    <row r="684" spans="1:1">
      <c r="A684" s="79">
        <v>0.5269847786269185</v>
      </c>
    </row>
    <row r="685" spans="1:1">
      <c r="A685" s="79">
        <v>0.92613136837472609</v>
      </c>
    </row>
    <row r="686" spans="1:1">
      <c r="A686" s="79">
        <v>1.0914962960630417</v>
      </c>
    </row>
    <row r="687" spans="1:1">
      <c r="A687" s="79">
        <v>1.6694340444919871</v>
      </c>
    </row>
    <row r="688" spans="1:1">
      <c r="A688" s="79">
        <v>0.46135262436393504</v>
      </c>
    </row>
    <row r="689" spans="1:1">
      <c r="A689" s="79">
        <v>1.0306254702746995</v>
      </c>
    </row>
    <row r="690" spans="1:1">
      <c r="A690" s="79">
        <v>0.67252463684292485</v>
      </c>
    </row>
    <row r="691" spans="1:1">
      <c r="A691" s="79">
        <v>1.5206896299671315</v>
      </c>
    </row>
    <row r="692" spans="1:1">
      <c r="A692" s="79">
        <v>0.32245424457519967</v>
      </c>
    </row>
    <row r="693" spans="1:1">
      <c r="A693" s="79">
        <v>0.95473189096771882</v>
      </c>
    </row>
    <row r="694" spans="1:1">
      <c r="A694" s="79">
        <v>0.84425278000901982</v>
      </c>
    </row>
    <row r="695" spans="1:1">
      <c r="A695" s="79">
        <v>1.6121956085410973</v>
      </c>
    </row>
    <row r="696" spans="1:1">
      <c r="A696" s="79">
        <v>1.1374699485039566</v>
      </c>
    </row>
    <row r="697" spans="1:1">
      <c r="A697" s="79">
        <v>0.93697719554318037</v>
      </c>
    </row>
    <row r="698" spans="1:1">
      <c r="A698" s="79">
        <v>1.7712506843248634</v>
      </c>
    </row>
    <row r="699" spans="1:1">
      <c r="A699" s="79">
        <v>2.560076282613176</v>
      </c>
    </row>
    <row r="700" spans="1:1">
      <c r="A700" s="79">
        <v>3.3611828437178417</v>
      </c>
    </row>
    <row r="701" spans="1:1">
      <c r="A701" s="79">
        <v>2.7429486399616967</v>
      </c>
    </row>
    <row r="702" spans="1:1">
      <c r="A702" s="79">
        <v>0.63459988108261378</v>
      </c>
    </row>
    <row r="703" spans="1:1">
      <c r="A703" s="79">
        <v>1.518262714280038</v>
      </c>
    </row>
    <row r="704" spans="1:1">
      <c r="A704" s="79">
        <v>0.93711537861479099</v>
      </c>
    </row>
    <row r="705" spans="1:1">
      <c r="A705" s="79">
        <v>1.297935118408134</v>
      </c>
    </row>
    <row r="706" spans="1:1">
      <c r="A706" s="79">
        <v>2.0705665586060178</v>
      </c>
    </row>
    <row r="707" spans="1:1">
      <c r="A707" s="79">
        <v>1.3686215061167943</v>
      </c>
    </row>
    <row r="708" spans="1:1">
      <c r="A708" s="79">
        <v>2.3841313088562055</v>
      </c>
    </row>
    <row r="709" spans="1:1">
      <c r="A709" s="79">
        <v>0.69901739513019412</v>
      </c>
    </row>
    <row r="710" spans="1:1">
      <c r="A710" s="79">
        <v>1.1685113401813163</v>
      </c>
    </row>
    <row r="711" spans="1:1">
      <c r="A711" s="79">
        <v>0.90611099333059741</v>
      </c>
    </row>
    <row r="712" spans="1:1">
      <c r="A712" s="79">
        <v>2.2711623598857109</v>
      </c>
    </row>
    <row r="713" spans="1:1">
      <c r="A713" s="79">
        <v>1.3555573766447078</v>
      </c>
    </row>
    <row r="714" spans="1:1">
      <c r="A714" s="79">
        <v>1.9251275600035942</v>
      </c>
    </row>
    <row r="715" spans="1:1">
      <c r="A715" s="79">
        <v>0.7659183358992856</v>
      </c>
    </row>
    <row r="716" spans="1:1">
      <c r="A716" s="79">
        <v>0.87590878693630314</v>
      </c>
    </row>
    <row r="717" spans="1:1">
      <c r="A717" s="79">
        <v>0.7111569186265041</v>
      </c>
    </row>
    <row r="718" spans="1:1">
      <c r="A718" s="79">
        <v>1.1633805046094421</v>
      </c>
    </row>
    <row r="719" spans="1:1">
      <c r="A719" s="79">
        <v>1.4439599454718175</v>
      </c>
    </row>
    <row r="720" spans="1:1">
      <c r="A720" s="79">
        <v>1.0887127565809742</v>
      </c>
    </row>
    <row r="721" spans="1:1">
      <c r="A721" s="79">
        <v>1.5090512000089658</v>
      </c>
    </row>
    <row r="722" spans="1:1">
      <c r="A722" s="79">
        <v>0.48855931634939159</v>
      </c>
    </row>
    <row r="723" spans="1:1">
      <c r="A723" s="79">
        <v>1.2848938344806113</v>
      </c>
    </row>
    <row r="724" spans="1:1">
      <c r="A724" s="79">
        <v>0.53133656088499326</v>
      </c>
    </row>
    <row r="725" spans="1:1">
      <c r="A725" s="79">
        <v>1.2267015951513076</v>
      </c>
    </row>
    <row r="726" spans="1:1">
      <c r="A726" s="79">
        <v>2.9418265266096926</v>
      </c>
    </row>
    <row r="727" spans="1:1">
      <c r="A727" s="79">
        <v>3.1324470198407015</v>
      </c>
    </row>
    <row r="728" spans="1:1">
      <c r="A728" s="79">
        <v>0.76993841302791599</v>
      </c>
    </row>
    <row r="729" spans="1:1">
      <c r="A729" s="79">
        <v>0.80291355915652207</v>
      </c>
    </row>
    <row r="730" spans="1:1">
      <c r="A730" s="79">
        <v>0.91142716413083813</v>
      </c>
    </row>
    <row r="731" spans="1:1">
      <c r="A731" s="79">
        <v>0.98279561942283555</v>
      </c>
    </row>
    <row r="732" spans="1:1">
      <c r="A732" s="79">
        <v>1.1002995726974052</v>
      </c>
    </row>
    <row r="733" spans="1:1">
      <c r="A733" s="79">
        <v>0.54047061576701105</v>
      </c>
    </row>
    <row r="734" spans="1:1">
      <c r="A734" s="79">
        <v>1.4617611668094364</v>
      </c>
    </row>
    <row r="735" spans="1:1">
      <c r="A735" s="79">
        <v>0.64019926612559452</v>
      </c>
    </row>
    <row r="736" spans="1:1">
      <c r="A736" s="79">
        <v>0.99672028221876119</v>
      </c>
    </row>
    <row r="737" spans="1:1">
      <c r="A737" s="79">
        <v>2.0576931412636719</v>
      </c>
    </row>
    <row r="738" spans="1:1">
      <c r="A738" s="79">
        <v>0.80529141031370943</v>
      </c>
    </row>
    <row r="739" spans="1:1">
      <c r="A739" s="79">
        <v>0.47093986237774821</v>
      </c>
    </row>
    <row r="740" spans="1:1">
      <c r="A740" s="79">
        <v>1.1685987935366211</v>
      </c>
    </row>
    <row r="741" spans="1:1">
      <c r="A741" s="79">
        <v>0.27253622688776274</v>
      </c>
    </row>
    <row r="742" spans="1:1">
      <c r="A742" s="79">
        <v>0.89919363631209637</v>
      </c>
    </row>
    <row r="743" spans="1:1">
      <c r="A743" s="79">
        <v>1.0828487942679721</v>
      </c>
    </row>
    <row r="744" spans="1:1">
      <c r="A744" s="79">
        <v>1.5882800709953586</v>
      </c>
    </row>
    <row r="745" spans="1:1">
      <c r="A745" s="79">
        <v>0.59810147377498291</v>
      </c>
    </row>
    <row r="746" spans="1:1">
      <c r="A746" s="79">
        <v>1.8858276295039371</v>
      </c>
    </row>
    <row r="747" spans="1:1">
      <c r="A747" s="79">
        <v>0.77149324489877324</v>
      </c>
    </row>
    <row r="748" spans="1:1">
      <c r="A748" s="79">
        <v>1.3630362909868252</v>
      </c>
    </row>
    <row r="749" spans="1:1">
      <c r="A749" s="79">
        <v>0.71104565486758475</v>
      </c>
    </row>
    <row r="750" spans="1:1">
      <c r="A750" s="79">
        <v>0.64119981503582113</v>
      </c>
    </row>
    <row r="751" spans="1:1">
      <c r="A751" s="79">
        <v>1.6584658117995019</v>
      </c>
    </row>
    <row r="752" spans="1:1">
      <c r="A752" s="79">
        <v>1.5074240097774925</v>
      </c>
    </row>
    <row r="753" spans="1:1">
      <c r="A753" s="79">
        <v>0.97190453996821191</v>
      </c>
    </row>
    <row r="754" spans="1:1">
      <c r="A754" s="79">
        <v>1.143682464748371</v>
      </c>
    </row>
    <row r="755" spans="1:1">
      <c r="A755" s="79">
        <v>1.1905202721101666</v>
      </c>
    </row>
    <row r="756" spans="1:1">
      <c r="A756" s="79">
        <v>1.472925086377521</v>
      </c>
    </row>
    <row r="757" spans="1:1">
      <c r="A757" s="79">
        <v>2.555660507204331</v>
      </c>
    </row>
    <row r="758" spans="1:1">
      <c r="A758" s="79">
        <v>0.67294124235737085</v>
      </c>
    </row>
    <row r="759" spans="1:1">
      <c r="A759" s="79">
        <v>2.3004679539652026</v>
      </c>
    </row>
    <row r="760" spans="1:1">
      <c r="A760" s="79">
        <v>1.7406074200025323</v>
      </c>
    </row>
    <row r="761" spans="1:1">
      <c r="A761" s="79">
        <v>1.0884534023633636E-4</v>
      </c>
    </row>
    <row r="762" spans="1:1">
      <c r="A762" s="79">
        <v>1.822038498394104</v>
      </c>
    </row>
    <row r="763" spans="1:1">
      <c r="A763" s="79">
        <v>1.4659937005235304</v>
      </c>
    </row>
    <row r="764" spans="1:1">
      <c r="A764" s="79">
        <v>0.50441100570473318</v>
      </c>
    </row>
    <row r="765" spans="1:1">
      <c r="A765" s="79">
        <v>2.2592183461105098</v>
      </c>
    </row>
    <row r="766" spans="1:1">
      <c r="A766" s="79">
        <v>1.7168887918200988</v>
      </c>
    </row>
    <row r="767" spans="1:1">
      <c r="A767" s="79">
        <v>0.51787881253692691</v>
      </c>
    </row>
    <row r="768" spans="1:1">
      <c r="A768" s="79">
        <v>0.69818858678333662</v>
      </c>
    </row>
    <row r="769" spans="1:1">
      <c r="A769" s="79">
        <v>0.70642511209383696</v>
      </c>
    </row>
    <row r="770" spans="1:1">
      <c r="A770" s="79">
        <v>1.0040723715445568</v>
      </c>
    </row>
    <row r="771" spans="1:1">
      <c r="A771" s="79">
        <v>1.733187810801434</v>
      </c>
    </row>
    <row r="772" spans="1:1">
      <c r="A772" s="79">
        <v>1.6815859702630576</v>
      </c>
    </row>
    <row r="773" spans="1:1">
      <c r="A773" s="79">
        <v>0.68362679683108307</v>
      </c>
    </row>
    <row r="774" spans="1:1">
      <c r="A774" s="79">
        <v>0.77795650451484233</v>
      </c>
    </row>
    <row r="775" spans="1:1">
      <c r="A775" s="79">
        <v>0.57350442361309306</v>
      </c>
    </row>
    <row r="776" spans="1:1">
      <c r="A776" s="79">
        <v>0.40257962314253032</v>
      </c>
    </row>
    <row r="777" spans="1:1">
      <c r="A777" s="79">
        <v>1.2333393603151794</v>
      </c>
    </row>
    <row r="778" spans="1:1">
      <c r="A778" s="79">
        <v>1.5832301442581309</v>
      </c>
    </row>
    <row r="779" spans="1:1">
      <c r="A779" s="79">
        <v>0.82464506340088872</v>
      </c>
    </row>
    <row r="780" spans="1:1">
      <c r="A780" s="79">
        <v>1.577298128731615</v>
      </c>
    </row>
    <row r="781" spans="1:1">
      <c r="A781" s="79">
        <v>1.2272552100317198</v>
      </c>
    </row>
    <row r="782" spans="1:1">
      <c r="A782" s="79">
        <v>1.312707214446337</v>
      </c>
    </row>
    <row r="783" spans="1:1">
      <c r="A783" s="79">
        <v>2.4332564688946565</v>
      </c>
    </row>
    <row r="784" spans="1:1">
      <c r="A784" s="79">
        <v>1.0204194516018827</v>
      </c>
    </row>
    <row r="785" spans="1:1">
      <c r="A785" s="79">
        <v>7.381132365124361</v>
      </c>
    </row>
    <row r="786" spans="1:1">
      <c r="A786" s="79">
        <v>0.86688609036010467</v>
      </c>
    </row>
    <row r="787" spans="1:1">
      <c r="A787" s="79">
        <v>0.89518044299895461</v>
      </c>
    </row>
    <row r="788" spans="1:1">
      <c r="A788" s="79">
        <v>2.3427130974570356</v>
      </c>
    </row>
    <row r="789" spans="1:1">
      <c r="A789" s="79">
        <v>2.0049124156498026</v>
      </c>
    </row>
    <row r="790" spans="1:1">
      <c r="A790" s="79">
        <v>1.7088003798282654</v>
      </c>
    </row>
    <row r="791" spans="1:1">
      <c r="A791" s="79">
        <v>0.94396924073674138</v>
      </c>
    </row>
    <row r="792" spans="1:1">
      <c r="A792" s="79">
        <v>0.78354901380656239</v>
      </c>
    </row>
    <row r="793" spans="1:1">
      <c r="A793" s="79">
        <v>0.60866425881025477</v>
      </c>
    </row>
    <row r="794" spans="1:1">
      <c r="A794" s="79">
        <v>0.13770659262945598</v>
      </c>
    </row>
    <row r="795" spans="1:1">
      <c r="A795" s="79">
        <v>0.70125508172764739</v>
      </c>
    </row>
    <row r="796" spans="1:1">
      <c r="A796" s="79">
        <v>2.2144657966218113</v>
      </c>
    </row>
    <row r="797" spans="1:1">
      <c r="A797" s="79">
        <v>1.6434253213299497</v>
      </c>
    </row>
    <row r="798" spans="1:1">
      <c r="A798" s="79">
        <v>0.5257632148969017</v>
      </c>
    </row>
    <row r="799" spans="1:1">
      <c r="A799" s="79">
        <v>1.4832293561431729</v>
      </c>
    </row>
    <row r="800" spans="1:1">
      <c r="A800" s="79">
        <v>0.25170673178515435</v>
      </c>
    </row>
    <row r="801" spans="1:1">
      <c r="A801" s="79">
        <v>1.8070923012579223</v>
      </c>
    </row>
    <row r="802" spans="1:1">
      <c r="A802" s="79">
        <v>0.84285685806747423</v>
      </c>
    </row>
    <row r="803" spans="1:1">
      <c r="A803" s="79">
        <v>1.3080860455675822</v>
      </c>
    </row>
    <row r="804" spans="1:1">
      <c r="A804" s="79">
        <v>2.7191060111037184</v>
      </c>
    </row>
    <row r="805" spans="1:1">
      <c r="A805" s="79">
        <v>2.3470885251806037</v>
      </c>
    </row>
    <row r="806" spans="1:1">
      <c r="A806" s="79">
        <v>0.95097669549949071</v>
      </c>
    </row>
    <row r="807" spans="1:1">
      <c r="A807" s="79">
        <v>0.49956219758570208</v>
      </c>
    </row>
    <row r="808" spans="1:1">
      <c r="A808" s="79">
        <v>0.89965844627706437</v>
      </c>
    </row>
    <row r="809" spans="1:1">
      <c r="A809" s="79">
        <v>2.9490672400145477</v>
      </c>
    </row>
    <row r="810" spans="1:1">
      <c r="A810" s="79">
        <v>0.8275606011598613</v>
      </c>
    </row>
    <row r="811" spans="1:1">
      <c r="A811" s="79">
        <v>1.4466487090292477</v>
      </c>
    </row>
    <row r="812" spans="1:1">
      <c r="A812" s="79">
        <v>2.4176025702793087</v>
      </c>
    </row>
    <row r="813" spans="1:1">
      <c r="A813" s="79">
        <v>0.9889514982153863</v>
      </c>
    </row>
    <row r="814" spans="1:1">
      <c r="A814" s="79">
        <v>0.52754296065018946</v>
      </c>
    </row>
    <row r="815" spans="1:1">
      <c r="A815" s="79">
        <v>3.1513137987965729</v>
      </c>
    </row>
    <row r="816" spans="1:1">
      <c r="A816" s="79">
        <v>0.16045498492602439</v>
      </c>
    </row>
    <row r="817" spans="1:1">
      <c r="A817" s="79">
        <v>0.23450063251284178</v>
      </c>
    </row>
    <row r="818" spans="1:1">
      <c r="A818" s="79">
        <v>1.2074004291935916</v>
      </c>
    </row>
    <row r="819" spans="1:1">
      <c r="A819" s="79">
        <v>1.7436493687840187</v>
      </c>
    </row>
    <row r="820" spans="1:1">
      <c r="A820" s="79">
        <v>0.74618004799073279</v>
      </c>
    </row>
    <row r="821" spans="1:1">
      <c r="A821" s="79">
        <v>1.7532604648553256</v>
      </c>
    </row>
    <row r="822" spans="1:1">
      <c r="A822" s="79">
        <v>0.83567838791256588</v>
      </c>
    </row>
    <row r="823" spans="1:1">
      <c r="A823" s="79">
        <v>1.1313797909758319</v>
      </c>
    </row>
    <row r="824" spans="1:1">
      <c r="A824" s="79">
        <v>1.2977548866200088</v>
      </c>
    </row>
    <row r="825" spans="1:1">
      <c r="A825" s="79">
        <v>1.6069999038654816</v>
      </c>
    </row>
    <row r="826" spans="1:1">
      <c r="A826" s="79">
        <v>1.4497509648184987</v>
      </c>
    </row>
    <row r="827" spans="1:1">
      <c r="A827" s="79">
        <v>1.432087240361775</v>
      </c>
    </row>
    <row r="828" spans="1:1">
      <c r="A828" s="79">
        <v>2.2762615407491515</v>
      </c>
    </row>
    <row r="829" spans="1:1">
      <c r="A829" s="79">
        <v>2.3062895738207585</v>
      </c>
    </row>
    <row r="830" spans="1:1">
      <c r="A830" s="79">
        <v>2.4012695565801194</v>
      </c>
    </row>
    <row r="831" spans="1:1">
      <c r="A831" s="79">
        <v>0.85169215713050206</v>
      </c>
    </row>
    <row r="832" spans="1:1">
      <c r="A832" s="79">
        <v>0.60757283846727339</v>
      </c>
    </row>
    <row r="833" spans="1:1">
      <c r="A833" s="79">
        <v>0.73118640799046919</v>
      </c>
    </row>
    <row r="834" spans="1:1">
      <c r="A834" s="79">
        <v>0.31949723925529261</v>
      </c>
    </row>
    <row r="835" spans="1:1">
      <c r="A835" s="79">
        <v>1.5192471507602139</v>
      </c>
    </row>
    <row r="836" spans="1:1">
      <c r="A836" s="79">
        <v>0.69557171637603765</v>
      </c>
    </row>
    <row r="837" spans="1:1">
      <c r="A837" s="79">
        <v>1.4518986861424663</v>
      </c>
    </row>
    <row r="838" spans="1:1">
      <c r="A838" s="79">
        <v>0.44561085031491282</v>
      </c>
    </row>
    <row r="839" spans="1:1">
      <c r="A839" s="79">
        <v>0.93125829224165457</v>
      </c>
    </row>
    <row r="840" spans="1:1">
      <c r="A840" s="79">
        <v>0.67628171854839902</v>
      </c>
    </row>
    <row r="841" spans="1:1">
      <c r="A841" s="79">
        <v>1.325761550805493</v>
      </c>
    </row>
    <row r="842" spans="1:1">
      <c r="A842" s="79">
        <v>3.064552798463279</v>
      </c>
    </row>
    <row r="843" spans="1:1">
      <c r="A843" s="79">
        <v>1.29367183786197</v>
      </c>
    </row>
    <row r="844" spans="1:1">
      <c r="A844" s="79">
        <v>2.3954164725211387</v>
      </c>
    </row>
    <row r="845" spans="1:1">
      <c r="A845" s="79">
        <v>1.0343056983084509</v>
      </c>
    </row>
    <row r="846" spans="1:1">
      <c r="A846" s="79">
        <v>1.209964347144147</v>
      </c>
    </row>
    <row r="847" spans="1:1">
      <c r="A847" s="79">
        <v>1.2231822700426875</v>
      </c>
    </row>
    <row r="848" spans="1:1">
      <c r="A848" s="79">
        <v>1.516598017641859</v>
      </c>
    </row>
    <row r="849" spans="1:1">
      <c r="A849" s="79">
        <v>2.4325106891388564</v>
      </c>
    </row>
    <row r="850" spans="1:1">
      <c r="A850" s="79">
        <v>0.68194734388617528</v>
      </c>
    </row>
    <row r="851" spans="1:1">
      <c r="A851" s="79">
        <v>1.9811293377130548</v>
      </c>
    </row>
    <row r="852" spans="1:1">
      <c r="A852" s="79">
        <v>0.88268845110298455</v>
      </c>
    </row>
    <row r="853" spans="1:1">
      <c r="A853" s="79">
        <v>1.3655919217198653</v>
      </c>
    </row>
    <row r="854" spans="1:1">
      <c r="A854" s="79">
        <v>1.4620965007894733</v>
      </c>
    </row>
    <row r="855" spans="1:1">
      <c r="A855" s="79">
        <v>5.9387110362257793</v>
      </c>
    </row>
    <row r="856" spans="1:1">
      <c r="A856" s="79">
        <v>1.2092001412284092</v>
      </c>
    </row>
    <row r="857" spans="1:1">
      <c r="A857" s="79">
        <v>2.1313342593050089</v>
      </c>
    </row>
    <row r="858" spans="1:1">
      <c r="A858" s="79">
        <v>0.65216283759524196</v>
      </c>
    </row>
    <row r="859" spans="1:1">
      <c r="A859" s="79">
        <v>1.7668440208384544</v>
      </c>
    </row>
    <row r="860" spans="1:1">
      <c r="A860" s="79">
        <v>2.5031071469762791</v>
      </c>
    </row>
    <row r="861" spans="1:1">
      <c r="A861" s="79">
        <v>0.86509664381451579</v>
      </c>
    </row>
    <row r="862" spans="1:1">
      <c r="A862" s="79">
        <v>1.3237400166524795</v>
      </c>
    </row>
    <row r="863" spans="1:1">
      <c r="A863" s="79">
        <v>1.1489199276952733</v>
      </c>
    </row>
    <row r="864" spans="1:1">
      <c r="A864" s="79">
        <v>1.5918252027763578</v>
      </c>
    </row>
    <row r="865" spans="1:1">
      <c r="A865" s="79">
        <v>0.17724504496070814</v>
      </c>
    </row>
    <row r="866" spans="1:1">
      <c r="A866" s="79">
        <v>1.7990774261357001</v>
      </c>
    </row>
    <row r="867" spans="1:1">
      <c r="A867" s="79">
        <v>0.52386731480123705</v>
      </c>
    </row>
    <row r="868" spans="1:1">
      <c r="A868" s="79">
        <v>0.79828550959151157</v>
      </c>
    </row>
    <row r="869" spans="1:1">
      <c r="A869" s="79">
        <v>0.69777854120845262</v>
      </c>
    </row>
    <row r="870" spans="1:1">
      <c r="A870" s="79">
        <v>1.034371663289098</v>
      </c>
    </row>
    <row r="871" spans="1:1">
      <c r="A871" s="79">
        <v>7.6705513258280983E-2</v>
      </c>
    </row>
    <row r="872" spans="1:1">
      <c r="A872" s="79">
        <v>0.9678870284729425</v>
      </c>
    </row>
    <row r="873" spans="1:1">
      <c r="A873" s="79">
        <v>1.6811849118219049</v>
      </c>
    </row>
    <row r="874" spans="1:1">
      <c r="A874" s="79">
        <v>1.2015165075226384</v>
      </c>
    </row>
    <row r="875" spans="1:1">
      <c r="A875" s="79">
        <v>2.0082033863775663</v>
      </c>
    </row>
    <row r="876" spans="1:1">
      <c r="A876" s="79">
        <v>0.43508435033815934</v>
      </c>
    </row>
    <row r="877" spans="1:1">
      <c r="A877" s="79">
        <v>0.69839733138985982</v>
      </c>
    </row>
    <row r="878" spans="1:1">
      <c r="A878" s="79">
        <v>0.9476523237335599</v>
      </c>
    </row>
    <row r="879" spans="1:1">
      <c r="A879" s="79">
        <v>0.8843704216508621</v>
      </c>
    </row>
    <row r="880" spans="1:1">
      <c r="A880" s="79">
        <v>2.0324916823836063</v>
      </c>
    </row>
    <row r="881" spans="1:1">
      <c r="A881" s="79">
        <v>1.5719599075050159</v>
      </c>
    </row>
    <row r="882" spans="1:1">
      <c r="A882" s="79">
        <v>1.4435589582105219</v>
      </c>
    </row>
    <row r="883" spans="1:1">
      <c r="A883" s="79">
        <v>1.8515442452015751</v>
      </c>
    </row>
    <row r="884" spans="1:1">
      <c r="A884" s="79">
        <v>2.6032744095927582</v>
      </c>
    </row>
    <row r="885" spans="1:1">
      <c r="A885" s="79">
        <v>1.2099174355996003</v>
      </c>
    </row>
    <row r="886" spans="1:1">
      <c r="A886" s="79">
        <v>1.7805340608297922</v>
      </c>
    </row>
    <row r="887" spans="1:1">
      <c r="A887" s="79">
        <v>1.2851478826824847</v>
      </c>
    </row>
    <row r="888" spans="1:1">
      <c r="A888" s="79">
        <v>2.8658144166011419</v>
      </c>
    </row>
    <row r="889" spans="1:1">
      <c r="A889" s="79">
        <v>1.197923698555837</v>
      </c>
    </row>
    <row r="890" spans="1:1">
      <c r="A890" s="79">
        <v>1.0193110686432867</v>
      </c>
    </row>
    <row r="891" spans="1:1">
      <c r="A891" s="79">
        <v>1.2443251091098637</v>
      </c>
    </row>
    <row r="892" spans="1:1">
      <c r="A892" s="79">
        <v>1.371359445474468</v>
      </c>
    </row>
    <row r="893" spans="1:1">
      <c r="A893" s="79">
        <v>2.1895990466138304</v>
      </c>
    </row>
    <row r="894" spans="1:1">
      <c r="A894" s="79">
        <v>1.1055570831077586</v>
      </c>
    </row>
    <row r="895" spans="1:1">
      <c r="A895" s="79">
        <v>2.0461130609142719</v>
      </c>
    </row>
    <row r="896" spans="1:1">
      <c r="A896" s="79">
        <v>1.0556001746433019</v>
      </c>
    </row>
    <row r="897" spans="1:1">
      <c r="A897" s="79">
        <v>0.45202316077583676</v>
      </c>
    </row>
    <row r="898" spans="1:1">
      <c r="A898" s="79">
        <v>1.3577582864478774</v>
      </c>
    </row>
    <row r="899" spans="1:1">
      <c r="A899" s="79">
        <v>1.7192740954685102</v>
      </c>
    </row>
    <row r="900" spans="1:1">
      <c r="A900" s="79">
        <v>0.99043671659149901</v>
      </c>
    </row>
    <row r="901" spans="1:1">
      <c r="A901" s="79">
        <v>1.3442217518039101</v>
      </c>
    </row>
    <row r="902" spans="1:1">
      <c r="A902" s="79">
        <v>1.7861388486365433</v>
      </c>
    </row>
    <row r="903" spans="1:1">
      <c r="A903" s="79">
        <v>0.45268088167609738</v>
      </c>
    </row>
    <row r="904" spans="1:1">
      <c r="A904" s="79">
        <v>1.0242478542004108</v>
      </c>
    </row>
    <row r="905" spans="1:1">
      <c r="A905" s="79">
        <v>1.6579574914666015</v>
      </c>
    </row>
    <row r="906" spans="1:1">
      <c r="A906" s="79">
        <v>3.359489913869544</v>
      </c>
    </row>
    <row r="907" spans="1:1">
      <c r="A907" s="79">
        <v>0.61933417741912167</v>
      </c>
    </row>
    <row r="908" spans="1:1">
      <c r="A908" s="79">
        <v>2.6727931478814524</v>
      </c>
    </row>
    <row r="909" spans="1:1">
      <c r="A909" s="79">
        <v>2.2001004546310692</v>
      </c>
    </row>
    <row r="910" spans="1:1">
      <c r="A910" s="79">
        <v>1.0615319228451094</v>
      </c>
    </row>
    <row r="911" spans="1:1">
      <c r="A911" s="79">
        <v>1.5932667040757671</v>
      </c>
    </row>
    <row r="912" spans="1:1">
      <c r="A912" s="79">
        <v>1.5680774366051704</v>
      </c>
    </row>
    <row r="913" spans="1:1">
      <c r="A913" s="79">
        <v>1.8397699179301505</v>
      </c>
    </row>
    <row r="914" spans="1:1">
      <c r="A914" s="79">
        <v>3.3226489254291072</v>
      </c>
    </row>
    <row r="915" spans="1:1">
      <c r="A915" s="79">
        <v>0.94978286091634068</v>
      </c>
    </row>
    <row r="916" spans="1:1">
      <c r="A916" s="79">
        <v>0.1379535311893374</v>
      </c>
    </row>
    <row r="917" spans="1:1">
      <c r="A917" s="79">
        <v>1.7734813278071502</v>
      </c>
    </row>
    <row r="918" spans="1:1">
      <c r="A918" s="79">
        <v>0.70409376449260086</v>
      </c>
    </row>
    <row r="919" spans="1:1">
      <c r="A919" s="79">
        <v>0.59803782737206357</v>
      </c>
    </row>
    <row r="920" spans="1:1">
      <c r="A920" s="79">
        <v>0.63014927280224819</v>
      </c>
    </row>
    <row r="921" spans="1:1">
      <c r="A921" s="79">
        <v>1.3022214013116649</v>
      </c>
    </row>
    <row r="922" spans="1:1">
      <c r="A922" s="79">
        <v>1.3569143166733211</v>
      </c>
    </row>
    <row r="923" spans="1:1">
      <c r="A923" s="79">
        <v>0.6323270241435176</v>
      </c>
    </row>
    <row r="924" spans="1:1">
      <c r="A924" s="79">
        <v>1.0994100300345042</v>
      </c>
    </row>
    <row r="925" spans="1:1">
      <c r="A925" s="79">
        <v>1.5058853682883868</v>
      </c>
    </row>
    <row r="926" spans="1:1">
      <c r="A926" s="79">
        <v>4.2445639505843964</v>
      </c>
    </row>
    <row r="927" spans="1:1">
      <c r="A927" s="79">
        <v>0.87714749770361766</v>
      </c>
    </row>
    <row r="928" spans="1:1">
      <c r="A928" s="79">
        <v>1.8518251673503621</v>
      </c>
    </row>
    <row r="929" spans="1:1">
      <c r="A929" s="79">
        <v>1.6173593164395652</v>
      </c>
    </row>
    <row r="930" spans="1:1">
      <c r="A930" s="79">
        <v>1.3378691348115448</v>
      </c>
    </row>
    <row r="931" spans="1:1">
      <c r="A931" s="79">
        <v>1.3242743371720156</v>
      </c>
    </row>
    <row r="932" spans="1:1">
      <c r="A932" s="79">
        <v>0.85990536307008569</v>
      </c>
    </row>
    <row r="933" spans="1:1">
      <c r="A933" s="79">
        <v>1.9843071948654989</v>
      </c>
    </row>
    <row r="934" spans="1:1">
      <c r="A934" s="79">
        <v>0.78752895314380378</v>
      </c>
    </row>
    <row r="935" spans="1:1">
      <c r="A935" s="79">
        <v>1.1288730642326061</v>
      </c>
    </row>
    <row r="936" spans="1:1">
      <c r="A936" s="79">
        <v>2.9379235192850079</v>
      </c>
    </row>
    <row r="937" spans="1:1">
      <c r="A937" s="79">
        <v>4.0895922777864691</v>
      </c>
    </row>
    <row r="938" spans="1:1">
      <c r="A938" s="79">
        <v>2.5619772802841427</v>
      </c>
    </row>
    <row r="939" spans="1:1">
      <c r="A939" s="79">
        <v>1.3687224346195765</v>
      </c>
    </row>
    <row r="940" spans="1:1">
      <c r="A940" s="79">
        <v>2.7972983638405733</v>
      </c>
    </row>
    <row r="941" spans="1:1">
      <c r="A941" s="79">
        <v>0.44893553184273005</v>
      </c>
    </row>
    <row r="942" spans="1:1">
      <c r="A942" s="79">
        <v>1.4280255436589877</v>
      </c>
    </row>
    <row r="943" spans="1:1">
      <c r="A943" s="79">
        <v>0.73138346580711333</v>
      </c>
    </row>
    <row r="944" spans="1:1">
      <c r="A944" s="79">
        <v>3.4764349004482433</v>
      </c>
    </row>
    <row r="945" spans="1:1">
      <c r="A945" s="79">
        <v>2.5294001957973498</v>
      </c>
    </row>
    <row r="946" spans="1:1">
      <c r="A946" s="79">
        <v>2.0579861783518654</v>
      </c>
    </row>
    <row r="947" spans="1:1">
      <c r="A947" s="79">
        <v>0.98448710947917251</v>
      </c>
    </row>
    <row r="948" spans="1:1">
      <c r="A948" s="79">
        <v>0.50942237282348291</v>
      </c>
    </row>
    <row r="949" spans="1:1">
      <c r="A949" s="79">
        <v>1.1273466189095915</v>
      </c>
    </row>
    <row r="950" spans="1:1">
      <c r="A950" s="79">
        <v>2.6896811562168761</v>
      </c>
    </row>
    <row r="951" spans="1:1">
      <c r="A951" s="79">
        <v>2.2135364119270182</v>
      </c>
    </row>
    <row r="952" spans="1:1">
      <c r="A952" s="79">
        <v>1.4531567467787569</v>
      </c>
    </row>
    <row r="953" spans="1:1">
      <c r="A953" s="79">
        <v>0.30486899469875572</v>
      </c>
    </row>
    <row r="954" spans="1:1">
      <c r="A954" s="79">
        <v>8.3343838724138397</v>
      </c>
    </row>
    <row r="955" spans="1:1">
      <c r="A955" s="79">
        <v>1.5854547698803541</v>
      </c>
    </row>
    <row r="956" spans="1:1">
      <c r="A956" s="79">
        <v>1.1951531079447639</v>
      </c>
    </row>
    <row r="957" spans="1:1">
      <c r="A957" s="79">
        <v>1.8086302610158951</v>
      </c>
    </row>
    <row r="958" spans="1:1">
      <c r="A958" s="79">
        <v>1.4238915103468417</v>
      </c>
    </row>
    <row r="959" spans="1:1">
      <c r="A959" s="79">
        <v>0.4961740649962747</v>
      </c>
    </row>
    <row r="960" spans="1:1">
      <c r="A960" s="79">
        <v>1.421708849255432</v>
      </c>
    </row>
    <row r="961" spans="1:1">
      <c r="A961" s="79">
        <v>3.8429269990110253</v>
      </c>
    </row>
    <row r="962" spans="1:1">
      <c r="A962" s="79">
        <v>1.1295749683997938</v>
      </c>
    </row>
    <row r="963" spans="1:1">
      <c r="A963" s="79">
        <v>0.85598988378309926</v>
      </c>
    </row>
    <row r="964" spans="1:1">
      <c r="A964" s="79">
        <v>1.7861351001713226</v>
      </c>
    </row>
    <row r="965" spans="1:1">
      <c r="A965" s="79">
        <v>1.4765412914952949</v>
      </c>
    </row>
    <row r="966" spans="1:1">
      <c r="A966" s="79">
        <v>1.0514046683831491</v>
      </c>
    </row>
    <row r="967" spans="1:1">
      <c r="A967" s="79">
        <v>1.2031233495996789</v>
      </c>
    </row>
    <row r="968" spans="1:1">
      <c r="A968" s="79">
        <v>0.88741903399605671</v>
      </c>
    </row>
    <row r="969" spans="1:1">
      <c r="A969" s="79">
        <v>0.39379369762619842</v>
      </c>
    </row>
    <row r="970" spans="1:1">
      <c r="A970" s="79">
        <v>1.4724119267971156</v>
      </c>
    </row>
    <row r="971" spans="1:1">
      <c r="A971" s="79">
        <v>2.4727693543054179</v>
      </c>
    </row>
    <row r="972" spans="1:1">
      <c r="A972" s="79">
        <v>0.84525069615202986</v>
      </c>
    </row>
    <row r="973" spans="1:1">
      <c r="A973" s="79">
        <v>4.2731640890168396</v>
      </c>
    </row>
    <row r="974" spans="1:1">
      <c r="A974" s="79">
        <v>0.84551589176057762</v>
      </c>
    </row>
    <row r="975" spans="1:1">
      <c r="A975" s="79">
        <v>1.1807504827049293</v>
      </c>
    </row>
    <row r="976" spans="1:1">
      <c r="A976" s="79">
        <v>0.27116427052604863</v>
      </c>
    </row>
    <row r="977" spans="1:1">
      <c r="A977" s="79">
        <v>2.6428796195937205</v>
      </c>
    </row>
    <row r="978" spans="1:1">
      <c r="A978" s="79">
        <v>0.9610152222888021</v>
      </c>
    </row>
    <row r="979" spans="1:1">
      <c r="A979" s="79">
        <v>1.5568660499668407</v>
      </c>
    </row>
    <row r="980" spans="1:1">
      <c r="A980" s="79">
        <v>1.2680004821942132</v>
      </c>
    </row>
    <row r="981" spans="1:1">
      <c r="A981" s="79">
        <v>1.5290809596573025</v>
      </c>
    </row>
    <row r="982" spans="1:1">
      <c r="A982" s="79">
        <v>2.1393519013141136</v>
      </c>
    </row>
    <row r="983" spans="1:1">
      <c r="A983" s="79">
        <v>0.74366283030368219</v>
      </c>
    </row>
    <row r="984" spans="1:1">
      <c r="A984" s="79">
        <v>1.7759633925139533</v>
      </c>
    </row>
    <row r="985" spans="1:1">
      <c r="A985" s="79">
        <v>0.47552857498987255</v>
      </c>
    </row>
    <row r="986" spans="1:1">
      <c r="A986" s="79">
        <v>1.4724127239658025</v>
      </c>
    </row>
    <row r="987" spans="1:1">
      <c r="A987" s="79">
        <v>1.0908173403425812</v>
      </c>
    </row>
    <row r="988" spans="1:1">
      <c r="A988" s="79">
        <v>0.40595557518713965</v>
      </c>
    </row>
    <row r="989" spans="1:1">
      <c r="A989" s="79">
        <v>1.4474037574582861</v>
      </c>
    </row>
    <row r="990" spans="1:1">
      <c r="A990" s="79">
        <v>4.3474800137689371</v>
      </c>
    </row>
    <row r="991" spans="1:1">
      <c r="A991" s="79">
        <v>3.4272239191172988</v>
      </c>
    </row>
    <row r="992" spans="1:1">
      <c r="A992" s="79">
        <v>2.1674980990684944</v>
      </c>
    </row>
    <row r="993" spans="1:1">
      <c r="A993" s="79">
        <v>2.010243884522148</v>
      </c>
    </row>
    <row r="994" spans="1:1">
      <c r="A994" s="79">
        <v>1.2069357245417944</v>
      </c>
    </row>
    <row r="995" spans="1:1">
      <c r="A995" s="79">
        <v>2.0578901665657976</v>
      </c>
    </row>
    <row r="996" spans="1:1">
      <c r="A996" s="79">
        <v>1.4849829346059233</v>
      </c>
    </row>
    <row r="997" spans="1:1">
      <c r="A997" s="79">
        <v>6.1767285574868123E-2</v>
      </c>
    </row>
    <row r="998" spans="1:1">
      <c r="A998" s="79">
        <v>0.3376636720865327</v>
      </c>
    </row>
    <row r="999" spans="1:1">
      <c r="A999" s="79">
        <v>2.4416250841853917</v>
      </c>
    </row>
    <row r="1000" spans="1:1">
      <c r="A1000" s="79">
        <v>0.73003454635185328</v>
      </c>
    </row>
    <row r="1001" spans="1:1">
      <c r="A1001" s="79">
        <v>2.1840866505768899</v>
      </c>
    </row>
    <row r="1002" spans="1:1">
      <c r="A1002" s="79">
        <v>2.745304921779085</v>
      </c>
    </row>
    <row r="1003" spans="1:1">
      <c r="A1003" s="79">
        <v>1.7677586185358378</v>
      </c>
    </row>
    <row r="1004" spans="1:1">
      <c r="A1004" s="79">
        <v>0.75784172276112849</v>
      </c>
    </row>
    <row r="1005" spans="1:1">
      <c r="A1005" s="79">
        <v>0.82421664459268773</v>
      </c>
    </row>
    <row r="1006" spans="1:1">
      <c r="A1006" s="79">
        <v>0.89555649369087309</v>
      </c>
    </row>
    <row r="1007" spans="1:1">
      <c r="A1007" s="79">
        <v>1.5154788906768355</v>
      </c>
    </row>
    <row r="1008" spans="1:1">
      <c r="A1008" s="79">
        <v>0.9485636412567352</v>
      </c>
    </row>
    <row r="1009" spans="1:1">
      <c r="A1009" s="79">
        <v>1.1188649135906268</v>
      </c>
    </row>
    <row r="1010" spans="1:1">
      <c r="A1010" s="79">
        <v>3.944253753761148</v>
      </c>
    </row>
    <row r="1011" spans="1:1">
      <c r="A1011" s="79">
        <v>1.5657155764695319</v>
      </c>
    </row>
    <row r="1012" spans="1:1">
      <c r="A1012" s="79">
        <v>1.4723507942814891</v>
      </c>
    </row>
    <row r="1013" spans="1:1">
      <c r="A1013" s="79">
        <v>1.8660779479820992</v>
      </c>
    </row>
    <row r="1014" spans="1:1">
      <c r="A1014" s="79">
        <v>2.6136470499727285</v>
      </c>
    </row>
    <row r="1015" spans="1:1">
      <c r="A1015" s="79">
        <v>0.81005619308486998</v>
      </c>
    </row>
    <row r="1016" spans="1:1">
      <c r="A1016" s="79">
        <v>1.4098177714991427</v>
      </c>
    </row>
    <row r="1017" spans="1:1">
      <c r="A1017" s="79">
        <v>1.3380009258034651</v>
      </c>
    </row>
    <row r="1018" spans="1:1">
      <c r="A1018" s="79">
        <v>0.23456879892175367</v>
      </c>
    </row>
    <row r="1019" spans="1:1">
      <c r="A1019" s="79">
        <v>1.1664484193157683</v>
      </c>
    </row>
    <row r="1020" spans="1:1">
      <c r="A1020" s="79">
        <v>0.84250165323667003</v>
      </c>
    </row>
    <row r="1021" spans="1:1">
      <c r="A1021" s="79">
        <v>0.64095460783815383</v>
      </c>
    </row>
    <row r="1022" spans="1:1">
      <c r="A1022" s="79">
        <v>1.8483144092522938</v>
      </c>
    </row>
    <row r="1023" spans="1:1">
      <c r="A1023" s="79">
        <v>0.65006834507963895</v>
      </c>
    </row>
    <row r="1024" spans="1:1">
      <c r="A1024" s="79">
        <v>0.82088755764119925</v>
      </c>
    </row>
    <row r="1025" spans="1:1">
      <c r="A1025" s="79">
        <v>0.22215692774412601</v>
      </c>
    </row>
    <row r="1026" spans="1:1">
      <c r="A1026" s="79">
        <v>1.3770433523442869</v>
      </c>
    </row>
    <row r="1027" spans="1:1">
      <c r="A1027" s="79">
        <v>0.3283089360909095</v>
      </c>
    </row>
    <row r="1028" spans="1:1">
      <c r="A1028" s="79">
        <v>4.8536483926123326</v>
      </c>
    </row>
    <row r="1029" spans="1:1">
      <c r="A1029" s="79">
        <v>1.0653093495649395</v>
      </c>
    </row>
    <row r="1030" spans="1:1">
      <c r="A1030" s="79">
        <v>0.68877150011881039</v>
      </c>
    </row>
    <row r="1031" spans="1:1">
      <c r="A1031" s="79">
        <v>7.7060600456198752E-2</v>
      </c>
    </row>
    <row r="1032" spans="1:1">
      <c r="A1032" s="79">
        <v>0.88418804330923539</v>
      </c>
    </row>
    <row r="1033" spans="1:1">
      <c r="A1033" s="79">
        <v>1.368992810851011</v>
      </c>
    </row>
    <row r="1034" spans="1:1">
      <c r="A1034" s="79">
        <v>1.2250069112200856</v>
      </c>
    </row>
    <row r="1035" spans="1:1">
      <c r="A1035" s="79">
        <v>0.29235919250391029</v>
      </c>
    </row>
    <row r="1036" spans="1:1">
      <c r="A1036" s="79">
        <v>0.55992155451729486</v>
      </c>
    </row>
    <row r="1037" spans="1:1">
      <c r="A1037" s="79">
        <v>1.0417451069392047</v>
      </c>
    </row>
    <row r="1038" spans="1:1">
      <c r="A1038" s="79">
        <v>2.4265816244146619</v>
      </c>
    </row>
    <row r="1039" spans="1:1">
      <c r="A1039" s="79">
        <v>1.6277351004926537</v>
      </c>
    </row>
    <row r="1040" spans="1:1">
      <c r="A1040" s="79">
        <v>1.3846800144032099</v>
      </c>
    </row>
    <row r="1041" spans="1:1">
      <c r="A1041" s="79">
        <v>1.0373654574714786</v>
      </c>
    </row>
    <row r="1042" spans="1:1">
      <c r="A1042" s="79">
        <v>0.50747245132981533</v>
      </c>
    </row>
    <row r="1043" spans="1:1">
      <c r="A1043" s="79">
        <v>1.5234440235804168</v>
      </c>
    </row>
    <row r="1044" spans="1:1">
      <c r="A1044" s="79">
        <v>0.67293556309402702</v>
      </c>
    </row>
    <row r="1045" spans="1:1">
      <c r="A1045" s="79">
        <v>1.0442689402806697</v>
      </c>
    </row>
    <row r="1046" spans="1:1">
      <c r="A1046" s="79">
        <v>4.3609516743389385</v>
      </c>
    </row>
    <row r="1047" spans="1:1">
      <c r="A1047" s="79">
        <v>1.7020755705030408</v>
      </c>
    </row>
    <row r="1048" spans="1:1">
      <c r="A1048" s="79">
        <v>1.3786333330624165</v>
      </c>
    </row>
    <row r="1049" spans="1:1">
      <c r="A1049" s="79">
        <v>1.3906915840911829</v>
      </c>
    </row>
    <row r="1050" spans="1:1">
      <c r="A1050" s="79">
        <v>0.49291260345306004</v>
      </c>
    </row>
    <row r="1051" spans="1:1">
      <c r="A1051" s="79">
        <v>2.5342031008036625</v>
      </c>
    </row>
    <row r="1052" spans="1:1">
      <c r="A1052" s="79">
        <v>1.0171249837600334</v>
      </c>
    </row>
    <row r="1053" spans="1:1">
      <c r="A1053" s="79">
        <v>0.63049734712001804</v>
      </c>
    </row>
    <row r="1054" spans="1:1">
      <c r="A1054" s="79">
        <v>2.2290304144424411</v>
      </c>
    </row>
    <row r="1055" spans="1:1">
      <c r="A1055" s="79">
        <v>1.3266669132058726</v>
      </c>
    </row>
    <row r="1056" spans="1:1">
      <c r="A1056" s="79">
        <v>2.8181749760344785</v>
      </c>
    </row>
    <row r="1057" spans="1:1">
      <c r="A1057" s="79">
        <v>1.4670839454131273</v>
      </c>
    </row>
    <row r="1058" spans="1:1">
      <c r="A1058" s="79">
        <v>0.94154245548528992</v>
      </c>
    </row>
    <row r="1059" spans="1:1">
      <c r="A1059" s="79">
        <v>0.7996586382712777</v>
      </c>
    </row>
    <row r="1060" spans="1:1">
      <c r="A1060" s="79">
        <v>1.5647147837413324</v>
      </c>
    </row>
    <row r="1061" spans="1:1">
      <c r="A1061" s="79">
        <v>1.6433371879381269</v>
      </c>
    </row>
    <row r="1062" spans="1:1">
      <c r="A1062" s="79">
        <v>3.5447384827052475</v>
      </c>
    </row>
    <row r="1063" spans="1:1">
      <c r="A1063" s="79">
        <v>2.2435116726707314</v>
      </c>
    </row>
    <row r="1064" spans="1:1">
      <c r="A1064" s="79">
        <v>2.1428100990705956</v>
      </c>
    </row>
    <row r="1065" spans="1:1">
      <c r="A1065" s="79">
        <v>0.95307286266998459</v>
      </c>
    </row>
    <row r="1066" spans="1:1">
      <c r="A1066" s="79">
        <v>0.5665037655851588</v>
      </c>
    </row>
    <row r="1067" spans="1:1">
      <c r="A1067" s="79">
        <v>1.1564698202791617</v>
      </c>
    </row>
    <row r="1068" spans="1:1">
      <c r="A1068" s="79">
        <v>1.6861231034201125</v>
      </c>
    </row>
    <row r="1069" spans="1:1">
      <c r="A1069" s="79">
        <v>1.2097222378852639</v>
      </c>
    </row>
    <row r="1070" spans="1:1">
      <c r="A1070" s="79">
        <v>1.0290185620548089</v>
      </c>
    </row>
    <row r="1071" spans="1:1">
      <c r="A1071" s="79">
        <v>1.1855092273736907</v>
      </c>
    </row>
    <row r="1072" spans="1:1">
      <c r="A1072" s="79">
        <v>2.8515272952133022</v>
      </c>
    </row>
    <row r="1073" spans="1:1">
      <c r="A1073" s="79">
        <v>2.7024185374726586</v>
      </c>
    </row>
    <row r="1074" spans="1:1">
      <c r="A1074" s="79">
        <v>1.9898029079687931</v>
      </c>
    </row>
    <row r="1075" spans="1:1">
      <c r="A1075" s="79">
        <v>0.84291811365062408</v>
      </c>
    </row>
    <row r="1076" spans="1:1">
      <c r="A1076" s="79">
        <v>1.5748841909645215</v>
      </c>
    </row>
    <row r="1077" spans="1:1">
      <c r="A1077" s="79">
        <v>1.3370014633740182</v>
      </c>
    </row>
    <row r="1078" spans="1:1">
      <c r="A1078" s="79">
        <v>0.83555401131412521</v>
      </c>
    </row>
    <row r="1079" spans="1:1">
      <c r="A1079" s="79">
        <v>0.59254259411158616</v>
      </c>
    </row>
    <row r="1080" spans="1:1">
      <c r="A1080" s="79">
        <v>0.2391394905974768</v>
      </c>
    </row>
    <row r="1081" spans="1:1">
      <c r="A1081" s="79">
        <v>1.8509229465088921</v>
      </c>
    </row>
    <row r="1082" spans="1:1">
      <c r="A1082" s="79">
        <v>1.2580500675928792</v>
      </c>
    </row>
    <row r="1083" spans="1:1">
      <c r="A1083" s="79">
        <v>0.82196709847349214</v>
      </c>
    </row>
    <row r="1084" spans="1:1">
      <c r="A1084" s="79">
        <v>1.1578231148993627</v>
      </c>
    </row>
    <row r="1085" spans="1:1">
      <c r="A1085" s="79">
        <v>1.0123259569500966</v>
      </c>
    </row>
    <row r="1086" spans="1:1">
      <c r="A1086" s="79">
        <v>0.95766333124750036</v>
      </c>
    </row>
    <row r="1087" spans="1:1">
      <c r="A1087" s="79">
        <v>1.4887750872288066</v>
      </c>
    </row>
    <row r="1088" spans="1:1">
      <c r="A1088" s="79">
        <v>1.0345075538146074</v>
      </c>
    </row>
    <row r="1089" spans="1:1">
      <c r="A1089" s="79">
        <v>1.062962703443004</v>
      </c>
    </row>
    <row r="1090" spans="1:1">
      <c r="A1090" s="79">
        <v>1.5971104473190481</v>
      </c>
    </row>
    <row r="1091" spans="1:1">
      <c r="A1091" s="79">
        <v>3.1164051972250411</v>
      </c>
    </row>
    <row r="1092" spans="1:1">
      <c r="A1092" s="79">
        <v>1.3603191207228236</v>
      </c>
    </row>
    <row r="1093" spans="1:1">
      <c r="A1093" s="79">
        <v>0.90502884287079399</v>
      </c>
    </row>
    <row r="1094" spans="1:1">
      <c r="A1094" s="79">
        <v>0.7167913882853062</v>
      </c>
    </row>
    <row r="1095" spans="1:1">
      <c r="A1095" s="79">
        <v>1.5003014113707041</v>
      </c>
    </row>
    <row r="1096" spans="1:1">
      <c r="A1096" s="79">
        <v>2.3325105977234699</v>
      </c>
    </row>
    <row r="1097" spans="1:1">
      <c r="A1097" s="79">
        <v>1.4395079356362239</v>
      </c>
    </row>
    <row r="1098" spans="1:1">
      <c r="A1098" s="79">
        <v>1.4109562615852171</v>
      </c>
    </row>
    <row r="1099" spans="1:1">
      <c r="A1099" s="79">
        <v>0.52478060207685051</v>
      </c>
    </row>
    <row r="1100" spans="1:1">
      <c r="A1100" s="79">
        <v>0.7292381585977975</v>
      </c>
    </row>
    <row r="1101" spans="1:1">
      <c r="A1101" s="79">
        <v>0.85304280820541323</v>
      </c>
    </row>
    <row r="1102" spans="1:1">
      <c r="A1102" s="79">
        <v>1.001904369520932</v>
      </c>
    </row>
    <row r="1103" spans="1:1">
      <c r="A1103" s="79">
        <v>0.29928549361214934</v>
      </c>
    </row>
    <row r="1104" spans="1:1">
      <c r="A1104" s="79">
        <v>1.0597062618565125</v>
      </c>
    </row>
    <row r="1105" spans="1:1">
      <c r="A1105" s="79">
        <v>1.3073802621371116</v>
      </c>
    </row>
    <row r="1106" spans="1:1">
      <c r="A1106" s="79">
        <v>1.8370697673839442</v>
      </c>
    </row>
    <row r="1107" spans="1:1">
      <c r="A1107" s="79">
        <v>0.71137989701245374</v>
      </c>
    </row>
    <row r="1108" spans="1:1">
      <c r="A1108" s="79">
        <v>0.90962734219874752</v>
      </c>
    </row>
    <row r="1109" spans="1:1">
      <c r="A1109" s="79">
        <v>0.98831592936051671</v>
      </c>
    </row>
    <row r="1110" spans="1:1">
      <c r="A1110" s="79">
        <v>0.10944601837885375</v>
      </c>
    </row>
    <row r="1111" spans="1:1">
      <c r="A1111" s="79">
        <v>1.0270466608870263</v>
      </c>
    </row>
    <row r="1112" spans="1:1">
      <c r="A1112" s="79">
        <v>2.4432505554945756</v>
      </c>
    </row>
    <row r="1113" spans="1:1">
      <c r="A1113" s="79">
        <v>1.0222042297859351</v>
      </c>
    </row>
    <row r="1114" spans="1:1">
      <c r="A1114" s="79">
        <v>6.1795569818772073E-2</v>
      </c>
    </row>
    <row r="1115" spans="1:1">
      <c r="A1115" s="79">
        <v>1.2997536613518146</v>
      </c>
    </row>
    <row r="1116" spans="1:1">
      <c r="A1116" s="79">
        <v>1.1432604093154553</v>
      </c>
    </row>
    <row r="1117" spans="1:1">
      <c r="A1117" s="79">
        <v>1.1026837034700958</v>
      </c>
    </row>
    <row r="1118" spans="1:1">
      <c r="A1118" s="79">
        <v>1.3549413630278357</v>
      </c>
    </row>
    <row r="1119" spans="1:1">
      <c r="A1119" s="79">
        <v>1.2796114092030566</v>
      </c>
    </row>
    <row r="1120" spans="1:1">
      <c r="A1120" s="79">
        <v>1.4681335743456729</v>
      </c>
    </row>
    <row r="1121" spans="1:1">
      <c r="A1121" s="79">
        <v>0.79998499880672325</v>
      </c>
    </row>
    <row r="1122" spans="1:1">
      <c r="A1122" s="79">
        <v>1.7260484622553589</v>
      </c>
    </row>
    <row r="1123" spans="1:1">
      <c r="A1123" s="79">
        <v>0.92726525683643091</v>
      </c>
    </row>
    <row r="1124" spans="1:1">
      <c r="A1124" s="79">
        <v>1.3652162982485132</v>
      </c>
    </row>
    <row r="1125" spans="1:1">
      <c r="A1125" s="79">
        <v>2.448939835392697</v>
      </c>
    </row>
    <row r="1126" spans="1:1">
      <c r="A1126" s="79">
        <v>1.4228582927148605</v>
      </c>
    </row>
    <row r="1127" spans="1:1">
      <c r="A1127" s="79">
        <v>0.21956390113284638</v>
      </c>
    </row>
    <row r="1128" spans="1:1">
      <c r="A1128" s="79">
        <v>1.2045200597865182</v>
      </c>
    </row>
    <row r="1129" spans="1:1">
      <c r="A1129" s="79">
        <v>3.1464366878387042</v>
      </c>
    </row>
    <row r="1130" spans="1:1">
      <c r="A1130" s="79">
        <v>0.87703656497303517</v>
      </c>
    </row>
    <row r="1131" spans="1:1">
      <c r="A1131" s="79">
        <v>1.8066276033223492</v>
      </c>
    </row>
    <row r="1132" spans="1:1">
      <c r="A1132" s="79">
        <v>0.42690145921035477</v>
      </c>
    </row>
    <row r="1133" spans="1:1">
      <c r="A1133" s="79">
        <v>0.95662228775249025</v>
      </c>
    </row>
    <row r="1134" spans="1:1">
      <c r="A1134" s="79">
        <v>4.5248807702690543</v>
      </c>
    </row>
    <row r="1135" spans="1:1">
      <c r="A1135" s="79">
        <v>1.0186816133062864</v>
      </c>
    </row>
    <row r="1136" spans="1:1">
      <c r="A1136" s="79">
        <v>2.9678314109426132</v>
      </c>
    </row>
    <row r="1137" spans="1:1">
      <c r="A1137" s="79">
        <v>1.1654283545257533</v>
      </c>
    </row>
    <row r="1138" spans="1:1">
      <c r="A1138" s="79">
        <v>0.63553373724756634</v>
      </c>
    </row>
    <row r="1139" spans="1:1">
      <c r="A1139" s="79">
        <v>0.78069145403036511</v>
      </c>
    </row>
    <row r="1140" spans="1:1">
      <c r="A1140" s="79">
        <v>1.4450894955474536</v>
      </c>
    </row>
    <row r="1141" spans="1:1">
      <c r="A1141" s="79">
        <v>1.7433588064046579</v>
      </c>
    </row>
    <row r="1142" spans="1:1">
      <c r="A1142" s="79">
        <v>1.2676780535082708</v>
      </c>
    </row>
    <row r="1143" spans="1:1">
      <c r="A1143" s="79">
        <v>5.339658548694045E-2</v>
      </c>
    </row>
    <row r="1144" spans="1:1">
      <c r="A1144" s="79">
        <v>7.43716002124581</v>
      </c>
    </row>
    <row r="1145" spans="1:1">
      <c r="A1145" s="79">
        <v>0.57348706326981935</v>
      </c>
    </row>
    <row r="1146" spans="1:1">
      <c r="A1146" s="79">
        <v>0.34880255963324658</v>
      </c>
    </row>
    <row r="1147" spans="1:1">
      <c r="A1147" s="79">
        <v>1.7446959689528139</v>
      </c>
    </row>
    <row r="1148" spans="1:1">
      <c r="A1148" s="79">
        <v>2.0471992939554324</v>
      </c>
    </row>
    <row r="1149" spans="1:1">
      <c r="A1149" s="79">
        <v>1.1495449013413435</v>
      </c>
    </row>
    <row r="1150" spans="1:1">
      <c r="A1150" s="79">
        <v>1.7924536311445207</v>
      </c>
    </row>
    <row r="1151" spans="1:1">
      <c r="A1151" s="79">
        <v>0.35360847484154656</v>
      </c>
    </row>
    <row r="1152" spans="1:1">
      <c r="A1152" s="79">
        <v>0.41242526181768252</v>
      </c>
    </row>
    <row r="1153" spans="1:1">
      <c r="A1153" s="79">
        <v>0.67134871325848366</v>
      </c>
    </row>
    <row r="1154" spans="1:1">
      <c r="A1154" s="79">
        <v>0.22768871097295779</v>
      </c>
    </row>
    <row r="1155" spans="1:1">
      <c r="A1155" s="79">
        <v>0.47623347064687849</v>
      </c>
    </row>
    <row r="1156" spans="1:1">
      <c r="A1156" s="79">
        <v>1.2688625041040356</v>
      </c>
    </row>
    <row r="1157" spans="1:1">
      <c r="A1157" s="79">
        <v>1.1864015783882227</v>
      </c>
    </row>
    <row r="1158" spans="1:1">
      <c r="A1158" s="79">
        <v>1.1133213614909068</v>
      </c>
    </row>
    <row r="1159" spans="1:1">
      <c r="A1159" s="79">
        <v>1.1674980284718679</v>
      </c>
    </row>
    <row r="1160" spans="1:1">
      <c r="A1160" s="79">
        <v>1.0562920510714269</v>
      </c>
    </row>
    <row r="1161" spans="1:1">
      <c r="A1161" s="79">
        <v>1.4876600135132667</v>
      </c>
    </row>
    <row r="1162" spans="1:1">
      <c r="A1162" s="79">
        <v>2.4132152069637165</v>
      </c>
    </row>
    <row r="1163" spans="1:1">
      <c r="A1163" s="79">
        <v>0.82006378041523065</v>
      </c>
    </row>
    <row r="1164" spans="1:1">
      <c r="A1164" s="79">
        <v>1.357755441352636</v>
      </c>
    </row>
    <row r="1165" spans="1:1">
      <c r="A1165" s="79">
        <v>1.6613053321454287</v>
      </c>
    </row>
    <row r="1166" spans="1:1">
      <c r="A1166" s="79">
        <v>0.64462524431710955</v>
      </c>
    </row>
    <row r="1167" spans="1:1">
      <c r="A1167" s="79">
        <v>0.24027364927525288</v>
      </c>
    </row>
    <row r="1168" spans="1:1">
      <c r="A1168" s="79">
        <v>2.1942410360002884</v>
      </c>
    </row>
    <row r="1169" spans="1:1">
      <c r="A1169" s="79">
        <v>0.83995770426324035</v>
      </c>
    </row>
    <row r="1170" spans="1:1">
      <c r="A1170" s="79">
        <v>0.96890876673084669</v>
      </c>
    </row>
    <row r="1171" spans="1:1">
      <c r="A1171" s="79">
        <v>1.6070110890121163</v>
      </c>
    </row>
    <row r="1172" spans="1:1">
      <c r="A1172" s="79">
        <v>4.008608415973165</v>
      </c>
    </row>
    <row r="1173" spans="1:1">
      <c r="A1173" s="79">
        <v>0.84381664768959175</v>
      </c>
    </row>
    <row r="1174" spans="1:1">
      <c r="A1174" s="79">
        <v>0.87711276463860277</v>
      </c>
    </row>
    <row r="1175" spans="1:1">
      <c r="A1175" s="79">
        <v>0.65213985663797958</v>
      </c>
    </row>
    <row r="1176" spans="1:1">
      <c r="A1176" s="79">
        <v>1.221403644823575</v>
      </c>
    </row>
    <row r="1177" spans="1:1">
      <c r="A1177" s="79">
        <v>0.66383441907394003</v>
      </c>
    </row>
    <row r="1178" spans="1:1">
      <c r="A1178" s="79">
        <v>1.1418200523683733</v>
      </c>
    </row>
    <row r="1179" spans="1:1">
      <c r="A1179" s="79">
        <v>1.1742818630414968</v>
      </c>
    </row>
    <row r="1180" spans="1:1">
      <c r="A1180" s="79">
        <v>2.1749858164004108</v>
      </c>
    </row>
    <row r="1181" spans="1:1">
      <c r="A1181" s="79">
        <v>2.0616699121533357</v>
      </c>
    </row>
    <row r="1182" spans="1:1">
      <c r="A1182" s="79">
        <v>1.2803657812195191</v>
      </c>
    </row>
    <row r="1183" spans="1:1">
      <c r="A1183" s="79">
        <v>1.4479770935594229</v>
      </c>
    </row>
    <row r="1184" spans="1:1">
      <c r="A1184" s="79">
        <v>1.9026461685684271</v>
      </c>
    </row>
    <row r="1185" spans="1:1">
      <c r="A1185" s="79">
        <v>1.9117013639626705</v>
      </c>
    </row>
    <row r="1186" spans="1:1">
      <c r="A1186" s="79">
        <v>1.6050317640624343</v>
      </c>
    </row>
    <row r="1187" spans="1:1">
      <c r="A1187" s="79">
        <v>1.4660934511640176</v>
      </c>
    </row>
    <row r="1188" spans="1:1">
      <c r="A1188" s="79">
        <v>0.12185682996391599</v>
      </c>
    </row>
    <row r="1189" spans="1:1">
      <c r="A1189" s="79">
        <v>1.4062811859980737</v>
      </c>
    </row>
    <row r="1190" spans="1:1">
      <c r="A1190" s="79">
        <v>1.0942257929514121</v>
      </c>
    </row>
    <row r="1191" spans="1:1">
      <c r="A1191" s="79">
        <v>0.4489431009217616</v>
      </c>
    </row>
    <row r="1192" spans="1:1">
      <c r="A1192" s="79">
        <v>2.6685458798885255</v>
      </c>
    </row>
    <row r="1193" spans="1:1">
      <c r="A1193" s="79">
        <v>1.1281278307639846</v>
      </c>
    </row>
    <row r="1194" spans="1:1">
      <c r="A1194" s="79">
        <v>0.86043330070408419</v>
      </c>
    </row>
    <row r="1195" spans="1:1">
      <c r="A1195" s="79">
        <v>0.58481977845710365</v>
      </c>
    </row>
    <row r="1196" spans="1:1">
      <c r="A1196" s="79">
        <v>2.0740213570582129</v>
      </c>
    </row>
    <row r="1197" spans="1:1">
      <c r="A1197" s="79">
        <v>1.5293015154154328</v>
      </c>
    </row>
    <row r="1198" spans="1:1">
      <c r="A1198" s="79">
        <v>0.86230653697511106</v>
      </c>
    </row>
    <row r="1199" spans="1:1">
      <c r="A1199" s="79">
        <v>0.7264679045601764</v>
      </c>
    </row>
    <row r="1200" spans="1:1">
      <c r="A1200" s="79">
        <v>0.92352570949955082</v>
      </c>
    </row>
    <row r="1201" spans="1:1">
      <c r="A1201" s="79">
        <v>1.174119420673789</v>
      </c>
    </row>
    <row r="1202" spans="1:1">
      <c r="A1202" s="79">
        <v>3.1573208379272328</v>
      </c>
    </row>
    <row r="1203" spans="1:1">
      <c r="A1203" s="79">
        <v>1.5425700890045801</v>
      </c>
    </row>
    <row r="1204" spans="1:1">
      <c r="A1204" s="79">
        <v>1.7644835464580881</v>
      </c>
    </row>
    <row r="1205" spans="1:1">
      <c r="A1205" s="79">
        <v>0.28421640505246148</v>
      </c>
    </row>
    <row r="1206" spans="1:1">
      <c r="A1206" s="79">
        <v>1.2498996989961835</v>
      </c>
    </row>
    <row r="1207" spans="1:1">
      <c r="A1207" s="79">
        <v>0.45723030308337637</v>
      </c>
    </row>
    <row r="1208" spans="1:1">
      <c r="A1208" s="79">
        <v>0.92725233502580329</v>
      </c>
    </row>
    <row r="1209" spans="1:1">
      <c r="A1209" s="79">
        <v>1.0610465979626384</v>
      </c>
    </row>
    <row r="1210" spans="1:1">
      <c r="A1210" s="79">
        <v>17.161865767038627</v>
      </c>
    </row>
    <row r="1211" spans="1:1">
      <c r="A1211" s="79">
        <v>0.79537628787181369</v>
      </c>
    </row>
    <row r="1212" spans="1:1">
      <c r="A1212" s="79">
        <v>1.3399669442489828</v>
      </c>
    </row>
    <row r="1213" spans="1:1">
      <c r="A1213" s="79">
        <v>1.199768446774776</v>
      </c>
    </row>
    <row r="1214" spans="1:1">
      <c r="A1214" s="79">
        <v>0.50824542577570841</v>
      </c>
    </row>
    <row r="1215" spans="1:1">
      <c r="A1215" s="79">
        <v>1.0847851022198232</v>
      </c>
    </row>
    <row r="1216" spans="1:1">
      <c r="A1216" s="79">
        <v>1.3487323784939269</v>
      </c>
    </row>
    <row r="1217" spans="1:1">
      <c r="A1217" s="79">
        <v>1.0213574147112681</v>
      </c>
    </row>
    <row r="1218" spans="1:1">
      <c r="A1218" s="79">
        <v>1.4390265591652833</v>
      </c>
    </row>
    <row r="1219" spans="1:1">
      <c r="A1219" s="79">
        <v>0.75883467926565051</v>
      </c>
    </row>
    <row r="1220" spans="1:1">
      <c r="A1220" s="79">
        <v>2.0104888820263147</v>
      </c>
    </row>
    <row r="1221" spans="1:1">
      <c r="A1221" s="79">
        <v>1.2575645695682369</v>
      </c>
    </row>
    <row r="1222" spans="1:1">
      <c r="A1222" s="79">
        <v>2.649564463796418</v>
      </c>
    </row>
    <row r="1223" spans="1:1">
      <c r="A1223" s="79">
        <v>3.4518312371351558</v>
      </c>
    </row>
    <row r="1224" spans="1:1">
      <c r="A1224" s="79">
        <v>0.2137867089641016</v>
      </c>
    </row>
    <row r="1225" spans="1:1">
      <c r="A1225" s="79">
        <v>1.0419565521471073</v>
      </c>
    </row>
    <row r="1226" spans="1:1">
      <c r="A1226" s="79">
        <v>1.853807466868981</v>
      </c>
    </row>
    <row r="1227" spans="1:1">
      <c r="A1227" s="79">
        <v>1.5274389666695065</v>
      </c>
    </row>
    <row r="1228" spans="1:1">
      <c r="A1228" s="79">
        <v>1.5669795318330884</v>
      </c>
    </row>
    <row r="1229" spans="1:1">
      <c r="A1229" s="79">
        <v>0.29809639320881798</v>
      </c>
    </row>
    <row r="1230" spans="1:1">
      <c r="A1230" s="79">
        <v>0.24291784868179489</v>
      </c>
    </row>
    <row r="1231" spans="1:1">
      <c r="A1231" s="79">
        <v>0.97339457034008636</v>
      </c>
    </row>
    <row r="1232" spans="1:1">
      <c r="A1232" s="79">
        <v>3.1564547783768084</v>
      </c>
    </row>
    <row r="1233" spans="1:1">
      <c r="A1233" s="79">
        <v>1.0955379265401897</v>
      </c>
    </row>
    <row r="1234" spans="1:1">
      <c r="A1234" s="79">
        <v>0.6950659791198609</v>
      </c>
    </row>
    <row r="1235" spans="1:1">
      <c r="A1235" s="79">
        <v>2.5396012657456568</v>
      </c>
    </row>
    <row r="1236" spans="1:1">
      <c r="A1236" s="79">
        <v>3.0972963197395784</v>
      </c>
    </row>
    <row r="1237" spans="1:1">
      <c r="A1237" s="79">
        <v>0.42377469763102654</v>
      </c>
    </row>
    <row r="1238" spans="1:1">
      <c r="A1238" s="79">
        <v>2.0721190807229899</v>
      </c>
    </row>
    <row r="1239" spans="1:1">
      <c r="A1239" s="79">
        <v>0.33915231180527228</v>
      </c>
    </row>
    <row r="1240" spans="1:1">
      <c r="A1240" s="79">
        <v>0.50371230162700875</v>
      </c>
    </row>
    <row r="1241" spans="1:1">
      <c r="A1241" s="79">
        <v>0.62912999538720538</v>
      </c>
    </row>
    <row r="1242" spans="1:1">
      <c r="A1242" s="79">
        <v>1.8276588498838864</v>
      </c>
    </row>
    <row r="1243" spans="1:1">
      <c r="A1243" s="79">
        <v>1.1367457098500502</v>
      </c>
    </row>
    <row r="1244" spans="1:1">
      <c r="A1244" s="79">
        <v>1.7824034594130009</v>
      </c>
    </row>
    <row r="1245" spans="1:1">
      <c r="A1245" s="79">
        <v>1.1677401257708466</v>
      </c>
    </row>
    <row r="1246" spans="1:1">
      <c r="A1246" s="79">
        <v>0.69865473716276305</v>
      </c>
    </row>
    <row r="1247" spans="1:1">
      <c r="A1247" s="79">
        <v>0.20808584587907913</v>
      </c>
    </row>
    <row r="1248" spans="1:1">
      <c r="A1248" s="79">
        <v>2.1863721333150958</v>
      </c>
    </row>
    <row r="1249" spans="1:1">
      <c r="A1249" s="79">
        <v>0.74503036834429559</v>
      </c>
    </row>
    <row r="1250" spans="1:1">
      <c r="A1250" s="79">
        <v>0.49406712820962229</v>
      </c>
    </row>
    <row r="1251" spans="1:1">
      <c r="A1251" s="79">
        <v>0.81559444071118914</v>
      </c>
    </row>
    <row r="1252" spans="1:1">
      <c r="A1252" s="79">
        <v>1.9989435464019036</v>
      </c>
    </row>
    <row r="1253" spans="1:1">
      <c r="A1253" s="79">
        <v>0.75238774335356917</v>
      </c>
    </row>
    <row r="1254" spans="1:1">
      <c r="A1254" s="79">
        <v>1.9698716874108559</v>
      </c>
    </row>
    <row r="1255" spans="1:1">
      <c r="A1255" s="79">
        <v>0.46779104009606232</v>
      </c>
    </row>
    <row r="1256" spans="1:1">
      <c r="A1256" s="79">
        <v>0.94031430899035684</v>
      </c>
    </row>
    <row r="1257" spans="1:1">
      <c r="A1257" s="79">
        <v>0.97837809687483723</v>
      </c>
    </row>
    <row r="1258" spans="1:1">
      <c r="A1258" s="79">
        <v>0.40083946629053724</v>
      </c>
    </row>
    <row r="1259" spans="1:1">
      <c r="A1259" s="79">
        <v>0.5032112517371583</v>
      </c>
    </row>
    <row r="1260" spans="1:1">
      <c r="A1260" s="79">
        <v>4.9714193278570811</v>
      </c>
    </row>
    <row r="1261" spans="1:1">
      <c r="A1261" s="79">
        <v>29.404684169342435</v>
      </c>
    </row>
    <row r="1262" spans="1:1">
      <c r="A1262" s="79">
        <v>0.27545467132536794</v>
      </c>
    </row>
    <row r="1263" spans="1:1">
      <c r="A1263" s="79">
        <v>0.62437798504663544</v>
      </c>
    </row>
    <row r="1264" spans="1:1">
      <c r="A1264" s="79">
        <v>0.60904777946213018</v>
      </c>
    </row>
    <row r="1265" spans="1:1">
      <c r="A1265" s="79">
        <v>0.96517030964175554</v>
      </c>
    </row>
    <row r="1266" spans="1:1">
      <c r="A1266" s="79">
        <v>0.10769534007906824</v>
      </c>
    </row>
    <row r="1267" spans="1:1">
      <c r="A1267" s="79">
        <v>0.69484828908097829</v>
      </c>
    </row>
    <row r="1268" spans="1:1">
      <c r="A1268" s="79">
        <v>2.990780211344668</v>
      </c>
    </row>
    <row r="1269" spans="1:1">
      <c r="A1269" s="79">
        <v>0.71366001134452062</v>
      </c>
    </row>
    <row r="1270" spans="1:1">
      <c r="A1270" s="79">
        <v>2.6959507677841303</v>
      </c>
    </row>
    <row r="1271" spans="1:1">
      <c r="A1271" s="79">
        <v>0.85808256091195101</v>
      </c>
    </row>
    <row r="1272" spans="1:1">
      <c r="A1272" s="79">
        <v>2.605373870876095</v>
      </c>
    </row>
    <row r="1273" spans="1:1">
      <c r="A1273" s="79">
        <v>2.2339501485418913</v>
      </c>
    </row>
    <row r="1274" spans="1:1">
      <c r="A1274" s="79">
        <v>0.11658116979016594</v>
      </c>
    </row>
    <row r="1275" spans="1:1">
      <c r="A1275" s="79">
        <v>8.8810378559082181</v>
      </c>
    </row>
    <row r="1276" spans="1:1">
      <c r="A1276" s="79">
        <v>1.494474558016621</v>
      </c>
    </row>
    <row r="1277" spans="1:1">
      <c r="A1277" s="79">
        <v>0.51380166921983239</v>
      </c>
    </row>
    <row r="1278" spans="1:1">
      <c r="A1278" s="79">
        <v>1.7061965647976178</v>
      </c>
    </row>
    <row r="1279" spans="1:1">
      <c r="A1279" s="79">
        <v>0.71669967188177774</v>
      </c>
    </row>
    <row r="1280" spans="1:1">
      <c r="A1280" s="79">
        <v>0.95129990142927545</v>
      </c>
    </row>
    <row r="1281" spans="1:1">
      <c r="A1281" s="79">
        <v>0.52324455061922082</v>
      </c>
    </row>
    <row r="1282" spans="1:1">
      <c r="A1282" s="79">
        <v>1.0833585897117011</v>
      </c>
    </row>
    <row r="1283" spans="1:1">
      <c r="A1283" s="79">
        <v>0.77708818779751521</v>
      </c>
    </row>
    <row r="1284" spans="1:1">
      <c r="A1284" s="79">
        <v>0.69510372418133193</v>
      </c>
    </row>
    <row r="1285" spans="1:1">
      <c r="A1285" s="79">
        <v>0.26299594511431273</v>
      </c>
    </row>
    <row r="1286" spans="1:1">
      <c r="A1286" s="79">
        <v>0.45442899434825512</v>
      </c>
    </row>
    <row r="1287" spans="1:1">
      <c r="A1287" s="79">
        <v>0.19015240730215205</v>
      </c>
    </row>
    <row r="1288" spans="1:1">
      <c r="A1288" s="79">
        <v>0.1455624058028786</v>
      </c>
    </row>
    <row r="1289" spans="1:1">
      <c r="A1289" s="79">
        <v>2.7560508351096842</v>
      </c>
    </row>
    <row r="1290" spans="1:1">
      <c r="A1290" s="79">
        <v>0.83444385478703542</v>
      </c>
    </row>
    <row r="1291" spans="1:1">
      <c r="A1291" s="79">
        <v>3.4767741233636724</v>
      </c>
    </row>
    <row r="1292" spans="1:1">
      <c r="A1292" s="79">
        <v>3.0076900754497968</v>
      </c>
    </row>
    <row r="1293" spans="1:1">
      <c r="A1293" s="79">
        <v>0.55624724737914877</v>
      </c>
    </row>
    <row r="1294" spans="1:1">
      <c r="A1294" s="79">
        <v>2.4474600772006641</v>
      </c>
    </row>
    <row r="1295" spans="1:1">
      <c r="A1295" s="79">
        <v>0.18891892066653304</v>
      </c>
    </row>
    <row r="1296" spans="1:1">
      <c r="A1296" s="79">
        <v>0.95822258323028886</v>
      </c>
    </row>
    <row r="1297" spans="1:1">
      <c r="A1297" s="79">
        <v>1.9736779452310795</v>
      </c>
    </row>
    <row r="1298" spans="1:1">
      <c r="A1298" s="79">
        <v>1.846565716804522</v>
      </c>
    </row>
    <row r="1299" spans="1:1">
      <c r="A1299" s="79">
        <v>0.56674860773165026</v>
      </c>
    </row>
    <row r="1300" spans="1:1">
      <c r="A1300" s="79">
        <v>1.7041814244708173</v>
      </c>
    </row>
    <row r="1301" spans="1:1">
      <c r="A1301" s="79">
        <v>0.50438068165240479</v>
      </c>
    </row>
    <row r="1302" spans="1:1">
      <c r="A1302" s="79">
        <v>0.81209741241998334</v>
      </c>
    </row>
    <row r="1303" spans="1:1">
      <c r="A1303" s="79">
        <v>0.30324687687643709</v>
      </c>
    </row>
    <row r="1304" spans="1:1">
      <c r="A1304" s="79">
        <v>0.21699661672305462</v>
      </c>
    </row>
    <row r="1305" spans="1:1">
      <c r="A1305" s="79">
        <v>1.3144416192897752</v>
      </c>
    </row>
    <row r="1306" spans="1:1">
      <c r="A1306" s="79">
        <v>1.0828817413537577</v>
      </c>
    </row>
    <row r="1307" spans="1:1">
      <c r="A1307" s="79">
        <v>6.4762972687160412</v>
      </c>
    </row>
    <row r="1308" spans="1:1">
      <c r="A1308" s="79">
        <v>1.4307137914567232</v>
      </c>
    </row>
    <row r="1309" spans="1:1">
      <c r="A1309" s="79">
        <v>1.4007495513807944</v>
      </c>
    </row>
    <row r="1310" spans="1:1">
      <c r="A1310" s="79">
        <v>3.7297574166038325</v>
      </c>
    </row>
    <row r="1311" spans="1:1">
      <c r="A1311" s="79">
        <v>0.93063611146135417</v>
      </c>
    </row>
    <row r="1312" spans="1:1">
      <c r="A1312" s="79">
        <v>0.6825920190801652</v>
      </c>
    </row>
    <row r="1313" spans="1:1">
      <c r="A1313" s="79">
        <v>3.039460937945182</v>
      </c>
    </row>
    <row r="1314" spans="1:1">
      <c r="A1314" s="79">
        <v>1.7237009101787721</v>
      </c>
    </row>
    <row r="1315" spans="1:1">
      <c r="A1315" s="79">
        <v>5.9034510890272491</v>
      </c>
    </row>
    <row r="1316" spans="1:1">
      <c r="A1316" s="79">
        <v>1.5936325227053461</v>
      </c>
    </row>
    <row r="1317" spans="1:1">
      <c r="A1317" s="79">
        <v>0.87071397031656916</v>
      </c>
    </row>
    <row r="1318" spans="1:1">
      <c r="A1318" s="79">
        <v>1.3904423320978627</v>
      </c>
    </row>
    <row r="1319" spans="1:1">
      <c r="A1319" s="79">
        <v>1.0069102191510138</v>
      </c>
    </row>
    <row r="1320" spans="1:1">
      <c r="A1320" s="79">
        <v>0.10814916284084822</v>
      </c>
    </row>
    <row r="1321" spans="1:1">
      <c r="A1321" s="79">
        <v>1.7693157187713762</v>
      </c>
    </row>
    <row r="1322" spans="1:1">
      <c r="A1322" s="79">
        <v>2.7310197148184829</v>
      </c>
    </row>
    <row r="1323" spans="1:1">
      <c r="A1323" s="79">
        <v>0.9484547686549839</v>
      </c>
    </row>
    <row r="1324" spans="1:1">
      <c r="A1324" s="79">
        <v>1.0348442515066849</v>
      </c>
    </row>
    <row r="1325" spans="1:1">
      <c r="A1325" s="79">
        <v>1.271137532562955</v>
      </c>
    </row>
    <row r="1326" spans="1:1">
      <c r="A1326" s="79">
        <v>3.5465201465201464</v>
      </c>
    </row>
    <row r="1327" spans="1:1">
      <c r="A1327" s="79">
        <v>0.53087178449036254</v>
      </c>
    </row>
    <row r="1328" spans="1:1">
      <c r="A1328" s="79">
        <v>2.5733311997636661</v>
      </c>
    </row>
    <row r="1329" spans="1:1">
      <c r="A1329" s="79">
        <v>0.93154081666453725</v>
      </c>
    </row>
    <row r="1330" spans="1:1">
      <c r="A1330" s="79">
        <v>0.72445614546514592</v>
      </c>
    </row>
    <row r="1331" spans="1:1">
      <c r="A1331" s="79">
        <v>0.16723620171896034</v>
      </c>
    </row>
    <row r="1332" spans="1:1">
      <c r="A1332" s="79">
        <v>4.4172968503345107</v>
      </c>
    </row>
    <row r="1333" spans="1:1">
      <c r="A1333" s="79">
        <v>8.5058450512484965E-2</v>
      </c>
    </row>
    <row r="1334" spans="1:1">
      <c r="A1334" s="79">
        <v>0.53551347544685279</v>
      </c>
    </row>
    <row r="1335" spans="1:1">
      <c r="A1335" s="79">
        <v>0.42457767662916668</v>
      </c>
    </row>
    <row r="1336" spans="1:1">
      <c r="A1336" s="79">
        <v>3.5203299344685375</v>
      </c>
    </row>
    <row r="1337" spans="1:1">
      <c r="A1337" s="79">
        <v>0.23651377630435222</v>
      </c>
    </row>
    <row r="1338" spans="1:1">
      <c r="A1338" s="79">
        <v>4.8222470898859851E-2</v>
      </c>
    </row>
    <row r="1339" spans="1:1">
      <c r="A1339" s="79">
        <v>2.415731190761107</v>
      </c>
    </row>
    <row r="1340" spans="1:1">
      <c r="A1340" s="79">
        <v>0.40154934249242985</v>
      </c>
    </row>
    <row r="1341" spans="1:1">
      <c r="A1341" s="79">
        <v>1.0069102191510138</v>
      </c>
    </row>
    <row r="1342" spans="1:1">
      <c r="A1342" s="79">
        <v>0.10814916284084822</v>
      </c>
    </row>
    <row r="1343" spans="1:1">
      <c r="A1343" s="79">
        <v>1.7693157187713762</v>
      </c>
    </row>
    <row r="1344" spans="1:1">
      <c r="A1344" s="79">
        <v>2.7310197148184829</v>
      </c>
    </row>
    <row r="1345" spans="1:1">
      <c r="A1345" s="79">
        <v>0.9484547686549839</v>
      </c>
    </row>
    <row r="1346" spans="1:1">
      <c r="A1346" s="79">
        <v>1.0348442515066849</v>
      </c>
    </row>
    <row r="1347" spans="1:1">
      <c r="A1347" s="79">
        <v>1.271137532562955</v>
      </c>
    </row>
    <row r="1348" spans="1:1">
      <c r="A1348" s="79">
        <v>3.5465201465201464</v>
      </c>
    </row>
    <row r="1349" spans="1:1">
      <c r="A1349" s="79">
        <v>0.53087178449036254</v>
      </c>
    </row>
    <row r="1350" spans="1:1">
      <c r="A1350" s="79">
        <v>2.5733311997636661</v>
      </c>
    </row>
    <row r="1351" spans="1:1">
      <c r="A1351" s="79">
        <v>0.93154081666453725</v>
      </c>
    </row>
    <row r="1352" spans="1:1">
      <c r="A1352" s="79">
        <v>0.72445614546514592</v>
      </c>
    </row>
    <row r="1353" spans="1:1">
      <c r="A1353" s="79">
        <v>0.16723620171896034</v>
      </c>
    </row>
    <row r="1354" spans="1:1">
      <c r="A1354" s="79">
        <v>4.4172968503345107</v>
      </c>
    </row>
    <row r="1355" spans="1:1">
      <c r="A1355" s="79">
        <v>8.5058450512484965E-2</v>
      </c>
    </row>
    <row r="1356" spans="1:1">
      <c r="A1356" s="79">
        <v>0.53551347544685279</v>
      </c>
    </row>
    <row r="1357" spans="1:1">
      <c r="A1357" s="79">
        <v>0.42457767662916668</v>
      </c>
    </row>
    <row r="1358" spans="1:1">
      <c r="A1358" s="79">
        <v>3.5203299344685375</v>
      </c>
    </row>
    <row r="1359" spans="1:1">
      <c r="A1359" s="79">
        <v>0.23651377630435222</v>
      </c>
    </row>
    <row r="1360" spans="1:1">
      <c r="A1360" s="79">
        <v>4.8222470898859851E-2</v>
      </c>
    </row>
    <row r="1361" spans="1:1">
      <c r="A1361" s="79">
        <v>2.415731190761107</v>
      </c>
    </row>
    <row r="1362" spans="1:1">
      <c r="A1362" s="79">
        <v>0.40154934249242985</v>
      </c>
    </row>
    <row r="1363" spans="1:1">
      <c r="A1363" s="77"/>
    </row>
  </sheetData>
  <mergeCells count="1">
    <mergeCell ref="B1:G1"/>
  </mergeCells>
  <conditionalFormatting sqref="A1363">
    <cfRule type="cellIs" dxfId="31" priority="5" operator="greaterThan">
      <formula>"80*"</formula>
    </cfRule>
    <cfRule type="cellIs" dxfId="30" priority="6" operator="greaterThan">
      <formula>0.5</formula>
    </cfRule>
  </conditionalFormatting>
  <conditionalFormatting sqref="A3:A1362">
    <cfRule type="cellIs" dxfId="29" priority="1" operator="greaterThan">
      <formula>1</formula>
    </cfRule>
    <cfRule type="cellIs" dxfId="28" priority="2" operator="greaterThan">
      <formula>0.8</formula>
    </cfRule>
    <cfRule type="cellIs" dxfId="27" priority="3" operator="greaterThan">
      <formula>0.5</formula>
    </cfRule>
    <cfRule type="cellIs" dxfId="26" priority="4" operator="greaterThan">
      <formula>"&gt;50%"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3B83-B10E-4134-8C0B-EBC9701EE4B0}">
  <dimension ref="A1:J20"/>
  <sheetViews>
    <sheetView workbookViewId="0">
      <selection activeCell="O18" sqref="O18"/>
    </sheetView>
  </sheetViews>
  <sheetFormatPr defaultRowHeight="14.4"/>
  <cols>
    <col min="1" max="1" width="9" bestFit="1" customWidth="1"/>
    <col min="3" max="3" width="9.109375" bestFit="1" customWidth="1"/>
    <col min="6" max="6" width="9" bestFit="1" customWidth="1"/>
    <col min="8" max="10" width="9" bestFit="1" customWidth="1"/>
  </cols>
  <sheetData>
    <row r="1" spans="1:10">
      <c r="A1" s="70" t="s">
        <v>2869</v>
      </c>
      <c r="B1" s="76" t="s">
        <v>2876</v>
      </c>
      <c r="C1" s="76"/>
      <c r="D1" s="76"/>
      <c r="E1" s="76"/>
      <c r="F1" s="76"/>
      <c r="G1" s="76"/>
      <c r="H1" s="75"/>
      <c r="I1" s="75"/>
      <c r="J1" s="75"/>
    </row>
    <row r="2" spans="1:10">
      <c r="A2" s="75"/>
      <c r="B2" s="75"/>
      <c r="C2" s="75"/>
      <c r="D2" s="75"/>
      <c r="E2" s="75"/>
      <c r="F2" s="75"/>
      <c r="G2" s="75"/>
      <c r="H2" s="75"/>
      <c r="I2" s="75"/>
      <c r="J2" s="75"/>
    </row>
    <row r="3" spans="1:10">
      <c r="A3" s="71" t="s">
        <v>0</v>
      </c>
      <c r="B3" s="71" t="s">
        <v>1</v>
      </c>
      <c r="C3" s="72" t="s">
        <v>2</v>
      </c>
      <c r="D3" s="71" t="s">
        <v>3</v>
      </c>
      <c r="E3" s="71" t="s">
        <v>4</v>
      </c>
      <c r="F3" s="71" t="s">
        <v>5</v>
      </c>
      <c r="G3" s="71" t="s">
        <v>6</v>
      </c>
      <c r="H3" s="71" t="s">
        <v>9</v>
      </c>
      <c r="I3" s="71" t="s">
        <v>10</v>
      </c>
      <c r="J3" s="71" t="s">
        <v>11</v>
      </c>
    </row>
    <row r="4" spans="1:10">
      <c r="A4" s="67">
        <v>376172</v>
      </c>
      <c r="B4" s="67" t="s">
        <v>12</v>
      </c>
      <c r="C4" s="73">
        <v>40280</v>
      </c>
      <c r="D4" s="67" t="s">
        <v>13</v>
      </c>
      <c r="E4" s="67" t="s">
        <v>14</v>
      </c>
      <c r="F4" s="67">
        <v>399532</v>
      </c>
      <c r="G4" s="67" t="s">
        <v>15</v>
      </c>
      <c r="H4" s="67">
        <v>1199561</v>
      </c>
      <c r="I4" s="67">
        <v>951452</v>
      </c>
      <c r="J4" s="74">
        <f>I4/H4</f>
        <v>0.79316683353326756</v>
      </c>
    </row>
    <row r="5" spans="1:10">
      <c r="A5" s="67">
        <v>376175</v>
      </c>
      <c r="B5" s="67" t="s">
        <v>18</v>
      </c>
      <c r="C5" s="73">
        <v>40280</v>
      </c>
      <c r="D5" s="67" t="s">
        <v>13</v>
      </c>
      <c r="E5" s="67" t="s">
        <v>19</v>
      </c>
      <c r="F5" s="67">
        <v>419863</v>
      </c>
      <c r="G5" s="67" t="s">
        <v>20</v>
      </c>
      <c r="H5" s="67">
        <v>1001514</v>
      </c>
      <c r="I5" s="67">
        <v>1151591</v>
      </c>
      <c r="J5" s="74">
        <f t="shared" ref="J5:J20" si="0">I5/H5</f>
        <v>1.1498501269078616</v>
      </c>
    </row>
    <row r="6" spans="1:10">
      <c r="A6" s="67">
        <v>376181</v>
      </c>
      <c r="B6" s="67" t="s">
        <v>22</v>
      </c>
      <c r="C6" s="73">
        <v>40280</v>
      </c>
      <c r="D6" s="67" t="s">
        <v>13</v>
      </c>
      <c r="E6" s="67" t="s">
        <v>23</v>
      </c>
      <c r="F6" s="67">
        <v>399534</v>
      </c>
      <c r="G6" s="67" t="s">
        <v>24</v>
      </c>
      <c r="H6" s="67">
        <v>622708</v>
      </c>
      <c r="I6" s="67">
        <v>885633</v>
      </c>
      <c r="J6" s="74">
        <f t="shared" si="0"/>
        <v>1.4222283959737148</v>
      </c>
    </row>
    <row r="7" spans="1:10">
      <c r="A7" s="67">
        <v>376184</v>
      </c>
      <c r="B7" s="67" t="s">
        <v>26</v>
      </c>
      <c r="C7" s="73">
        <v>40280</v>
      </c>
      <c r="D7" s="67" t="s">
        <v>13</v>
      </c>
      <c r="E7" s="67" t="s">
        <v>27</v>
      </c>
      <c r="F7" s="67">
        <v>377076</v>
      </c>
      <c r="G7" s="67" t="s">
        <v>28</v>
      </c>
      <c r="H7" s="67">
        <v>489534</v>
      </c>
      <c r="I7" s="67">
        <v>628449</v>
      </c>
      <c r="J7" s="74">
        <f t="shared" si="0"/>
        <v>1.2837698709384844</v>
      </c>
    </row>
    <row r="8" spans="1:10">
      <c r="A8" s="67">
        <v>376187</v>
      </c>
      <c r="B8" s="67" t="s">
        <v>29</v>
      </c>
      <c r="C8" s="73">
        <v>40182</v>
      </c>
      <c r="D8" s="67" t="s">
        <v>13</v>
      </c>
      <c r="E8" s="67" t="s">
        <v>30</v>
      </c>
      <c r="F8" s="67">
        <v>377076</v>
      </c>
      <c r="G8" s="67" t="s">
        <v>28</v>
      </c>
      <c r="H8" s="67">
        <v>1697902</v>
      </c>
      <c r="I8" s="67">
        <v>791370</v>
      </c>
      <c r="J8" s="74">
        <f t="shared" si="0"/>
        <v>0.46608697086168693</v>
      </c>
    </row>
    <row r="9" spans="1:10">
      <c r="A9" s="67">
        <v>376196</v>
      </c>
      <c r="B9" s="67" t="s">
        <v>33</v>
      </c>
      <c r="C9" s="73">
        <v>40278</v>
      </c>
      <c r="D9" s="67" t="s">
        <v>13</v>
      </c>
      <c r="E9" s="67" t="s">
        <v>34</v>
      </c>
      <c r="F9" s="67">
        <v>387266</v>
      </c>
      <c r="G9" s="67" t="s">
        <v>35</v>
      </c>
      <c r="H9" s="67">
        <v>1489572</v>
      </c>
      <c r="I9" s="67">
        <v>581866</v>
      </c>
      <c r="J9" s="74">
        <f t="shared" si="0"/>
        <v>0.39062630070919702</v>
      </c>
    </row>
    <row r="10" spans="1:10">
      <c r="A10" s="67">
        <v>376238</v>
      </c>
      <c r="B10" s="67" t="s">
        <v>36</v>
      </c>
      <c r="C10" s="73">
        <v>40280</v>
      </c>
      <c r="D10" s="67" t="s">
        <v>13</v>
      </c>
      <c r="E10" s="67" t="s">
        <v>37</v>
      </c>
      <c r="F10" s="67">
        <v>419863</v>
      </c>
      <c r="G10" s="67" t="s">
        <v>20</v>
      </c>
      <c r="H10" s="67">
        <v>700215</v>
      </c>
      <c r="I10" s="67">
        <v>1133645</v>
      </c>
      <c r="J10" s="74">
        <f t="shared" si="0"/>
        <v>1.6189955942103498</v>
      </c>
    </row>
    <row r="11" spans="1:10">
      <c r="A11" s="67">
        <v>375340</v>
      </c>
      <c r="B11" s="67" t="s">
        <v>38</v>
      </c>
      <c r="C11" s="73">
        <v>40280</v>
      </c>
      <c r="D11" s="67" t="s">
        <v>39</v>
      </c>
      <c r="E11" s="67" t="s">
        <v>40</v>
      </c>
      <c r="F11" s="67">
        <v>391321</v>
      </c>
      <c r="G11" s="67" t="s">
        <v>41</v>
      </c>
      <c r="H11" s="67">
        <v>710336</v>
      </c>
      <c r="I11" s="67">
        <v>631906</v>
      </c>
      <c r="J11" s="74">
        <f t="shared" si="0"/>
        <v>0.88958746283448964</v>
      </c>
    </row>
    <row r="12" spans="1:10">
      <c r="A12" s="67">
        <v>375347</v>
      </c>
      <c r="B12" s="67" t="s">
        <v>42</v>
      </c>
      <c r="C12" s="73">
        <v>40280</v>
      </c>
      <c r="D12" s="67" t="s">
        <v>39</v>
      </c>
      <c r="E12" s="67" t="s">
        <v>43</v>
      </c>
      <c r="F12" s="67">
        <v>460909</v>
      </c>
      <c r="G12" s="67" t="s">
        <v>44</v>
      </c>
      <c r="H12" s="67">
        <v>1394015</v>
      </c>
      <c r="I12" s="67">
        <v>1733935</v>
      </c>
      <c r="J12" s="74">
        <f t="shared" si="0"/>
        <v>1.2438424263727434</v>
      </c>
    </row>
    <row r="13" spans="1:10">
      <c r="A13" s="67">
        <v>375350</v>
      </c>
      <c r="B13" s="67" t="s">
        <v>45</v>
      </c>
      <c r="C13" s="73">
        <v>40280</v>
      </c>
      <c r="D13" s="67" t="s">
        <v>39</v>
      </c>
      <c r="E13" s="67" t="s">
        <v>46</v>
      </c>
      <c r="F13" s="67">
        <v>460909</v>
      </c>
      <c r="G13" s="67" t="s">
        <v>44</v>
      </c>
      <c r="H13" s="67">
        <v>1115157</v>
      </c>
      <c r="I13" s="67">
        <v>1386513</v>
      </c>
      <c r="J13" s="74">
        <f t="shared" si="0"/>
        <v>1.2433343466435667</v>
      </c>
    </row>
    <row r="14" spans="1:10">
      <c r="A14" s="67">
        <v>375355</v>
      </c>
      <c r="B14" s="67" t="s">
        <v>47</v>
      </c>
      <c r="C14" s="73">
        <v>40287</v>
      </c>
      <c r="D14" s="67" t="s">
        <v>39</v>
      </c>
      <c r="E14" s="67" t="s">
        <v>48</v>
      </c>
      <c r="F14" s="67">
        <v>424950</v>
      </c>
      <c r="G14" s="67" t="s">
        <v>49</v>
      </c>
      <c r="H14" s="67">
        <v>919591</v>
      </c>
      <c r="I14" s="67">
        <v>574544</v>
      </c>
      <c r="J14" s="74">
        <f t="shared" si="0"/>
        <v>0.6247821042180709</v>
      </c>
    </row>
    <row r="15" spans="1:10">
      <c r="A15" s="67">
        <v>375359</v>
      </c>
      <c r="B15" s="67" t="s">
        <v>50</v>
      </c>
      <c r="C15" s="73">
        <v>40280</v>
      </c>
      <c r="D15" s="67" t="s">
        <v>39</v>
      </c>
      <c r="E15" s="67" t="s">
        <v>51</v>
      </c>
      <c r="F15" s="67">
        <v>377963</v>
      </c>
      <c r="G15" s="67" t="s">
        <v>52</v>
      </c>
      <c r="H15" s="67">
        <v>874452</v>
      </c>
      <c r="I15" s="67">
        <v>552111</v>
      </c>
      <c r="J15" s="74">
        <f t="shared" si="0"/>
        <v>0.631379423913491</v>
      </c>
    </row>
    <row r="16" spans="1:10">
      <c r="A16" s="67">
        <v>375365</v>
      </c>
      <c r="B16" s="67" t="s">
        <v>53</v>
      </c>
      <c r="C16" s="73">
        <v>40287</v>
      </c>
      <c r="D16" s="67" t="s">
        <v>39</v>
      </c>
      <c r="E16" s="67" t="s">
        <v>54</v>
      </c>
      <c r="F16" s="67">
        <v>377329</v>
      </c>
      <c r="G16" s="67" t="s">
        <v>55</v>
      </c>
      <c r="H16" s="67">
        <v>1202039</v>
      </c>
      <c r="I16" s="67">
        <v>1373674</v>
      </c>
      <c r="J16" s="74">
        <f t="shared" si="0"/>
        <v>1.142786548522968</v>
      </c>
    </row>
    <row r="17" spans="1:10">
      <c r="A17" s="67">
        <v>375366</v>
      </c>
      <c r="B17" s="67" t="s">
        <v>56</v>
      </c>
      <c r="C17" s="73">
        <v>40287</v>
      </c>
      <c r="D17" s="67" t="s">
        <v>39</v>
      </c>
      <c r="E17" s="67" t="s">
        <v>57</v>
      </c>
      <c r="F17" s="67">
        <v>411082</v>
      </c>
      <c r="G17" s="67" t="s">
        <v>58</v>
      </c>
      <c r="H17" s="67">
        <v>1065405</v>
      </c>
      <c r="I17" s="67">
        <v>1252551</v>
      </c>
      <c r="J17" s="74">
        <f t="shared" si="0"/>
        <v>1.175657144466189</v>
      </c>
    </row>
    <row r="18" spans="1:10">
      <c r="A18" s="67">
        <v>375367</v>
      </c>
      <c r="B18" s="67" t="s">
        <v>59</v>
      </c>
      <c r="C18" s="73">
        <v>40280</v>
      </c>
      <c r="D18" s="67" t="s">
        <v>39</v>
      </c>
      <c r="E18" s="67" t="s">
        <v>60</v>
      </c>
      <c r="F18" s="67">
        <v>411082</v>
      </c>
      <c r="G18" s="67" t="s">
        <v>58</v>
      </c>
      <c r="H18" s="67">
        <v>811765</v>
      </c>
      <c r="I18" s="67">
        <v>813095</v>
      </c>
      <c r="J18" s="74">
        <f t="shared" si="0"/>
        <v>1.0016384052034764</v>
      </c>
    </row>
    <row r="19" spans="1:10">
      <c r="A19" s="67">
        <v>375692</v>
      </c>
      <c r="B19" s="67" t="s">
        <v>61</v>
      </c>
      <c r="C19" s="73">
        <v>40280</v>
      </c>
      <c r="D19" s="67" t="s">
        <v>39</v>
      </c>
      <c r="E19" s="67" t="s">
        <v>62</v>
      </c>
      <c r="F19" s="67">
        <v>411082</v>
      </c>
      <c r="G19" s="67" t="s">
        <v>58</v>
      </c>
      <c r="H19" s="67">
        <v>1089281</v>
      </c>
      <c r="I19" s="67">
        <v>1000552</v>
      </c>
      <c r="J19" s="74">
        <f t="shared" si="0"/>
        <v>0.9185435163194805</v>
      </c>
    </row>
    <row r="20" spans="1:10">
      <c r="A20" s="67">
        <v>375699</v>
      </c>
      <c r="B20" s="67" t="s">
        <v>63</v>
      </c>
      <c r="C20" s="73">
        <v>40280</v>
      </c>
      <c r="D20" s="67" t="s">
        <v>39</v>
      </c>
      <c r="E20" s="67" t="s">
        <v>64</v>
      </c>
      <c r="F20" s="67">
        <v>460909</v>
      </c>
      <c r="G20" s="67" t="s">
        <v>44</v>
      </c>
      <c r="H20" s="67">
        <v>1882688</v>
      </c>
      <c r="I20" s="67">
        <v>1129711</v>
      </c>
      <c r="J20" s="74">
        <f t="shared" si="0"/>
        <v>0.60005215946561508</v>
      </c>
    </row>
  </sheetData>
  <mergeCells count="1">
    <mergeCell ref="B1:G1"/>
  </mergeCells>
  <conditionalFormatting sqref="A4:J20">
    <cfRule type="expression" dxfId="1" priority="1">
      <formula>$J4 &gt; 100%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4CBB-D515-4968-9CB5-765C57D2E11E}">
  <dimension ref="A1:E22"/>
  <sheetViews>
    <sheetView workbookViewId="0">
      <selection activeCell="D7" sqref="D7"/>
    </sheetView>
  </sheetViews>
  <sheetFormatPr defaultRowHeight="14.4"/>
  <sheetData>
    <row r="1" spans="1:5">
      <c r="A1" s="70" t="s">
        <v>2871</v>
      </c>
      <c r="B1" s="76" t="s">
        <v>2877</v>
      </c>
      <c r="C1" s="76"/>
      <c r="D1" s="76"/>
      <c r="E1" s="76"/>
    </row>
    <row r="3" spans="1:5">
      <c r="A3" s="71" t="s">
        <v>0</v>
      </c>
    </row>
    <row r="4" spans="1:5">
      <c r="A4" s="67">
        <v>376172</v>
      </c>
    </row>
    <row r="5" spans="1:5">
      <c r="A5" s="67">
        <v>376175</v>
      </c>
    </row>
    <row r="6" spans="1:5">
      <c r="A6" s="67">
        <v>376172</v>
      </c>
    </row>
    <row r="7" spans="1:5">
      <c r="A7" s="67">
        <v>376184</v>
      </c>
    </row>
    <row r="8" spans="1:5">
      <c r="A8" s="67">
        <v>376187</v>
      </c>
    </row>
    <row r="9" spans="1:5">
      <c r="A9" s="67">
        <v>376172</v>
      </c>
    </row>
    <row r="10" spans="1:5">
      <c r="A10" s="67">
        <v>376238</v>
      </c>
    </row>
    <row r="11" spans="1:5">
      <c r="A11" s="67">
        <v>376187</v>
      </c>
    </row>
    <row r="12" spans="1:5">
      <c r="A12" s="67">
        <v>375347</v>
      </c>
    </row>
    <row r="13" spans="1:5">
      <c r="A13" s="67">
        <v>376187</v>
      </c>
    </row>
    <row r="14" spans="1:5">
      <c r="A14" s="67">
        <v>375355</v>
      </c>
    </row>
    <row r="15" spans="1:5">
      <c r="A15" s="67">
        <v>375355</v>
      </c>
    </row>
    <row r="16" spans="1:5">
      <c r="A16" s="67">
        <v>375365</v>
      </c>
    </row>
    <row r="17" spans="1:1">
      <c r="A17" s="67">
        <v>375366</v>
      </c>
    </row>
    <row r="18" spans="1:1">
      <c r="A18" s="67">
        <v>375355</v>
      </c>
    </row>
    <row r="19" spans="1:1">
      <c r="A19" s="67">
        <v>375366</v>
      </c>
    </row>
    <row r="20" spans="1:1">
      <c r="A20" s="67">
        <v>375366</v>
      </c>
    </row>
    <row r="21" spans="1:1">
      <c r="A21" s="75"/>
    </row>
    <row r="22" spans="1:1">
      <c r="A22" s="75"/>
    </row>
  </sheetData>
  <mergeCells count="1">
    <mergeCell ref="B1:E1"/>
  </mergeCells>
  <conditionalFormatting sqref="A4:A20">
    <cfRule type="duplicateValues" dxfId="25" priority="1"/>
    <cfRule type="duplicateValues" priority="2"/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7D39-8205-4CEB-BD72-1089A0CD8ABB}">
  <dimension ref="A1:D16"/>
  <sheetViews>
    <sheetView workbookViewId="0">
      <selection activeCell="E9" sqref="E9"/>
    </sheetView>
  </sheetViews>
  <sheetFormatPr defaultRowHeight="14.4"/>
  <cols>
    <col min="3" max="3" width="20.109375" bestFit="1" customWidth="1"/>
  </cols>
  <sheetData>
    <row r="1" spans="1:4">
      <c r="A1" s="12" t="s">
        <v>2873</v>
      </c>
      <c r="B1" s="13" t="s">
        <v>2878</v>
      </c>
      <c r="C1" s="13"/>
      <c r="D1" s="13"/>
    </row>
    <row r="3" spans="1:4">
      <c r="A3" s="68" t="s">
        <v>2879</v>
      </c>
      <c r="B3" s="69" t="s">
        <v>0</v>
      </c>
      <c r="C3" s="69" t="s">
        <v>1</v>
      </c>
    </row>
    <row r="4" spans="1:4">
      <c r="A4" s="67">
        <v>377076</v>
      </c>
      <c r="B4" s="14">
        <f>_xlfn.XLOOKUP(A4,[1]Master_Data!$F$2:$F$1361,[1]Master_Data!$A$2:$A$1361,"N/A")</f>
        <v>376184</v>
      </c>
      <c r="C4" s="14" t="str">
        <f>_xlfn.XLOOKUP(A4,[1]Master_Data!$F$2:$F$1361,[1]Master_Data!$B$2:$B$1361,"N/A")</f>
        <v>Ankita Kishor Wadkar</v>
      </c>
    </row>
    <row r="5" spans="1:4">
      <c r="A5" s="67">
        <v>387266</v>
      </c>
      <c r="B5" s="14">
        <f>_xlfn.XLOOKUP(A5,[1]Master_Data!$F$2:$F$1361,[1]Master_Data!$A$2:$A$1361,"N/A")</f>
        <v>376196</v>
      </c>
      <c r="C5" s="14" t="str">
        <f>_xlfn.XLOOKUP(A5,[1]Master_Data!$F$2:$F$1361,[1]Master_Data!$B$2:$B$1361,"N/A")</f>
        <v>Ranjani S</v>
      </c>
    </row>
    <row r="6" spans="1:4">
      <c r="A6" s="67">
        <v>419863</v>
      </c>
      <c r="B6" s="14">
        <f>_xlfn.XLOOKUP(A6,[1]Master_Data!$F$2:$F$1361,[1]Master_Data!$A$2:$A$1361,"N/A")</f>
        <v>376175</v>
      </c>
      <c r="C6" s="14" t="str">
        <f>_xlfn.XLOOKUP(A6,[1]Master_Data!$F$2:$F$1361,[1]Master_Data!$B$2:$B$1361,"N/A")</f>
        <v>Tabrez Md Shahid Alam</v>
      </c>
    </row>
    <row r="7" spans="1:4">
      <c r="A7" s="67">
        <v>391321</v>
      </c>
      <c r="B7" s="14">
        <f>_xlfn.XLOOKUP(A7,[1]Master_Data!$F$2:$F$1361,[1]Master_Data!$A$2:$A$1361,"N/A")</f>
        <v>375340</v>
      </c>
      <c r="C7" s="14" t="str">
        <f>_xlfn.XLOOKUP(A7,[1]Master_Data!$F$2:$F$1361,[1]Master_Data!$B$2:$B$1361,"N/A")</f>
        <v>Amit Kumar</v>
      </c>
    </row>
    <row r="8" spans="1:4">
      <c r="A8" s="67">
        <v>460909</v>
      </c>
      <c r="B8" s="14">
        <f>_xlfn.XLOOKUP(A8,[1]Master_Data!$F$2:$F$1361,[1]Master_Data!$A$2:$A$1361,"N/A")</f>
        <v>375347</v>
      </c>
      <c r="C8" s="14" t="str">
        <f>_xlfn.XLOOKUP(A8,[1]Master_Data!$F$2:$F$1361,[1]Master_Data!$B$2:$B$1361,"N/A")</f>
        <v>Prem Prakash</v>
      </c>
    </row>
    <row r="9" spans="1:4">
      <c r="A9" s="67">
        <v>460909</v>
      </c>
      <c r="B9" s="14">
        <f>_xlfn.XLOOKUP(A9,[1]Master_Data!$F$2:$F$1361,[1]Master_Data!$A$2:$A$1361,"N/A")</f>
        <v>375347</v>
      </c>
      <c r="C9" s="14" t="str">
        <f>_xlfn.XLOOKUP(A9,[1]Master_Data!$F$2:$F$1361,[1]Master_Data!$B$2:$B$1361,"N/A")</f>
        <v>Prem Prakash</v>
      </c>
    </row>
    <row r="10" spans="1:4">
      <c r="A10" s="67">
        <v>424950</v>
      </c>
      <c r="B10" s="14">
        <f>_xlfn.XLOOKUP(A10,[1]Master_Data!$F$2:$F$1361,[1]Master_Data!$A$2:$A$1361,"N/A")</f>
        <v>375355</v>
      </c>
      <c r="C10" s="14" t="str">
        <f>_xlfn.XLOOKUP(A10,[1]Master_Data!$F$2:$F$1361,[1]Master_Data!$B$2:$B$1361,"N/A")</f>
        <v>Jitendra Khatri</v>
      </c>
    </row>
    <row r="11" spans="1:4">
      <c r="A11" s="67">
        <v>377963</v>
      </c>
      <c r="B11" s="14">
        <f>_xlfn.XLOOKUP(A11,[1]Master_Data!$F$2:$F$1361,[1]Master_Data!$A$2:$A$1361,"N/A")</f>
        <v>375359</v>
      </c>
      <c r="C11" s="14" t="str">
        <f>_xlfn.XLOOKUP(A11,[1]Master_Data!$F$2:$F$1361,[1]Master_Data!$B$2:$B$1361,"N/A")</f>
        <v>Vijyendra Kumar Dixit</v>
      </c>
    </row>
    <row r="12" spans="1:4">
      <c r="A12" s="67">
        <v>377329</v>
      </c>
      <c r="B12" s="14">
        <f>_xlfn.XLOOKUP(A12,[1]Master_Data!$F$2:$F$1361,[1]Master_Data!$A$2:$A$1361,"N/A")</f>
        <v>375365</v>
      </c>
      <c r="C12" s="14" t="str">
        <f>_xlfn.XLOOKUP(A12,[1]Master_Data!$F$2:$F$1361,[1]Master_Data!$B$2:$B$1361,"N/A")</f>
        <v>Shiv Kumar</v>
      </c>
    </row>
    <row r="13" spans="1:4">
      <c r="A13" s="67">
        <v>411082</v>
      </c>
      <c r="B13" s="14">
        <f>_xlfn.XLOOKUP(A13,[1]Master_Data!$F$2:$F$1361,[1]Master_Data!$A$2:$A$1361,"N/A")</f>
        <v>375366</v>
      </c>
      <c r="C13" s="14" t="str">
        <f>_xlfn.XLOOKUP(A13,[1]Master_Data!$F$2:$F$1361,[1]Master_Data!$B$2:$B$1361,"N/A")</f>
        <v>Lalan Kumar</v>
      </c>
    </row>
    <row r="14" spans="1:4">
      <c r="A14" s="67">
        <v>411082</v>
      </c>
      <c r="B14" s="14">
        <f>_xlfn.XLOOKUP(A14,[1]Master_Data!$F$2:$F$1361,[1]Master_Data!$A$2:$A$1361,"N/A")</f>
        <v>375366</v>
      </c>
      <c r="C14" s="14" t="str">
        <f>_xlfn.XLOOKUP(A14,[1]Master_Data!$F$2:$F$1361,[1]Master_Data!$B$2:$B$1361,"N/A")</f>
        <v>Lalan Kumar</v>
      </c>
    </row>
    <row r="15" spans="1:4">
      <c r="A15" s="67">
        <v>411082</v>
      </c>
      <c r="B15" s="14">
        <f>_xlfn.XLOOKUP(A15,[1]Master_Data!$F$2:$F$1361,[1]Master_Data!$A$2:$A$1361,"N/A")</f>
        <v>375366</v>
      </c>
      <c r="C15" s="14" t="str">
        <f>_xlfn.XLOOKUP(A15,[1]Master_Data!$F$2:$F$1361,[1]Master_Data!$B$2:$B$1361,"N/A")</f>
        <v>Lalan Kumar</v>
      </c>
    </row>
    <row r="16" spans="1:4">
      <c r="A16" s="67">
        <v>460909</v>
      </c>
      <c r="B16" s="14">
        <f>_xlfn.XLOOKUP(A16,[1]Master_Data!$F$2:$F$1361,[1]Master_Data!$A$2:$A$1361,"N/A")</f>
        <v>375347</v>
      </c>
      <c r="C16" s="14" t="str">
        <f>_xlfn.XLOOKUP(A16,[1]Master_Data!$F$2:$F$1361,[1]Master_Data!$B$2:$B$1361,"N/A")</f>
        <v>Prem Prakash</v>
      </c>
    </row>
  </sheetData>
  <mergeCells count="1">
    <mergeCell ref="B1:D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6C38-8F30-4CA6-B205-EDE250A4F53E}">
  <dimension ref="A1:O24"/>
  <sheetViews>
    <sheetView workbookViewId="0">
      <selection activeCell="G15" sqref="G15"/>
    </sheetView>
  </sheetViews>
  <sheetFormatPr defaultRowHeight="14.4"/>
  <cols>
    <col min="7" max="7" width="12.5546875" bestFit="1" customWidth="1"/>
    <col min="8" max="8" width="12" bestFit="1" customWidth="1"/>
    <col min="9" max="9" width="12.6640625" bestFit="1" customWidth="1"/>
    <col min="10" max="11" width="7.109375" bestFit="1" customWidth="1"/>
    <col min="12" max="13" width="12" bestFit="1" customWidth="1"/>
    <col min="14" max="14" width="13.21875" bestFit="1" customWidth="1"/>
  </cols>
  <sheetData>
    <row r="1" spans="1:15">
      <c r="A1" s="26" t="s">
        <v>2875</v>
      </c>
      <c r="B1" s="10" t="s">
        <v>2880</v>
      </c>
      <c r="C1" s="10"/>
      <c r="D1" s="10"/>
      <c r="E1" s="10"/>
    </row>
    <row r="2" spans="1:15">
      <c r="A2" s="8"/>
      <c r="B2" s="8"/>
      <c r="C2" s="8"/>
      <c r="D2" s="8"/>
      <c r="E2" s="8"/>
    </row>
    <row r="3" spans="1:15">
      <c r="A3" s="8"/>
      <c r="B3" s="8"/>
      <c r="C3" s="8"/>
      <c r="D3" s="8"/>
      <c r="E3" s="8"/>
    </row>
    <row r="4" spans="1:15">
      <c r="A4" s="48" t="s">
        <v>2881</v>
      </c>
      <c r="B4" s="49" t="s">
        <v>9</v>
      </c>
      <c r="C4" s="49" t="s">
        <v>2882</v>
      </c>
      <c r="E4" s="8"/>
      <c r="G4" s="14" t="s">
        <v>2884</v>
      </c>
      <c r="H4" s="14" t="s">
        <v>2885</v>
      </c>
      <c r="I4" s="14" t="s">
        <v>2922</v>
      </c>
      <c r="J4" s="14" t="s">
        <v>2883</v>
      </c>
    </row>
    <row r="5" spans="1:15">
      <c r="A5" s="27" t="s">
        <v>2769</v>
      </c>
      <c r="B5" s="27">
        <v>324121</v>
      </c>
      <c r="C5" s="27">
        <f>+B5-500</f>
        <v>323621</v>
      </c>
      <c r="G5" s="32" t="s">
        <v>2769</v>
      </c>
      <c r="H5" s="141">
        <v>9183646</v>
      </c>
      <c r="I5" s="141">
        <v>9180646</v>
      </c>
      <c r="J5" s="142">
        <v>0.99967333235623412</v>
      </c>
      <c r="O5" s="140"/>
    </row>
    <row r="6" spans="1:15">
      <c r="A6" s="27" t="s">
        <v>2789</v>
      </c>
      <c r="B6" s="27">
        <v>2455078</v>
      </c>
      <c r="C6" s="27">
        <f t="shared" ref="C6:C24" si="0">+B6-500</f>
        <v>2454578</v>
      </c>
      <c r="G6" s="32" t="s">
        <v>2789</v>
      </c>
      <c r="H6" s="141">
        <v>4934154</v>
      </c>
      <c r="I6" s="141">
        <v>4931654</v>
      </c>
      <c r="J6" s="142">
        <v>0.99949332752889353</v>
      </c>
      <c r="O6" s="51"/>
    </row>
    <row r="7" spans="1:15">
      <c r="A7" s="27" t="s">
        <v>2769</v>
      </c>
      <c r="B7" s="27">
        <v>1598048</v>
      </c>
      <c r="C7" s="27">
        <f t="shared" si="0"/>
        <v>1597548</v>
      </c>
      <c r="G7" s="32" t="s">
        <v>2790</v>
      </c>
      <c r="H7" s="141">
        <v>3592926</v>
      </c>
      <c r="I7" s="141">
        <v>3591926</v>
      </c>
      <c r="J7" s="142">
        <v>0.99972167531421463</v>
      </c>
      <c r="O7" s="51"/>
    </row>
    <row r="8" spans="1:15">
      <c r="A8" s="27" t="s">
        <v>2791</v>
      </c>
      <c r="B8" s="27">
        <v>582882</v>
      </c>
      <c r="C8" s="27">
        <f t="shared" si="0"/>
        <v>582382</v>
      </c>
      <c r="G8" s="32" t="s">
        <v>2791</v>
      </c>
      <c r="H8" s="141">
        <v>5392978</v>
      </c>
      <c r="I8" s="141">
        <v>5390978</v>
      </c>
      <c r="J8" s="142">
        <v>0.99962914738387587</v>
      </c>
      <c r="O8" s="51"/>
    </row>
    <row r="9" spans="1:15">
      <c r="A9" s="27" t="s">
        <v>2792</v>
      </c>
      <c r="B9" s="27">
        <v>842074</v>
      </c>
      <c r="C9" s="27">
        <f t="shared" si="0"/>
        <v>841574</v>
      </c>
      <c r="G9" s="32" t="s">
        <v>2792</v>
      </c>
      <c r="H9" s="141">
        <v>4142378</v>
      </c>
      <c r="I9" s="141">
        <v>4140878</v>
      </c>
      <c r="J9" s="142">
        <v>0.99963788915449048</v>
      </c>
      <c r="O9" s="51"/>
    </row>
    <row r="10" spans="1:15">
      <c r="A10" s="27" t="s">
        <v>2789</v>
      </c>
      <c r="B10" s="27">
        <v>293416</v>
      </c>
      <c r="C10" s="27">
        <f t="shared" si="0"/>
        <v>292916</v>
      </c>
      <c r="G10" s="32" t="s">
        <v>2886</v>
      </c>
      <c r="H10" s="141">
        <v>27246082</v>
      </c>
      <c r="I10" s="141">
        <v>27236082</v>
      </c>
      <c r="J10" s="142">
        <v>0.99963297475211299</v>
      </c>
      <c r="O10" s="51"/>
    </row>
    <row r="11" spans="1:15">
      <c r="A11" s="27" t="s">
        <v>2769</v>
      </c>
      <c r="B11" s="27">
        <v>419782</v>
      </c>
      <c r="C11" s="27">
        <f t="shared" si="0"/>
        <v>419282</v>
      </c>
      <c r="O11" s="51"/>
    </row>
    <row r="12" spans="1:15">
      <c r="A12" s="27" t="s">
        <v>2789</v>
      </c>
      <c r="B12" s="27">
        <v>139261</v>
      </c>
      <c r="C12" s="27">
        <f t="shared" si="0"/>
        <v>138761</v>
      </c>
    </row>
    <row r="13" spans="1:15">
      <c r="A13" s="27" t="s">
        <v>2789</v>
      </c>
      <c r="B13" s="27">
        <v>1000000</v>
      </c>
      <c r="C13" s="27">
        <f t="shared" si="0"/>
        <v>999500</v>
      </c>
    </row>
    <row r="14" spans="1:15">
      <c r="A14" s="27" t="s">
        <v>2769</v>
      </c>
      <c r="B14" s="27">
        <v>3114227</v>
      </c>
      <c r="C14" s="27">
        <f t="shared" si="0"/>
        <v>3113727</v>
      </c>
    </row>
    <row r="15" spans="1:15">
      <c r="A15" s="27" t="s">
        <v>2791</v>
      </c>
      <c r="B15" s="27">
        <v>2172534</v>
      </c>
      <c r="C15" s="27">
        <f t="shared" si="0"/>
        <v>2172034</v>
      </c>
    </row>
    <row r="16" spans="1:15">
      <c r="A16" s="27" t="s">
        <v>2791</v>
      </c>
      <c r="B16" s="27">
        <v>1589999</v>
      </c>
      <c r="C16" s="27">
        <f t="shared" si="0"/>
        <v>1589499</v>
      </c>
    </row>
    <row r="17" spans="1:3">
      <c r="A17" s="27" t="s">
        <v>2769</v>
      </c>
      <c r="B17" s="27">
        <v>2100380</v>
      </c>
      <c r="C17" s="27">
        <f t="shared" si="0"/>
        <v>2099880</v>
      </c>
    </row>
    <row r="18" spans="1:3">
      <c r="A18" s="27" t="s">
        <v>2789</v>
      </c>
      <c r="B18" s="27">
        <v>1046399</v>
      </c>
      <c r="C18" s="27">
        <f t="shared" si="0"/>
        <v>1045899</v>
      </c>
    </row>
    <row r="19" spans="1:3">
      <c r="A19" s="27" t="s">
        <v>2790</v>
      </c>
      <c r="B19" s="27">
        <v>770641</v>
      </c>
      <c r="C19" s="27">
        <f t="shared" si="0"/>
        <v>770141</v>
      </c>
    </row>
    <row r="20" spans="1:3">
      <c r="A20" s="27" t="s">
        <v>2790</v>
      </c>
      <c r="B20" s="27">
        <v>2822285</v>
      </c>
      <c r="C20" s="27">
        <f t="shared" si="0"/>
        <v>2821785</v>
      </c>
    </row>
    <row r="21" spans="1:3">
      <c r="A21" s="27" t="s">
        <v>2769</v>
      </c>
      <c r="B21" s="27">
        <v>1627088</v>
      </c>
      <c r="C21" s="27">
        <f t="shared" si="0"/>
        <v>1626588</v>
      </c>
    </row>
    <row r="22" spans="1:3">
      <c r="A22" s="27" t="s">
        <v>2792</v>
      </c>
      <c r="B22" s="27">
        <v>639672</v>
      </c>
      <c r="C22" s="27">
        <f t="shared" si="0"/>
        <v>639172</v>
      </c>
    </row>
    <row r="23" spans="1:3">
      <c r="A23" s="27" t="s">
        <v>2792</v>
      </c>
      <c r="B23" s="27">
        <v>2660632</v>
      </c>
      <c r="C23" s="27">
        <f t="shared" si="0"/>
        <v>2660132</v>
      </c>
    </row>
    <row r="24" spans="1:3">
      <c r="A24" s="27" t="s">
        <v>2791</v>
      </c>
      <c r="B24" s="27">
        <v>1047563</v>
      </c>
      <c r="C24" s="27">
        <f t="shared" si="0"/>
        <v>1047063</v>
      </c>
    </row>
  </sheetData>
  <mergeCells count="1">
    <mergeCell ref="B1:E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FEDF-BC81-4E10-B5E3-E14D17475A2B}">
  <dimension ref="A1:J21"/>
  <sheetViews>
    <sheetView workbookViewId="0">
      <selection activeCell="L23" sqref="L23"/>
    </sheetView>
  </sheetViews>
  <sheetFormatPr defaultRowHeight="14.4"/>
  <cols>
    <col min="1" max="1" width="9" bestFit="1" customWidth="1"/>
    <col min="2" max="2" width="24.21875" customWidth="1"/>
    <col min="3" max="3" width="9.109375" bestFit="1" customWidth="1"/>
    <col min="4" max="4" width="9.6640625" bestFit="1" customWidth="1"/>
    <col min="6" max="6" width="9" bestFit="1" customWidth="1"/>
    <col min="8" max="10" width="9" bestFit="1" customWidth="1"/>
  </cols>
  <sheetData>
    <row r="1" spans="1:10">
      <c r="A1" s="70" t="s">
        <v>2918</v>
      </c>
      <c r="B1" s="70" t="s">
        <v>2887</v>
      </c>
      <c r="C1" s="70"/>
      <c r="D1" s="70"/>
      <c r="E1" s="70"/>
      <c r="F1" s="70"/>
      <c r="G1" s="70"/>
    </row>
    <row r="4" spans="1:10">
      <c r="A4" s="71" t="s">
        <v>0</v>
      </c>
      <c r="B4" s="71" t="s">
        <v>1</v>
      </c>
      <c r="C4" s="72" t="s">
        <v>2</v>
      </c>
      <c r="D4" s="71" t="s">
        <v>3</v>
      </c>
      <c r="E4" s="71" t="s">
        <v>4</v>
      </c>
      <c r="F4" s="71" t="s">
        <v>5</v>
      </c>
      <c r="G4" s="71" t="s">
        <v>8</v>
      </c>
      <c r="H4" s="71" t="s">
        <v>9</v>
      </c>
      <c r="I4" s="71" t="s">
        <v>10</v>
      </c>
      <c r="J4" s="71" t="s">
        <v>11</v>
      </c>
    </row>
    <row r="5" spans="1:10">
      <c r="A5" s="67">
        <v>376172</v>
      </c>
      <c r="B5" s="67" t="s">
        <v>12</v>
      </c>
      <c r="C5" s="73">
        <v>40280</v>
      </c>
      <c r="D5" s="67" t="s">
        <v>13</v>
      </c>
      <c r="E5" s="67" t="s">
        <v>14</v>
      </c>
      <c r="F5" s="67">
        <v>399532</v>
      </c>
      <c r="G5" s="67" t="s">
        <v>17</v>
      </c>
      <c r="H5" s="67">
        <v>1199561</v>
      </c>
      <c r="I5" s="67">
        <v>951452</v>
      </c>
      <c r="J5" s="74">
        <f>I5/H5</f>
        <v>0.79316683353326756</v>
      </c>
    </row>
    <row r="6" spans="1:10">
      <c r="A6" s="67">
        <v>376175</v>
      </c>
      <c r="B6" s="67" t="s">
        <v>18</v>
      </c>
      <c r="C6" s="73">
        <v>40280</v>
      </c>
      <c r="D6" s="67" t="s">
        <v>13</v>
      </c>
      <c r="E6" s="67" t="s">
        <v>19</v>
      </c>
      <c r="F6" s="67">
        <v>419863</v>
      </c>
      <c r="G6" s="67" t="s">
        <v>17</v>
      </c>
      <c r="H6" s="67">
        <v>1001514</v>
      </c>
      <c r="I6" s="67">
        <v>1151591</v>
      </c>
      <c r="J6" s="74">
        <f t="shared" ref="J6:J21" si="0">I6/H6</f>
        <v>1.1498501269078616</v>
      </c>
    </row>
    <row r="7" spans="1:10">
      <c r="A7" s="67">
        <v>376181</v>
      </c>
      <c r="B7" s="67" t="s">
        <v>22</v>
      </c>
      <c r="C7" s="73">
        <v>40280</v>
      </c>
      <c r="D7" s="67" t="s">
        <v>13</v>
      </c>
      <c r="E7" s="67" t="s">
        <v>23</v>
      </c>
      <c r="F7" s="67">
        <v>399534</v>
      </c>
      <c r="G7" s="67" t="s">
        <v>25</v>
      </c>
      <c r="H7" s="67">
        <v>622708</v>
      </c>
      <c r="I7" s="67">
        <v>885633</v>
      </c>
      <c r="J7" s="74">
        <f t="shared" si="0"/>
        <v>1.4222283959737148</v>
      </c>
    </row>
    <row r="8" spans="1:10">
      <c r="A8" s="67">
        <v>376184</v>
      </c>
      <c r="B8" s="67" t="s">
        <v>26</v>
      </c>
      <c r="C8" s="73">
        <v>40280</v>
      </c>
      <c r="D8" s="67" t="s">
        <v>13</v>
      </c>
      <c r="E8" s="67" t="s">
        <v>27</v>
      </c>
      <c r="F8" s="67">
        <v>377076</v>
      </c>
      <c r="G8" s="67" t="s">
        <v>25</v>
      </c>
      <c r="H8" s="67">
        <v>489534</v>
      </c>
      <c r="I8" s="67">
        <v>628449</v>
      </c>
      <c r="J8" s="74">
        <f t="shared" si="0"/>
        <v>1.2837698709384844</v>
      </c>
    </row>
    <row r="9" spans="1:10">
      <c r="A9" s="67">
        <v>376187</v>
      </c>
      <c r="B9" s="67" t="s">
        <v>29</v>
      </c>
      <c r="C9" s="73">
        <v>40182</v>
      </c>
      <c r="D9" s="67" t="s">
        <v>13</v>
      </c>
      <c r="E9" s="67" t="s">
        <v>30</v>
      </c>
      <c r="F9" s="67">
        <v>377076</v>
      </c>
      <c r="G9" s="67" t="s">
        <v>25</v>
      </c>
      <c r="H9" s="67">
        <v>1697902</v>
      </c>
      <c r="I9" s="67">
        <v>791370</v>
      </c>
      <c r="J9" s="74">
        <f t="shared" si="0"/>
        <v>0.46608697086168693</v>
      </c>
    </row>
    <row r="10" spans="1:10">
      <c r="A10" s="67">
        <v>376196</v>
      </c>
      <c r="B10" s="67" t="s">
        <v>33</v>
      </c>
      <c r="C10" s="73">
        <v>40278</v>
      </c>
      <c r="D10" s="67" t="s">
        <v>13</v>
      </c>
      <c r="E10" s="67" t="s">
        <v>34</v>
      </c>
      <c r="F10" s="67">
        <v>387266</v>
      </c>
      <c r="G10" s="67" t="s">
        <v>25</v>
      </c>
      <c r="H10" s="67">
        <v>1489572</v>
      </c>
      <c r="I10" s="67">
        <v>581866</v>
      </c>
      <c r="J10" s="74">
        <f t="shared" si="0"/>
        <v>0.39062630070919702</v>
      </c>
    </row>
    <row r="11" spans="1:10">
      <c r="A11" s="67">
        <v>376238</v>
      </c>
      <c r="B11" s="67" t="s">
        <v>36</v>
      </c>
      <c r="C11" s="73">
        <v>40280</v>
      </c>
      <c r="D11" s="67" t="s">
        <v>13</v>
      </c>
      <c r="E11" s="67" t="s">
        <v>37</v>
      </c>
      <c r="F11" s="67">
        <v>419863</v>
      </c>
      <c r="G11" s="67" t="s">
        <v>21</v>
      </c>
      <c r="H11" s="67">
        <v>700215</v>
      </c>
      <c r="I11" s="67">
        <v>1133645</v>
      </c>
      <c r="J11" s="74">
        <f t="shared" si="0"/>
        <v>1.6189955942103498</v>
      </c>
    </row>
    <row r="12" spans="1:10">
      <c r="A12" s="67">
        <v>375340</v>
      </c>
      <c r="B12" s="67" t="s">
        <v>38</v>
      </c>
      <c r="C12" s="73">
        <v>40280</v>
      </c>
      <c r="D12" s="67" t="s">
        <v>39</v>
      </c>
      <c r="E12" s="67" t="s">
        <v>40</v>
      </c>
      <c r="F12" s="67">
        <v>391321</v>
      </c>
      <c r="G12" s="67" t="s">
        <v>21</v>
      </c>
      <c r="H12" s="67">
        <v>710336</v>
      </c>
      <c r="I12" s="67">
        <v>631906</v>
      </c>
      <c r="J12" s="74">
        <f t="shared" si="0"/>
        <v>0.88958746283448964</v>
      </c>
    </row>
    <row r="13" spans="1:10">
      <c r="A13" s="67">
        <v>375347</v>
      </c>
      <c r="B13" s="67" t="s">
        <v>42</v>
      </c>
      <c r="C13" s="73">
        <v>40280</v>
      </c>
      <c r="D13" s="67" t="s">
        <v>39</v>
      </c>
      <c r="E13" s="67" t="s">
        <v>43</v>
      </c>
      <c r="F13" s="67">
        <v>460909</v>
      </c>
      <c r="G13" s="67" t="s">
        <v>21</v>
      </c>
      <c r="H13" s="67">
        <v>1394015</v>
      </c>
      <c r="I13" s="67">
        <v>1733935</v>
      </c>
      <c r="J13" s="74">
        <f t="shared" si="0"/>
        <v>1.2438424263727434</v>
      </c>
    </row>
    <row r="14" spans="1:10">
      <c r="A14" s="67">
        <v>375350</v>
      </c>
      <c r="B14" s="67" t="s">
        <v>45</v>
      </c>
      <c r="C14" s="73">
        <v>40280</v>
      </c>
      <c r="D14" s="67" t="s">
        <v>39</v>
      </c>
      <c r="E14" s="67" t="s">
        <v>46</v>
      </c>
      <c r="F14" s="67">
        <v>460909</v>
      </c>
      <c r="G14" s="67" t="s">
        <v>17</v>
      </c>
      <c r="H14" s="67">
        <v>1115157</v>
      </c>
      <c r="I14" s="67">
        <v>1386513</v>
      </c>
      <c r="J14" s="74">
        <f t="shared" si="0"/>
        <v>1.2433343466435667</v>
      </c>
    </row>
    <row r="15" spans="1:10">
      <c r="A15" s="67">
        <v>375355</v>
      </c>
      <c r="B15" s="67" t="s">
        <v>47</v>
      </c>
      <c r="C15" s="73">
        <v>40287</v>
      </c>
      <c r="D15" s="67" t="s">
        <v>39</v>
      </c>
      <c r="E15" s="67" t="s">
        <v>48</v>
      </c>
      <c r="F15" s="67">
        <v>424950</v>
      </c>
      <c r="G15" s="67" t="s">
        <v>17</v>
      </c>
      <c r="H15" s="67">
        <v>919591</v>
      </c>
      <c r="I15" s="67">
        <v>574544</v>
      </c>
      <c r="J15" s="74">
        <f t="shared" si="0"/>
        <v>0.6247821042180709</v>
      </c>
    </row>
    <row r="16" spans="1:10">
      <c r="A16" s="67">
        <v>375359</v>
      </c>
      <c r="B16" s="67" t="s">
        <v>50</v>
      </c>
      <c r="C16" s="73">
        <v>40280</v>
      </c>
      <c r="D16" s="67" t="s">
        <v>39</v>
      </c>
      <c r="E16" s="67" t="s">
        <v>51</v>
      </c>
      <c r="F16" s="67">
        <v>377963</v>
      </c>
      <c r="G16" s="67" t="s">
        <v>21</v>
      </c>
      <c r="H16" s="67">
        <v>874452</v>
      </c>
      <c r="I16" s="67">
        <v>552111</v>
      </c>
      <c r="J16" s="74">
        <f t="shared" si="0"/>
        <v>0.631379423913491</v>
      </c>
    </row>
    <row r="17" spans="1:10">
      <c r="A17" s="67">
        <v>375365</v>
      </c>
      <c r="B17" s="67" t="s">
        <v>53</v>
      </c>
      <c r="C17" s="73">
        <v>40287</v>
      </c>
      <c r="D17" s="67" t="s">
        <v>39</v>
      </c>
      <c r="E17" s="67" t="s">
        <v>54</v>
      </c>
      <c r="F17" s="67">
        <v>377329</v>
      </c>
      <c r="G17" s="67" t="s">
        <v>17</v>
      </c>
      <c r="H17" s="67">
        <v>1202039</v>
      </c>
      <c r="I17" s="67">
        <v>1373674</v>
      </c>
      <c r="J17" s="74">
        <f t="shared" si="0"/>
        <v>1.142786548522968</v>
      </c>
    </row>
    <row r="18" spans="1:10">
      <c r="A18" s="67">
        <v>375366</v>
      </c>
      <c r="B18" s="67" t="s">
        <v>56</v>
      </c>
      <c r="C18" s="73">
        <v>40287</v>
      </c>
      <c r="D18" s="67" t="s">
        <v>39</v>
      </c>
      <c r="E18" s="67" t="s">
        <v>57</v>
      </c>
      <c r="F18" s="67">
        <v>411082</v>
      </c>
      <c r="G18" s="67" t="s">
        <v>21</v>
      </c>
      <c r="H18" s="67">
        <v>1065405</v>
      </c>
      <c r="I18" s="67">
        <v>1252551</v>
      </c>
      <c r="J18" s="74">
        <f t="shared" si="0"/>
        <v>1.175657144466189</v>
      </c>
    </row>
    <row r="19" spans="1:10">
      <c r="A19" s="67">
        <v>375367</v>
      </c>
      <c r="B19" s="67" t="s">
        <v>59</v>
      </c>
      <c r="C19" s="73">
        <v>40280</v>
      </c>
      <c r="D19" s="67" t="s">
        <v>39</v>
      </c>
      <c r="E19" s="67" t="s">
        <v>60</v>
      </c>
      <c r="F19" s="67">
        <v>411082</v>
      </c>
      <c r="G19" s="67" t="s">
        <v>21</v>
      </c>
      <c r="H19" s="67">
        <v>811765</v>
      </c>
      <c r="I19" s="67">
        <v>813095</v>
      </c>
      <c r="J19" s="74">
        <f t="shared" si="0"/>
        <v>1.0016384052034764</v>
      </c>
    </row>
    <row r="20" spans="1:10">
      <c r="A20" s="67">
        <v>375692</v>
      </c>
      <c r="B20" s="67" t="s">
        <v>61</v>
      </c>
      <c r="C20" s="73">
        <v>40280</v>
      </c>
      <c r="D20" s="67" t="s">
        <v>39</v>
      </c>
      <c r="E20" s="67" t="s">
        <v>62</v>
      </c>
      <c r="F20" s="67">
        <v>411082</v>
      </c>
      <c r="G20" s="67" t="s">
        <v>21</v>
      </c>
      <c r="H20" s="67">
        <v>1089281</v>
      </c>
      <c r="I20" s="67">
        <v>1000552</v>
      </c>
      <c r="J20" s="74">
        <f t="shared" si="0"/>
        <v>0.9185435163194805</v>
      </c>
    </row>
    <row r="21" spans="1:10">
      <c r="A21" s="67">
        <v>375699</v>
      </c>
      <c r="B21" s="67" t="s">
        <v>63</v>
      </c>
      <c r="C21" s="73">
        <v>40280</v>
      </c>
      <c r="D21" s="67" t="s">
        <v>39</v>
      </c>
      <c r="E21" s="67" t="s">
        <v>64</v>
      </c>
      <c r="F21" s="67">
        <v>460909</v>
      </c>
      <c r="G21" s="67" t="s">
        <v>21</v>
      </c>
      <c r="H21" s="67">
        <v>1882688</v>
      </c>
      <c r="I21" s="67">
        <v>1129711</v>
      </c>
      <c r="J21" s="74">
        <f t="shared" si="0"/>
        <v>0.60005215946561508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7195-7582-40A3-A1A2-2E2F1853D3C9}">
  <dimension ref="A1:J21"/>
  <sheetViews>
    <sheetView workbookViewId="0"/>
  </sheetViews>
  <sheetFormatPr defaultRowHeight="14.4"/>
  <sheetData>
    <row r="1" spans="1:10">
      <c r="A1" s="7" t="s">
        <v>2917</v>
      </c>
      <c r="B1" s="7" t="s">
        <v>2888</v>
      </c>
      <c r="C1" s="7"/>
      <c r="D1" s="7"/>
      <c r="E1" s="18"/>
      <c r="F1" s="18"/>
    </row>
    <row r="4" spans="1:10">
      <c r="A4" s="46" t="s">
        <v>0</v>
      </c>
      <c r="B4" s="46" t="s">
        <v>1</v>
      </c>
      <c r="C4" s="47" t="s">
        <v>2</v>
      </c>
      <c r="D4" s="46" t="s">
        <v>3</v>
      </c>
      <c r="E4" s="46" t="s">
        <v>4</v>
      </c>
      <c r="F4" s="46" t="s">
        <v>5</v>
      </c>
      <c r="G4" s="46" t="s">
        <v>8</v>
      </c>
      <c r="H4" s="46" t="s">
        <v>9</v>
      </c>
      <c r="I4" s="46" t="s">
        <v>10</v>
      </c>
      <c r="J4" s="46" t="s">
        <v>11</v>
      </c>
    </row>
    <row r="5" spans="1:10">
      <c r="A5" s="4">
        <v>376172</v>
      </c>
      <c r="B5" s="4" t="s">
        <v>12</v>
      </c>
      <c r="C5" s="5">
        <v>40280</v>
      </c>
      <c r="D5" s="4" t="s">
        <v>13</v>
      </c>
      <c r="E5" s="4" t="s">
        <v>14</v>
      </c>
      <c r="F5" s="4">
        <v>399532</v>
      </c>
      <c r="G5" s="9" t="s">
        <v>17</v>
      </c>
      <c r="H5" s="4">
        <v>1199561</v>
      </c>
      <c r="I5" s="4">
        <v>951452</v>
      </c>
      <c r="J5" s="6">
        <f>I5/H5</f>
        <v>0.79316683353326756</v>
      </c>
    </row>
    <row r="6" spans="1:10">
      <c r="A6" s="4">
        <v>376175</v>
      </c>
      <c r="B6" s="4" t="s">
        <v>18</v>
      </c>
      <c r="C6" s="5">
        <v>40280</v>
      </c>
      <c r="D6" s="4" t="s">
        <v>13</v>
      </c>
      <c r="E6" s="4" t="s">
        <v>19</v>
      </c>
      <c r="F6" s="4">
        <v>419863</v>
      </c>
      <c r="G6" s="4" t="s">
        <v>17</v>
      </c>
      <c r="H6" s="4">
        <v>1001514</v>
      </c>
      <c r="I6" s="4">
        <v>1151591</v>
      </c>
      <c r="J6" s="6">
        <f t="shared" ref="J6:J21" si="0">I6/H6</f>
        <v>1.1498501269078616</v>
      </c>
    </row>
    <row r="7" spans="1:10">
      <c r="A7" s="4">
        <v>376181</v>
      </c>
      <c r="B7" s="4" t="s">
        <v>22</v>
      </c>
      <c r="C7" s="5">
        <v>40280</v>
      </c>
      <c r="D7" s="4" t="s">
        <v>13</v>
      </c>
      <c r="E7" s="4" t="s">
        <v>23</v>
      </c>
      <c r="F7" s="4">
        <v>399534</v>
      </c>
      <c r="G7" s="4" t="s">
        <v>25</v>
      </c>
      <c r="H7" s="4">
        <v>622708</v>
      </c>
      <c r="I7" s="4">
        <v>885633</v>
      </c>
      <c r="J7" s="6">
        <f t="shared" si="0"/>
        <v>1.4222283959737148</v>
      </c>
    </row>
    <row r="8" spans="1:10">
      <c r="A8" s="4">
        <v>376184</v>
      </c>
      <c r="B8" s="4" t="s">
        <v>26</v>
      </c>
      <c r="C8" s="5">
        <v>40280</v>
      </c>
      <c r="D8" s="4" t="s">
        <v>13</v>
      </c>
      <c r="E8" s="4" t="s">
        <v>27</v>
      </c>
      <c r="F8" s="4">
        <v>377076</v>
      </c>
      <c r="G8" s="4" t="s">
        <v>25</v>
      </c>
      <c r="H8" s="4">
        <v>489534</v>
      </c>
      <c r="I8" s="4">
        <v>628449</v>
      </c>
      <c r="J8" s="6">
        <f t="shared" si="0"/>
        <v>1.2837698709384844</v>
      </c>
    </row>
    <row r="9" spans="1:10">
      <c r="A9" s="4">
        <v>376187</v>
      </c>
      <c r="B9" s="4" t="s">
        <v>29</v>
      </c>
      <c r="C9" s="5">
        <v>40182</v>
      </c>
      <c r="D9" s="4" t="s">
        <v>13</v>
      </c>
      <c r="E9" s="4" t="s">
        <v>30</v>
      </c>
      <c r="F9" s="4">
        <v>377076</v>
      </c>
      <c r="G9" s="4" t="s">
        <v>25</v>
      </c>
      <c r="H9" s="4">
        <v>1697902</v>
      </c>
      <c r="I9" s="4">
        <v>791370</v>
      </c>
      <c r="J9" s="6">
        <f t="shared" si="0"/>
        <v>0.46608697086168693</v>
      </c>
    </row>
    <row r="10" spans="1:10">
      <c r="A10" s="4">
        <v>376196</v>
      </c>
      <c r="B10" s="4" t="s">
        <v>33</v>
      </c>
      <c r="C10" s="5">
        <v>40278</v>
      </c>
      <c r="D10" s="4" t="s">
        <v>13</v>
      </c>
      <c r="E10" s="4" t="s">
        <v>34</v>
      </c>
      <c r="F10" s="4">
        <v>387266</v>
      </c>
      <c r="G10" s="4" t="s">
        <v>25</v>
      </c>
      <c r="H10" s="4">
        <v>1489572</v>
      </c>
      <c r="I10" s="4">
        <v>581866</v>
      </c>
      <c r="J10" s="6">
        <f t="shared" si="0"/>
        <v>0.39062630070919702</v>
      </c>
    </row>
    <row r="11" spans="1:10">
      <c r="A11" s="4">
        <v>376238</v>
      </c>
      <c r="B11" s="4" t="s">
        <v>36</v>
      </c>
      <c r="C11" s="5">
        <v>40280</v>
      </c>
      <c r="D11" s="4" t="s">
        <v>13</v>
      </c>
      <c r="E11" s="4" t="s">
        <v>37</v>
      </c>
      <c r="F11" s="4">
        <v>419863</v>
      </c>
      <c r="G11" s="4" t="s">
        <v>21</v>
      </c>
      <c r="H11" s="4">
        <v>700215</v>
      </c>
      <c r="I11" s="4">
        <v>1133645</v>
      </c>
      <c r="J11" s="6">
        <f t="shared" si="0"/>
        <v>1.6189955942103498</v>
      </c>
    </row>
    <row r="12" spans="1:10">
      <c r="A12" s="4">
        <v>375340</v>
      </c>
      <c r="B12" s="4" t="s">
        <v>38</v>
      </c>
      <c r="C12" s="5">
        <v>40280</v>
      </c>
      <c r="D12" s="4" t="s">
        <v>39</v>
      </c>
      <c r="E12" s="4" t="s">
        <v>40</v>
      </c>
      <c r="F12" s="4">
        <v>391321</v>
      </c>
      <c r="G12" s="4" t="s">
        <v>21</v>
      </c>
      <c r="H12" s="4">
        <v>710336</v>
      </c>
      <c r="I12" s="4">
        <v>631906</v>
      </c>
      <c r="J12" s="6">
        <f t="shared" si="0"/>
        <v>0.88958746283448964</v>
      </c>
    </row>
    <row r="13" spans="1:10">
      <c r="A13" s="4">
        <v>375347</v>
      </c>
      <c r="B13" s="4" t="s">
        <v>42</v>
      </c>
      <c r="C13" s="5">
        <v>40280</v>
      </c>
      <c r="D13" s="4" t="s">
        <v>39</v>
      </c>
      <c r="E13" s="4" t="s">
        <v>43</v>
      </c>
      <c r="F13" s="4">
        <v>460909</v>
      </c>
      <c r="G13" s="4" t="s">
        <v>21</v>
      </c>
      <c r="H13" s="4">
        <v>1394015</v>
      </c>
      <c r="I13" s="4">
        <v>1733935</v>
      </c>
      <c r="J13" s="6">
        <f t="shared" si="0"/>
        <v>1.2438424263727434</v>
      </c>
    </row>
    <row r="14" spans="1:10">
      <c r="A14" s="4">
        <v>375350</v>
      </c>
      <c r="B14" s="4" t="s">
        <v>45</v>
      </c>
      <c r="C14" s="5">
        <v>40280</v>
      </c>
      <c r="D14" s="4" t="s">
        <v>39</v>
      </c>
      <c r="E14" s="4" t="s">
        <v>46</v>
      </c>
      <c r="F14" s="4">
        <v>460909</v>
      </c>
      <c r="G14" s="4" t="s">
        <v>17</v>
      </c>
      <c r="H14" s="4">
        <v>1115157</v>
      </c>
      <c r="I14" s="4">
        <v>1386513</v>
      </c>
      <c r="J14" s="6">
        <f t="shared" si="0"/>
        <v>1.2433343466435667</v>
      </c>
    </row>
    <row r="15" spans="1:10">
      <c r="A15" s="4">
        <v>375355</v>
      </c>
      <c r="B15" s="4" t="s">
        <v>47</v>
      </c>
      <c r="C15" s="5">
        <v>40287</v>
      </c>
      <c r="D15" s="4" t="s">
        <v>39</v>
      </c>
      <c r="E15" s="4" t="s">
        <v>48</v>
      </c>
      <c r="F15" s="4">
        <v>424950</v>
      </c>
      <c r="G15" s="4" t="s">
        <v>17</v>
      </c>
      <c r="H15" s="4">
        <v>919591</v>
      </c>
      <c r="I15" s="4">
        <v>574544</v>
      </c>
      <c r="J15" s="6">
        <f t="shared" si="0"/>
        <v>0.6247821042180709</v>
      </c>
    </row>
    <row r="16" spans="1:10">
      <c r="A16" s="4">
        <v>375359</v>
      </c>
      <c r="B16" s="4" t="s">
        <v>50</v>
      </c>
      <c r="C16" s="5">
        <v>40280</v>
      </c>
      <c r="D16" s="4" t="s">
        <v>39</v>
      </c>
      <c r="E16" s="4" t="s">
        <v>51</v>
      </c>
      <c r="F16" s="4">
        <v>377963</v>
      </c>
      <c r="G16" s="4" t="s">
        <v>21</v>
      </c>
      <c r="H16" s="4">
        <v>874452</v>
      </c>
      <c r="I16" s="4">
        <v>552111</v>
      </c>
      <c r="J16" s="6">
        <f t="shared" si="0"/>
        <v>0.631379423913491</v>
      </c>
    </row>
    <row r="17" spans="1:10">
      <c r="A17" s="4">
        <v>375365</v>
      </c>
      <c r="B17" s="4" t="s">
        <v>53</v>
      </c>
      <c r="C17" s="5">
        <v>40287</v>
      </c>
      <c r="D17" s="4" t="s">
        <v>39</v>
      </c>
      <c r="E17" s="4" t="s">
        <v>54</v>
      </c>
      <c r="F17" s="4">
        <v>377329</v>
      </c>
      <c r="G17" s="4" t="s">
        <v>17</v>
      </c>
      <c r="H17" s="4">
        <v>1202039</v>
      </c>
      <c r="I17" s="4">
        <v>1373674</v>
      </c>
      <c r="J17" s="6">
        <f t="shared" si="0"/>
        <v>1.142786548522968</v>
      </c>
    </row>
    <row r="18" spans="1:10">
      <c r="A18" s="4">
        <v>375366</v>
      </c>
      <c r="B18" s="4" t="s">
        <v>56</v>
      </c>
      <c r="C18" s="5">
        <v>40287</v>
      </c>
      <c r="D18" s="4" t="s">
        <v>39</v>
      </c>
      <c r="E18" s="4" t="s">
        <v>57</v>
      </c>
      <c r="F18" s="4">
        <v>411082</v>
      </c>
      <c r="G18" s="4" t="s">
        <v>21</v>
      </c>
      <c r="H18" s="4">
        <v>1065405</v>
      </c>
      <c r="I18" s="4">
        <v>1252551</v>
      </c>
      <c r="J18" s="6">
        <f t="shared" si="0"/>
        <v>1.175657144466189</v>
      </c>
    </row>
    <row r="19" spans="1:10">
      <c r="A19" s="4">
        <v>375367</v>
      </c>
      <c r="B19" s="4" t="s">
        <v>59</v>
      </c>
      <c r="C19" s="5">
        <v>40280</v>
      </c>
      <c r="D19" s="4" t="s">
        <v>39</v>
      </c>
      <c r="E19" s="4" t="s">
        <v>60</v>
      </c>
      <c r="F19" s="4">
        <v>411082</v>
      </c>
      <c r="G19" s="4" t="s">
        <v>21</v>
      </c>
      <c r="H19" s="4">
        <v>811765</v>
      </c>
      <c r="I19" s="4">
        <v>813095</v>
      </c>
      <c r="J19" s="6">
        <f t="shared" si="0"/>
        <v>1.0016384052034764</v>
      </c>
    </row>
    <row r="20" spans="1:10">
      <c r="A20" s="4">
        <v>375692</v>
      </c>
      <c r="B20" s="4" t="s">
        <v>61</v>
      </c>
      <c r="C20" s="5">
        <v>40280</v>
      </c>
      <c r="D20" s="4" t="s">
        <v>39</v>
      </c>
      <c r="E20" s="4" t="s">
        <v>62</v>
      </c>
      <c r="F20" s="4">
        <v>411082</v>
      </c>
      <c r="G20" s="4" t="s">
        <v>21</v>
      </c>
      <c r="H20" s="4">
        <v>1089281</v>
      </c>
      <c r="I20" s="4">
        <v>1000552</v>
      </c>
      <c r="J20" s="6">
        <f t="shared" si="0"/>
        <v>0.9185435163194805</v>
      </c>
    </row>
    <row r="21" spans="1:10">
      <c r="A21" s="4">
        <v>375699</v>
      </c>
      <c r="B21" s="4" t="s">
        <v>63</v>
      </c>
      <c r="C21" s="5">
        <v>40280</v>
      </c>
      <c r="D21" s="4" t="s">
        <v>39</v>
      </c>
      <c r="E21" s="4" t="s">
        <v>64</v>
      </c>
      <c r="F21" s="4">
        <v>460909</v>
      </c>
      <c r="G21" s="4" t="s">
        <v>21</v>
      </c>
      <c r="H21" s="4">
        <v>1882688</v>
      </c>
      <c r="I21" s="4">
        <v>1129711</v>
      </c>
      <c r="J21" s="6">
        <f t="shared" si="0"/>
        <v>0.60005215946561508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8FD7-1DE3-4F88-AC11-4FB14E3F39CC}">
  <dimension ref="A1:J21"/>
  <sheetViews>
    <sheetView workbookViewId="0"/>
  </sheetViews>
  <sheetFormatPr defaultRowHeight="14.4"/>
  <sheetData>
    <row r="1" spans="1:10">
      <c r="A1" s="7" t="s">
        <v>2916</v>
      </c>
      <c r="B1" s="7" t="s">
        <v>2889</v>
      </c>
      <c r="C1" s="7"/>
      <c r="D1" s="7"/>
      <c r="E1" s="18"/>
      <c r="F1" s="18"/>
    </row>
    <row r="4" spans="1:10">
      <c r="A4" s="46" t="s">
        <v>0</v>
      </c>
      <c r="B4" s="46" t="s">
        <v>1</v>
      </c>
      <c r="C4" s="47" t="s">
        <v>2</v>
      </c>
      <c r="D4" s="46" t="s">
        <v>3</v>
      </c>
      <c r="E4" s="46" t="s">
        <v>4</v>
      </c>
      <c r="F4" s="46" t="s">
        <v>5</v>
      </c>
      <c r="G4" s="46" t="s">
        <v>8</v>
      </c>
      <c r="H4" s="46" t="s">
        <v>9</v>
      </c>
      <c r="I4" s="46" t="s">
        <v>10</v>
      </c>
      <c r="J4" s="46" t="s">
        <v>11</v>
      </c>
    </row>
    <row r="5" spans="1:10">
      <c r="A5" s="4">
        <v>376172</v>
      </c>
      <c r="B5" s="4" t="s">
        <v>12</v>
      </c>
      <c r="C5" s="5">
        <v>40280</v>
      </c>
      <c r="D5" s="4" t="s">
        <v>13</v>
      </c>
      <c r="E5" s="4" t="s">
        <v>14</v>
      </c>
      <c r="F5" s="4">
        <v>399532</v>
      </c>
      <c r="G5" s="9" t="s">
        <v>17</v>
      </c>
      <c r="H5" s="4">
        <v>1199561</v>
      </c>
      <c r="I5" s="4">
        <v>951452</v>
      </c>
      <c r="J5" s="6">
        <f>I5/H5</f>
        <v>0.79316683353326756</v>
      </c>
    </row>
    <row r="6" spans="1:10">
      <c r="A6" s="4">
        <v>376175</v>
      </c>
      <c r="B6" s="4" t="s">
        <v>18</v>
      </c>
      <c r="C6" s="5">
        <v>40280</v>
      </c>
      <c r="D6" s="4" t="s">
        <v>13</v>
      </c>
      <c r="E6" s="4" t="s">
        <v>19</v>
      </c>
      <c r="F6" s="4">
        <v>419863</v>
      </c>
      <c r="G6" s="4" t="s">
        <v>17</v>
      </c>
      <c r="H6" s="4">
        <v>1001514</v>
      </c>
      <c r="I6" s="4">
        <v>1151591</v>
      </c>
      <c r="J6" s="6">
        <f t="shared" ref="J6:J21" si="0">I6/H6</f>
        <v>1.1498501269078616</v>
      </c>
    </row>
    <row r="7" spans="1:10">
      <c r="A7" s="4">
        <v>376181</v>
      </c>
      <c r="B7" s="4" t="s">
        <v>22</v>
      </c>
      <c r="C7" s="5">
        <v>40280</v>
      </c>
      <c r="D7" s="4" t="s">
        <v>13</v>
      </c>
      <c r="E7" s="4" t="s">
        <v>23</v>
      </c>
      <c r="F7" s="4">
        <v>399534</v>
      </c>
      <c r="G7" s="4" t="s">
        <v>25</v>
      </c>
      <c r="H7" s="4">
        <v>622708</v>
      </c>
      <c r="I7" s="4">
        <v>885633</v>
      </c>
      <c r="J7" s="6">
        <f t="shared" si="0"/>
        <v>1.4222283959737148</v>
      </c>
    </row>
    <row r="8" spans="1:10">
      <c r="A8" s="4">
        <v>376184</v>
      </c>
      <c r="B8" s="4" t="s">
        <v>26</v>
      </c>
      <c r="C8" s="5">
        <v>40280</v>
      </c>
      <c r="D8" s="4" t="s">
        <v>13</v>
      </c>
      <c r="E8" s="4" t="s">
        <v>27</v>
      </c>
      <c r="F8" s="4">
        <v>377076</v>
      </c>
      <c r="G8" s="4" t="s">
        <v>25</v>
      </c>
      <c r="H8" s="4">
        <v>489534</v>
      </c>
      <c r="I8" s="4">
        <v>628449</v>
      </c>
      <c r="J8" s="6">
        <f t="shared" si="0"/>
        <v>1.2837698709384844</v>
      </c>
    </row>
    <row r="9" spans="1:10">
      <c r="A9" s="4">
        <v>376187</v>
      </c>
      <c r="B9" s="4" t="s">
        <v>29</v>
      </c>
      <c r="C9" s="5">
        <v>40182</v>
      </c>
      <c r="D9" s="4" t="s">
        <v>13</v>
      </c>
      <c r="E9" s="4" t="s">
        <v>30</v>
      </c>
      <c r="F9" s="4">
        <v>377076</v>
      </c>
      <c r="G9" s="4" t="s">
        <v>25</v>
      </c>
      <c r="H9" s="4">
        <v>1697902</v>
      </c>
      <c r="I9" s="4">
        <v>791370</v>
      </c>
      <c r="J9" s="6">
        <f t="shared" si="0"/>
        <v>0.46608697086168693</v>
      </c>
    </row>
    <row r="10" spans="1:10">
      <c r="A10" s="4">
        <v>376196</v>
      </c>
      <c r="B10" s="4" t="s">
        <v>33</v>
      </c>
      <c r="C10" s="5">
        <v>40278</v>
      </c>
      <c r="D10" s="4" t="s">
        <v>13</v>
      </c>
      <c r="E10" s="4" t="s">
        <v>34</v>
      </c>
      <c r="F10" s="4">
        <v>387266</v>
      </c>
      <c r="G10" s="4" t="s">
        <v>25</v>
      </c>
      <c r="H10" s="4">
        <v>1489572</v>
      </c>
      <c r="I10" s="4">
        <v>581866</v>
      </c>
      <c r="J10" s="6">
        <f t="shared" si="0"/>
        <v>0.39062630070919702</v>
      </c>
    </row>
    <row r="11" spans="1:10">
      <c r="A11" s="4">
        <v>376238</v>
      </c>
      <c r="B11" s="4" t="s">
        <v>36</v>
      </c>
      <c r="C11" s="5">
        <v>40280</v>
      </c>
      <c r="D11" s="4" t="s">
        <v>13</v>
      </c>
      <c r="E11" s="4" t="s">
        <v>37</v>
      </c>
      <c r="F11" s="4">
        <v>419863</v>
      </c>
      <c r="G11" s="4" t="s">
        <v>21</v>
      </c>
      <c r="H11" s="4">
        <v>700215</v>
      </c>
      <c r="I11" s="4">
        <v>1133645</v>
      </c>
      <c r="J11" s="6">
        <f t="shared" si="0"/>
        <v>1.6189955942103498</v>
      </c>
    </row>
    <row r="12" spans="1:10">
      <c r="A12" s="4">
        <v>375340</v>
      </c>
      <c r="B12" s="4" t="s">
        <v>38</v>
      </c>
      <c r="C12" s="5">
        <v>40280</v>
      </c>
      <c r="D12" s="4" t="s">
        <v>39</v>
      </c>
      <c r="E12" s="4" t="s">
        <v>40</v>
      </c>
      <c r="F12" s="4">
        <v>391321</v>
      </c>
      <c r="G12" s="4" t="s">
        <v>21</v>
      </c>
      <c r="H12" s="4">
        <v>710336</v>
      </c>
      <c r="I12" s="4">
        <v>631906</v>
      </c>
      <c r="J12" s="6">
        <f t="shared" si="0"/>
        <v>0.88958746283448964</v>
      </c>
    </row>
    <row r="13" spans="1:10">
      <c r="A13" s="4">
        <v>375347</v>
      </c>
      <c r="B13" s="4" t="s">
        <v>42</v>
      </c>
      <c r="C13" s="5">
        <v>40280</v>
      </c>
      <c r="D13" s="4" t="s">
        <v>39</v>
      </c>
      <c r="E13" s="4" t="s">
        <v>43</v>
      </c>
      <c r="F13" s="4">
        <v>460909</v>
      </c>
      <c r="G13" s="4" t="s">
        <v>21</v>
      </c>
      <c r="H13" s="4">
        <v>1394015</v>
      </c>
      <c r="I13" s="4">
        <v>1733935</v>
      </c>
      <c r="J13" s="6">
        <f t="shared" si="0"/>
        <v>1.2438424263727434</v>
      </c>
    </row>
    <row r="14" spans="1:10">
      <c r="A14" s="4">
        <v>375350</v>
      </c>
      <c r="B14" s="4" t="s">
        <v>45</v>
      </c>
      <c r="C14" s="5">
        <v>40280</v>
      </c>
      <c r="D14" s="4" t="s">
        <v>39</v>
      </c>
      <c r="E14" s="4" t="s">
        <v>46</v>
      </c>
      <c r="F14" s="4">
        <v>460909</v>
      </c>
      <c r="G14" s="4" t="s">
        <v>17</v>
      </c>
      <c r="H14" s="4">
        <v>1115157</v>
      </c>
      <c r="I14" s="4">
        <v>1386513</v>
      </c>
      <c r="J14" s="6">
        <f t="shared" si="0"/>
        <v>1.2433343466435667</v>
      </c>
    </row>
    <row r="15" spans="1:10">
      <c r="A15" s="4">
        <v>375355</v>
      </c>
      <c r="B15" s="4" t="s">
        <v>47</v>
      </c>
      <c r="C15" s="5">
        <v>40287</v>
      </c>
      <c r="D15" s="4" t="s">
        <v>39</v>
      </c>
      <c r="E15" s="4" t="s">
        <v>48</v>
      </c>
      <c r="F15" s="4">
        <v>424950</v>
      </c>
      <c r="G15" s="4" t="s">
        <v>17</v>
      </c>
      <c r="H15" s="4">
        <v>919591</v>
      </c>
      <c r="I15" s="4">
        <v>574544</v>
      </c>
      <c r="J15" s="6">
        <f t="shared" si="0"/>
        <v>0.6247821042180709</v>
      </c>
    </row>
    <row r="16" spans="1:10">
      <c r="A16" s="4">
        <v>375359</v>
      </c>
      <c r="B16" s="4" t="s">
        <v>50</v>
      </c>
      <c r="C16" s="5">
        <v>40280</v>
      </c>
      <c r="D16" s="4" t="s">
        <v>39</v>
      </c>
      <c r="E16" s="4" t="s">
        <v>51</v>
      </c>
      <c r="F16" s="4">
        <v>377963</v>
      </c>
      <c r="G16" s="4" t="s">
        <v>21</v>
      </c>
      <c r="H16" s="4">
        <v>874452</v>
      </c>
      <c r="I16" s="4">
        <v>552111</v>
      </c>
      <c r="J16" s="6">
        <f t="shared" si="0"/>
        <v>0.631379423913491</v>
      </c>
    </row>
    <row r="17" spans="1:10">
      <c r="A17" s="4">
        <v>375365</v>
      </c>
      <c r="B17" s="4" t="s">
        <v>53</v>
      </c>
      <c r="C17" s="5">
        <v>40287</v>
      </c>
      <c r="D17" s="4" t="s">
        <v>39</v>
      </c>
      <c r="E17" s="4" t="s">
        <v>54</v>
      </c>
      <c r="F17" s="4">
        <v>377329</v>
      </c>
      <c r="G17" s="4" t="s">
        <v>17</v>
      </c>
      <c r="H17" s="4">
        <v>1202039</v>
      </c>
      <c r="I17" s="4">
        <v>1373674</v>
      </c>
      <c r="J17" s="6">
        <f t="shared" si="0"/>
        <v>1.142786548522968</v>
      </c>
    </row>
    <row r="18" spans="1:10">
      <c r="A18" s="4">
        <v>375366</v>
      </c>
      <c r="B18" s="4" t="s">
        <v>56</v>
      </c>
      <c r="C18" s="5">
        <v>40287</v>
      </c>
      <c r="D18" s="4" t="s">
        <v>39</v>
      </c>
      <c r="E18" s="4" t="s">
        <v>57</v>
      </c>
      <c r="F18" s="4">
        <v>411082</v>
      </c>
      <c r="G18" s="4" t="s">
        <v>21</v>
      </c>
      <c r="H18" s="4">
        <v>1065405</v>
      </c>
      <c r="I18" s="4">
        <v>1252551</v>
      </c>
      <c r="J18" s="6">
        <f t="shared" si="0"/>
        <v>1.175657144466189</v>
      </c>
    </row>
    <row r="19" spans="1:10">
      <c r="A19" s="4">
        <v>375367</v>
      </c>
      <c r="B19" s="4" t="s">
        <v>59</v>
      </c>
      <c r="C19" s="5">
        <v>40280</v>
      </c>
      <c r="D19" s="4" t="s">
        <v>39</v>
      </c>
      <c r="E19" s="4" t="s">
        <v>60</v>
      </c>
      <c r="F19" s="4">
        <v>411082</v>
      </c>
      <c r="G19" s="4" t="s">
        <v>21</v>
      </c>
      <c r="H19" s="4">
        <v>811765</v>
      </c>
      <c r="I19" s="4">
        <v>813095</v>
      </c>
      <c r="J19" s="6">
        <f t="shared" si="0"/>
        <v>1.0016384052034764</v>
      </c>
    </row>
    <row r="20" spans="1:10">
      <c r="A20" s="4">
        <v>375692</v>
      </c>
      <c r="B20" s="4" t="s">
        <v>61</v>
      </c>
      <c r="C20" s="5">
        <v>40280</v>
      </c>
      <c r="D20" s="4" t="s">
        <v>39</v>
      </c>
      <c r="E20" s="4" t="s">
        <v>62</v>
      </c>
      <c r="F20" s="4">
        <v>411082</v>
      </c>
      <c r="G20" s="4" t="s">
        <v>21</v>
      </c>
      <c r="H20" s="4">
        <v>1089281</v>
      </c>
      <c r="I20" s="4">
        <v>1000552</v>
      </c>
      <c r="J20" s="6">
        <f t="shared" si="0"/>
        <v>0.9185435163194805</v>
      </c>
    </row>
    <row r="21" spans="1:10">
      <c r="A21" s="4">
        <v>375699</v>
      </c>
      <c r="B21" s="4" t="s">
        <v>63</v>
      </c>
      <c r="C21" s="5">
        <v>40280</v>
      </c>
      <c r="D21" s="4" t="s">
        <v>39</v>
      </c>
      <c r="E21" s="4" t="s">
        <v>64</v>
      </c>
      <c r="F21" s="4">
        <v>460909</v>
      </c>
      <c r="G21" s="4" t="s">
        <v>21</v>
      </c>
      <c r="H21" s="4">
        <v>1882688</v>
      </c>
      <c r="I21" s="4">
        <v>1129711</v>
      </c>
      <c r="J21" s="6">
        <f t="shared" si="0"/>
        <v>0.60005215946561508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D55A-6272-4153-9089-AEAA0758C867}">
  <dimension ref="A1:I12"/>
  <sheetViews>
    <sheetView workbookViewId="0"/>
  </sheetViews>
  <sheetFormatPr defaultRowHeight="14.4"/>
  <cols>
    <col min="1" max="1" width="10.33203125" bestFit="1" customWidth="1"/>
    <col min="2" max="2" width="11.44140625" bestFit="1" customWidth="1"/>
  </cols>
  <sheetData>
    <row r="1" spans="1:9">
      <c r="A1" s="34" t="s">
        <v>2915</v>
      </c>
      <c r="B1" s="52" t="s">
        <v>2890</v>
      </c>
      <c r="C1" s="52"/>
      <c r="D1" s="52"/>
      <c r="E1" s="52"/>
      <c r="F1" s="52"/>
      <c r="G1" s="52"/>
      <c r="H1" s="52"/>
      <c r="I1" s="52"/>
    </row>
    <row r="3" spans="1:9">
      <c r="A3" s="15" t="s">
        <v>2891</v>
      </c>
      <c r="B3" s="53" t="s">
        <v>2892</v>
      </c>
      <c r="C3" s="53"/>
      <c r="D3" s="53"/>
      <c r="E3" s="53"/>
      <c r="F3" s="53"/>
    </row>
    <row r="4" spans="1:9">
      <c r="D4" s="50"/>
      <c r="E4" s="50"/>
      <c r="F4" s="50"/>
    </row>
    <row r="5" spans="1:9">
      <c r="D5" s="50"/>
      <c r="E5" s="50"/>
      <c r="F5" s="50"/>
    </row>
    <row r="6" spans="1:9">
      <c r="A6" s="54" t="s">
        <v>2893</v>
      </c>
      <c r="B6" s="54" t="s">
        <v>2894</v>
      </c>
    </row>
    <row r="7" spans="1:9">
      <c r="A7" s="55">
        <v>37251</v>
      </c>
      <c r="B7" s="55">
        <f ca="1">TODAY()</f>
        <v>45883</v>
      </c>
    </row>
    <row r="8" spans="1:9">
      <c r="A8" s="14"/>
      <c r="B8" s="14"/>
    </row>
    <row r="9" spans="1:9">
      <c r="A9" s="14"/>
      <c r="B9" s="14"/>
    </row>
    <row r="10" spans="1:9">
      <c r="A10" s="14" t="s">
        <v>2806</v>
      </c>
      <c r="B10" s="14">
        <f ca="1">DATEDIF(A7,B7,"y")</f>
        <v>23</v>
      </c>
    </row>
    <row r="11" spans="1:9">
      <c r="A11" s="14" t="s">
        <v>2836</v>
      </c>
      <c r="B11" s="14">
        <f ca="1">DATEDIF(A7,B7,"YM")</f>
        <v>7</v>
      </c>
    </row>
    <row r="12" spans="1:9">
      <c r="A12" s="14" t="s">
        <v>2895</v>
      </c>
      <c r="B12" s="14">
        <f ca="1">DATEDIF(A7,B7,"MD")</f>
        <v>19</v>
      </c>
    </row>
  </sheetData>
  <mergeCells count="2">
    <mergeCell ref="B1:I1"/>
    <mergeCell ref="B3:F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1BF0-0234-4D35-BF1A-84A148B0851A}">
  <dimension ref="A1:E11"/>
  <sheetViews>
    <sheetView workbookViewId="0"/>
  </sheetViews>
  <sheetFormatPr defaultRowHeight="14.4"/>
  <cols>
    <col min="1" max="1" width="21.5546875" bestFit="1" customWidth="1"/>
    <col min="2" max="2" width="10.44140625" bestFit="1" customWidth="1"/>
  </cols>
  <sheetData>
    <row r="1" spans="1:5">
      <c r="A1" s="19" t="s">
        <v>2914</v>
      </c>
      <c r="B1" s="20" t="s">
        <v>2896</v>
      </c>
      <c r="C1" s="20"/>
      <c r="D1" s="20"/>
      <c r="E1" s="20"/>
    </row>
    <row r="4" spans="1:5">
      <c r="A4" s="29" t="s">
        <v>2897</v>
      </c>
      <c r="B4" s="56">
        <v>0.18</v>
      </c>
      <c r="C4" t="s">
        <v>2898</v>
      </c>
    </row>
    <row r="5" spans="1:5">
      <c r="A5" s="29" t="s">
        <v>2899</v>
      </c>
      <c r="B5" s="29">
        <v>100000</v>
      </c>
      <c r="C5" t="s">
        <v>2900</v>
      </c>
    </row>
    <row r="6" spans="1:5">
      <c r="A6" s="29" t="s">
        <v>2901</v>
      </c>
      <c r="B6" s="57">
        <v>42370</v>
      </c>
    </row>
    <row r="7" spans="1:5">
      <c r="A7" s="29" t="s">
        <v>2902</v>
      </c>
      <c r="B7" s="57">
        <v>42663</v>
      </c>
    </row>
    <row r="8" spans="1:5">
      <c r="A8" s="22"/>
      <c r="B8" s="22"/>
    </row>
    <row r="9" spans="1:5">
      <c r="A9" s="58" t="s">
        <v>2903</v>
      </c>
      <c r="B9" s="59" t="s">
        <v>2904</v>
      </c>
      <c r="C9" s="59" t="s">
        <v>2905</v>
      </c>
    </row>
    <row r="10" spans="1:5">
      <c r="A10" s="14" t="s">
        <v>2906</v>
      </c>
      <c r="B10" s="66">
        <f>PPMT(B4/12,1,DATEDIF(B6,B7,"m"),-B5)</f>
        <v>10460.982337683639</v>
      </c>
      <c r="C10" s="14">
        <f>B10+B11</f>
        <v>11960.982337683639</v>
      </c>
    </row>
    <row r="11" spans="1:5">
      <c r="A11" s="14" t="s">
        <v>2907</v>
      </c>
      <c r="B11" s="14">
        <f>IPMT(B4/12,1,DATEDIF(B6,B7,"m"),-B5)</f>
        <v>1500</v>
      </c>
      <c r="C11" s="14"/>
    </row>
  </sheetData>
  <mergeCells count="1">
    <mergeCell ref="B1:E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99A1-19F5-4E43-A80D-16766095770B}">
  <dimension ref="A1:E11"/>
  <sheetViews>
    <sheetView workbookViewId="0"/>
  </sheetViews>
  <sheetFormatPr defaultRowHeight="14.4"/>
  <sheetData>
    <row r="1" spans="1:5">
      <c r="A1" s="19" t="s">
        <v>2913</v>
      </c>
      <c r="B1" s="20" t="s">
        <v>2908</v>
      </c>
      <c r="C1" s="20"/>
      <c r="D1" s="20"/>
      <c r="E1" s="20"/>
    </row>
    <row r="4" spans="1:5">
      <c r="A4" s="60" t="s">
        <v>2909</v>
      </c>
      <c r="B4" s="60" t="s">
        <v>9</v>
      </c>
      <c r="C4" s="61" t="s">
        <v>11</v>
      </c>
      <c r="D4" s="22"/>
    </row>
    <row r="5" spans="1:5">
      <c r="A5" s="62">
        <v>23</v>
      </c>
      <c r="B5" s="62">
        <v>22</v>
      </c>
      <c r="C5" s="63">
        <f>B5/A5</f>
        <v>0.95652173913043481</v>
      </c>
      <c r="D5" s="22"/>
    </row>
    <row r="6" spans="1:5">
      <c r="A6" s="62">
        <v>32</v>
      </c>
      <c r="B6" s="62">
        <v>32</v>
      </c>
      <c r="C6" s="63">
        <f t="shared" ref="C6:C10" si="0">B6/A6</f>
        <v>1</v>
      </c>
      <c r="D6" s="22"/>
    </row>
    <row r="7" spans="1:5">
      <c r="A7" s="62">
        <v>0</v>
      </c>
      <c r="B7" s="62">
        <v>0</v>
      </c>
      <c r="C7" s="63" t="str">
        <f>IFERROR(B7/A7, "NA")</f>
        <v>NA</v>
      </c>
      <c r="D7" s="22"/>
    </row>
    <row r="8" spans="1:5">
      <c r="A8" s="62">
        <v>89</v>
      </c>
      <c r="B8" s="62">
        <v>45</v>
      </c>
      <c r="C8" s="63">
        <f t="shared" si="0"/>
        <v>0.5056179775280899</v>
      </c>
      <c r="D8" s="22"/>
    </row>
    <row r="9" spans="1:5">
      <c r="A9" s="62">
        <v>0</v>
      </c>
      <c r="B9" s="62">
        <v>0</v>
      </c>
      <c r="C9" s="63" t="str">
        <f>IFERROR(B9/A9,"NA")</f>
        <v>NA</v>
      </c>
      <c r="D9" s="22"/>
    </row>
    <row r="10" spans="1:5">
      <c r="A10" s="62">
        <v>76</v>
      </c>
      <c r="B10" s="62">
        <v>23</v>
      </c>
      <c r="C10" s="63">
        <f t="shared" si="0"/>
        <v>0.30263157894736842</v>
      </c>
      <c r="D10" s="22"/>
    </row>
    <row r="11" spans="1:5">
      <c r="A11" s="22"/>
      <c r="B11" s="22"/>
      <c r="C11" s="22"/>
      <c r="D11" s="22"/>
    </row>
  </sheetData>
  <mergeCells count="1">
    <mergeCell ref="B1:E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25DC-10E1-4EEB-A9D2-1EF556C33E58}">
  <dimension ref="A1:E27"/>
  <sheetViews>
    <sheetView workbookViewId="0"/>
  </sheetViews>
  <sheetFormatPr defaultRowHeight="14.4"/>
  <cols>
    <col min="2" max="2" width="10" bestFit="1" customWidth="1"/>
  </cols>
  <sheetData>
    <row r="1" spans="1:5">
      <c r="A1" s="26" t="s">
        <v>2912</v>
      </c>
      <c r="B1" s="10" t="s">
        <v>2910</v>
      </c>
      <c r="C1" s="10"/>
      <c r="D1" s="10"/>
      <c r="E1" s="10"/>
    </row>
    <row r="2" spans="1:5">
      <c r="A2" s="8"/>
      <c r="B2" s="8"/>
      <c r="C2" s="8"/>
      <c r="D2" s="8"/>
      <c r="E2" s="8"/>
    </row>
    <row r="3" spans="1:5">
      <c r="A3" s="8"/>
      <c r="B3" s="8"/>
      <c r="C3" s="8"/>
      <c r="D3" s="8"/>
      <c r="E3" s="8"/>
    </row>
    <row r="4" spans="1:5">
      <c r="A4" s="48" t="s">
        <v>2881</v>
      </c>
      <c r="B4" s="49" t="s">
        <v>9</v>
      </c>
      <c r="C4" s="8"/>
      <c r="D4" s="64" t="s">
        <v>2800</v>
      </c>
      <c r="E4" s="64" t="s">
        <v>2911</v>
      </c>
    </row>
    <row r="5" spans="1:5">
      <c r="A5" s="43" t="s">
        <v>2769</v>
      </c>
      <c r="B5" s="43">
        <v>324121</v>
      </c>
      <c r="C5" s="8"/>
      <c r="D5" s="65">
        <f>COUNTIF(A5:A24,"A")</f>
        <v>6</v>
      </c>
      <c r="E5" s="65">
        <f>SUMIF(A5:A24,$A$5,B5:B24)</f>
        <v>9183646</v>
      </c>
    </row>
    <row r="6" spans="1:5">
      <c r="A6" s="43" t="s">
        <v>2789</v>
      </c>
      <c r="B6" s="43">
        <v>2455078</v>
      </c>
      <c r="C6" s="8"/>
    </row>
    <row r="7" spans="1:5">
      <c r="A7" s="43" t="s">
        <v>2769</v>
      </c>
      <c r="B7" s="43">
        <v>1598048</v>
      </c>
      <c r="C7" s="8"/>
    </row>
    <row r="8" spans="1:5">
      <c r="A8" s="43" t="s">
        <v>2791</v>
      </c>
      <c r="B8" s="43">
        <v>582882</v>
      </c>
      <c r="C8" s="8"/>
    </row>
    <row r="9" spans="1:5">
      <c r="A9" s="43" t="s">
        <v>2792</v>
      </c>
      <c r="B9" s="43">
        <v>842074</v>
      </c>
      <c r="C9" s="8"/>
    </row>
    <row r="10" spans="1:5">
      <c r="A10" s="43" t="s">
        <v>2789</v>
      </c>
      <c r="B10" s="43">
        <v>293416</v>
      </c>
      <c r="C10" s="8"/>
    </row>
    <row r="11" spans="1:5">
      <c r="A11" s="43" t="s">
        <v>2769</v>
      </c>
      <c r="B11" s="43">
        <v>419782</v>
      </c>
      <c r="C11" s="8"/>
    </row>
    <row r="12" spans="1:5">
      <c r="A12" s="43" t="s">
        <v>2789</v>
      </c>
      <c r="B12" s="43">
        <v>139261</v>
      </c>
      <c r="C12" s="8"/>
    </row>
    <row r="13" spans="1:5">
      <c r="A13" s="43" t="s">
        <v>2789</v>
      </c>
      <c r="B13" s="43">
        <v>1000000</v>
      </c>
      <c r="C13" s="8"/>
    </row>
    <row r="14" spans="1:5">
      <c r="A14" s="43" t="s">
        <v>2769</v>
      </c>
      <c r="B14" s="43">
        <v>3114227</v>
      </c>
      <c r="C14" s="8"/>
    </row>
    <row r="15" spans="1:5">
      <c r="A15" s="43" t="s">
        <v>2791</v>
      </c>
      <c r="B15" s="43">
        <v>2172534</v>
      </c>
      <c r="C15" s="8"/>
    </row>
    <row r="16" spans="1:5">
      <c r="A16" s="43" t="s">
        <v>2791</v>
      </c>
      <c r="B16" s="43">
        <v>1589999</v>
      </c>
      <c r="C16" s="8"/>
    </row>
    <row r="17" spans="1:3">
      <c r="A17" s="43" t="s">
        <v>2769</v>
      </c>
      <c r="B17" s="43">
        <v>2100380</v>
      </c>
      <c r="C17" s="8"/>
    </row>
    <row r="18" spans="1:3">
      <c r="A18" s="43" t="s">
        <v>2789</v>
      </c>
      <c r="B18" s="43">
        <v>1046399</v>
      </c>
      <c r="C18" s="8"/>
    </row>
    <row r="19" spans="1:3">
      <c r="A19" s="43" t="s">
        <v>2790</v>
      </c>
      <c r="B19" s="43">
        <v>770641</v>
      </c>
      <c r="C19" s="8"/>
    </row>
    <row r="20" spans="1:3">
      <c r="A20" s="43" t="s">
        <v>2790</v>
      </c>
      <c r="B20" s="43">
        <v>2822285</v>
      </c>
      <c r="C20" s="8"/>
    </row>
    <row r="21" spans="1:3">
      <c r="A21" s="43" t="s">
        <v>2769</v>
      </c>
      <c r="B21" s="43">
        <v>1627088</v>
      </c>
      <c r="C21" s="8"/>
    </row>
    <row r="22" spans="1:3">
      <c r="A22" s="43" t="s">
        <v>2792</v>
      </c>
      <c r="B22" s="43">
        <v>639672</v>
      </c>
      <c r="C22" s="8"/>
    </row>
    <row r="23" spans="1:3">
      <c r="A23" s="43" t="s">
        <v>2792</v>
      </c>
      <c r="B23" s="43">
        <v>2660632</v>
      </c>
      <c r="C23" s="8"/>
    </row>
    <row r="24" spans="1:3">
      <c r="A24" s="43" t="s">
        <v>2791</v>
      </c>
      <c r="B24" s="43">
        <v>1047563</v>
      </c>
      <c r="C24" s="8"/>
    </row>
    <row r="25" spans="1:3">
      <c r="C25" s="8"/>
    </row>
    <row r="26" spans="1:3">
      <c r="C26" s="8"/>
    </row>
    <row r="27" spans="1:3">
      <c r="C27" s="8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Master Data 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  <vt:lpstr>Q16</vt:lpstr>
      <vt:lpstr>Q17</vt:lpstr>
      <vt:lpstr>Q18</vt:lpstr>
      <vt:lpstr>Q19</vt:lpstr>
      <vt:lpstr>Q20</vt:lpstr>
      <vt:lpstr>Q21</vt:lpstr>
      <vt:lpstr>Q22</vt:lpstr>
      <vt:lpstr>Q23</vt:lpstr>
      <vt:lpstr>Q24</vt:lpstr>
      <vt:lpstr>Q25</vt:lpstr>
      <vt:lpstr>Q26</vt:lpstr>
      <vt:lpstr>Q27</vt:lpstr>
      <vt:lpstr>Q28</vt:lpstr>
      <vt:lpstr>Q29</vt:lpstr>
      <vt:lpstr>Q30</vt:lpstr>
      <vt:lpstr>Q31</vt:lpstr>
      <vt:lpstr>Q32</vt:lpstr>
      <vt:lpstr>Q33</vt:lpstr>
      <vt:lpstr>Q34</vt:lpstr>
      <vt:lpstr>Q35</vt:lpstr>
      <vt:lpstr>Q36</vt:lpstr>
      <vt:lpstr>Q37</vt:lpstr>
      <vt:lpstr>Q38</vt:lpstr>
      <vt:lpstr>Q39</vt:lpstr>
      <vt:lpstr>Q40</vt:lpstr>
      <vt:lpstr>AQ41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vishal</dc:creator>
  <cp:lastModifiedBy>saurabh vishal</cp:lastModifiedBy>
  <dcterms:created xsi:type="dcterms:W3CDTF">2025-08-14T07:44:45Z</dcterms:created>
  <dcterms:modified xsi:type="dcterms:W3CDTF">2025-08-14T09:38:06Z</dcterms:modified>
</cp:coreProperties>
</file>