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Bear Spread Calculation" sheetId="5" r:id="rId1"/>
  </sheets>
  <calcPr calcId="145621"/>
</workbook>
</file>

<file path=xl/calcChain.xml><?xml version="1.0" encoding="utf-8"?>
<calcChain xmlns="http://schemas.openxmlformats.org/spreadsheetml/2006/main">
  <c r="E27" i="5" l="1"/>
  <c r="F27" i="5" l="1"/>
  <c r="G27" i="5"/>
  <c r="E28" i="5"/>
  <c r="H27" i="5" l="1"/>
  <c r="G28" i="5"/>
  <c r="F28" i="5"/>
  <c r="E29" i="5"/>
  <c r="H28" i="5" l="1"/>
  <c r="G29" i="5"/>
  <c r="F29" i="5"/>
  <c r="E30" i="5"/>
  <c r="H29" i="5" l="1"/>
  <c r="F30" i="5"/>
  <c r="G30" i="5"/>
  <c r="E31" i="5"/>
  <c r="H30" i="5" l="1"/>
  <c r="F31" i="5"/>
  <c r="G31" i="5"/>
  <c r="E32" i="5"/>
  <c r="H31" i="5" l="1"/>
  <c r="G32" i="5"/>
  <c r="F32" i="5"/>
  <c r="E33" i="5"/>
  <c r="H32" i="5" l="1"/>
  <c r="G33" i="5"/>
  <c r="F33" i="5"/>
  <c r="E34" i="5"/>
  <c r="H33" i="5" l="1"/>
  <c r="F34" i="5"/>
  <c r="G34" i="5"/>
  <c r="E35" i="5"/>
  <c r="H34" i="5" l="1"/>
  <c r="F35" i="5"/>
  <c r="G35" i="5"/>
  <c r="E36" i="5"/>
  <c r="H35" i="5" l="1"/>
  <c r="G36" i="5"/>
  <c r="F36" i="5"/>
  <c r="E37" i="5"/>
  <c r="E26" i="5"/>
  <c r="H36" i="5" l="1"/>
  <c r="G37" i="5"/>
  <c r="F37" i="5"/>
  <c r="F26" i="5"/>
  <c r="G26" i="5"/>
  <c r="E25" i="5"/>
  <c r="H26" i="5" l="1"/>
  <c r="H37" i="5"/>
  <c r="G25" i="5"/>
  <c r="F25" i="5"/>
  <c r="E24" i="5"/>
  <c r="H25" i="5" l="1"/>
  <c r="G24" i="5"/>
  <c r="F24" i="5"/>
  <c r="E23" i="5"/>
  <c r="H24" i="5" l="1"/>
  <c r="F23" i="5"/>
  <c r="G23" i="5"/>
  <c r="E22" i="5"/>
  <c r="H23" i="5" l="1"/>
  <c r="F22" i="5"/>
  <c r="G22" i="5"/>
  <c r="E21" i="5"/>
  <c r="H22" i="5" l="1"/>
  <c r="G21" i="5"/>
  <c r="F21" i="5"/>
  <c r="E20" i="5"/>
  <c r="H21" i="5" l="1"/>
  <c r="G20" i="5"/>
  <c r="F20" i="5"/>
  <c r="E19" i="5"/>
  <c r="H20" i="5" l="1"/>
  <c r="F19" i="5"/>
  <c r="G19" i="5"/>
  <c r="E18" i="5"/>
  <c r="H19" i="5" l="1"/>
  <c r="F18" i="5"/>
  <c r="G18" i="5"/>
  <c r="E17" i="5"/>
  <c r="H18" i="5" l="1"/>
  <c r="G17" i="5"/>
  <c r="F17" i="5"/>
  <c r="H17" i="5" l="1"/>
</calcChain>
</file>

<file path=xl/sharedStrings.xml><?xml version="1.0" encoding="utf-8"?>
<sst xmlns="http://schemas.openxmlformats.org/spreadsheetml/2006/main" count="13" uniqueCount="13">
  <si>
    <t>Strategy Payoff</t>
  </si>
  <si>
    <t>Spot price</t>
  </si>
  <si>
    <t>Strike price gap</t>
  </si>
  <si>
    <t>Long Put SP</t>
  </si>
  <si>
    <t>Long Put Pr</t>
  </si>
  <si>
    <t>Long Put Payoff</t>
  </si>
  <si>
    <t>Short Put SP</t>
  </si>
  <si>
    <t>Short Put Pr</t>
  </si>
  <si>
    <t>Short Put Payoff</t>
  </si>
  <si>
    <t>Long Put Lot</t>
  </si>
  <si>
    <t>Short Put Lot</t>
  </si>
  <si>
    <t>Stock position</t>
  </si>
  <si>
    <t>Underlying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</si>
</sst>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2A81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'Bear Spread Calculation'!#REF!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'Bear Spread Calculation'!$E$17:$E$37</c:f>
              <c:numCache>
                <c:formatCode>General</c:formatCode>
                <c:ptCount val="21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  <c:pt idx="20">
                  <c:v>260</c:v>
                </c:pt>
              </c:numCache>
            </c:numRef>
          </c:cat>
          <c:val>
            <c:numRef>
              <c:f>'Bear Spread Calculation'!#REF!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'Bear Spread Calculation'!$F$16</c:f>
              <c:strCache>
                <c:ptCount val="1"/>
                <c:pt idx="0">
                  <c:v>Long Put Payoff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'Bear Spread Calculation'!$E$17:$E$37</c:f>
              <c:numCache>
                <c:formatCode>General</c:formatCode>
                <c:ptCount val="21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  <c:pt idx="20">
                  <c:v>260</c:v>
                </c:pt>
              </c:numCache>
            </c:numRef>
          </c:cat>
          <c:val>
            <c:numRef>
              <c:f>'Bear Spread Calculation'!$F$17:$F$37</c:f>
              <c:numCache>
                <c:formatCode>General</c:formatCode>
                <c:ptCount val="21"/>
                <c:pt idx="0">
                  <c:v>95.3</c:v>
                </c:pt>
                <c:pt idx="1">
                  <c:v>85.3</c:v>
                </c:pt>
                <c:pt idx="2">
                  <c:v>75.3</c:v>
                </c:pt>
                <c:pt idx="3">
                  <c:v>65.3</c:v>
                </c:pt>
                <c:pt idx="4">
                  <c:v>55.3</c:v>
                </c:pt>
                <c:pt idx="5">
                  <c:v>45.3</c:v>
                </c:pt>
                <c:pt idx="6">
                  <c:v>35.299999999999997</c:v>
                </c:pt>
                <c:pt idx="7">
                  <c:v>25.3</c:v>
                </c:pt>
                <c:pt idx="8">
                  <c:v>15.3</c:v>
                </c:pt>
                <c:pt idx="9">
                  <c:v>5.3000000000000007</c:v>
                </c:pt>
                <c:pt idx="10">
                  <c:v>-4.6999999999999993</c:v>
                </c:pt>
                <c:pt idx="11">
                  <c:v>-9.6999999999999993</c:v>
                </c:pt>
                <c:pt idx="12">
                  <c:v>-9.6999999999999993</c:v>
                </c:pt>
                <c:pt idx="13">
                  <c:v>-9.6999999999999993</c:v>
                </c:pt>
                <c:pt idx="14">
                  <c:v>-9.6999999999999993</c:v>
                </c:pt>
                <c:pt idx="15">
                  <c:v>-9.6999999999999993</c:v>
                </c:pt>
                <c:pt idx="16">
                  <c:v>-9.6999999999999993</c:v>
                </c:pt>
                <c:pt idx="17">
                  <c:v>-9.6999999999999993</c:v>
                </c:pt>
                <c:pt idx="18">
                  <c:v>-9.6999999999999993</c:v>
                </c:pt>
                <c:pt idx="19">
                  <c:v>-9.6999999999999993</c:v>
                </c:pt>
                <c:pt idx="20">
                  <c:v>-9.6999999999999993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'Bear Spread Calculation'!#REF!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52A818"/>
              </a:solidFill>
            </a:ln>
          </c:spPr>
          <c:marker>
            <c:symbol val="none"/>
          </c:marker>
          <c:cat>
            <c:numRef>
              <c:f>'Bear Spread Calculation'!$E$17:$E$37</c:f>
              <c:numCache>
                <c:formatCode>General</c:formatCode>
                <c:ptCount val="21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  <c:pt idx="20">
                  <c:v>260</c:v>
                </c:pt>
              </c:numCache>
            </c:numRef>
          </c:cat>
          <c:val>
            <c:numRef>
              <c:f>'Bear Spread Calculation'!#REF!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'Bear Spread Calculation'!$G$16</c:f>
              <c:strCache>
                <c:ptCount val="1"/>
                <c:pt idx="0">
                  <c:v>Short Put Payoff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'Bear Spread Calculation'!$E$17:$E$37</c:f>
              <c:numCache>
                <c:formatCode>General</c:formatCode>
                <c:ptCount val="21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  <c:pt idx="20">
                  <c:v>260</c:v>
                </c:pt>
              </c:numCache>
            </c:numRef>
          </c:cat>
          <c:val>
            <c:numRef>
              <c:f>'Bear Spread Calculation'!$G$17:$G$37</c:f>
              <c:numCache>
                <c:formatCode>General</c:formatCode>
                <c:ptCount val="21"/>
                <c:pt idx="0">
                  <c:v>-89.6</c:v>
                </c:pt>
                <c:pt idx="1">
                  <c:v>-79.599999999999994</c:v>
                </c:pt>
                <c:pt idx="2">
                  <c:v>-69.599999999999994</c:v>
                </c:pt>
                <c:pt idx="3">
                  <c:v>-59.6</c:v>
                </c:pt>
                <c:pt idx="4">
                  <c:v>-49.6</c:v>
                </c:pt>
                <c:pt idx="5">
                  <c:v>-39.6</c:v>
                </c:pt>
                <c:pt idx="6">
                  <c:v>-29.6</c:v>
                </c:pt>
                <c:pt idx="7">
                  <c:v>-19.600000000000001</c:v>
                </c:pt>
                <c:pt idx="8">
                  <c:v>-9.6</c:v>
                </c:pt>
                <c:pt idx="9">
                  <c:v>0.40000000000000036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5.4</c:v>
                </c:pt>
                <c:pt idx="17">
                  <c:v>5.4</c:v>
                </c:pt>
                <c:pt idx="18">
                  <c:v>5.4</c:v>
                </c:pt>
                <c:pt idx="19">
                  <c:v>5.4</c:v>
                </c:pt>
                <c:pt idx="20">
                  <c:v>5.4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'Bear Spread Calculation'!#REF!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'Bear Spread Calculation'!$E$17:$E$37</c:f>
              <c:numCache>
                <c:formatCode>General</c:formatCode>
                <c:ptCount val="21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  <c:pt idx="20">
                  <c:v>260</c:v>
                </c:pt>
              </c:numCache>
            </c:numRef>
          </c:cat>
          <c:val>
            <c:numRef>
              <c:f>'Bear Spread Calculation'!#REF!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'Bear Spread Calculation'!#REF!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'Bear Spread Calculation'!$E$17:$E$37</c:f>
              <c:numCache>
                <c:formatCode>General</c:formatCode>
                <c:ptCount val="21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  <c:pt idx="20">
                  <c:v>260</c:v>
                </c:pt>
              </c:numCache>
            </c:numRef>
          </c:cat>
          <c:val>
            <c:numRef>
              <c:f>'Bear Spread Calculation'!#REF!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'Bear Spread Calculation'!#REF!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'Bear Spread Calculation'!$E$17:$E$37</c:f>
              <c:numCache>
                <c:formatCode>General</c:formatCode>
                <c:ptCount val="21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  <c:pt idx="20">
                  <c:v>260</c:v>
                </c:pt>
              </c:numCache>
            </c:numRef>
          </c:cat>
          <c:val>
            <c:numRef>
              <c:f>'Bear Spread Calculation'!#REF!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'Bear Spread Calculation'!#REF!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'Bear Spread Calculation'!$E$17:$E$37</c:f>
              <c:numCache>
                <c:formatCode>General</c:formatCode>
                <c:ptCount val="21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  <c:pt idx="20">
                  <c:v>260</c:v>
                </c:pt>
              </c:numCache>
            </c:numRef>
          </c:cat>
          <c:val>
            <c:numRef>
              <c:f>'Bear Spread Calculation'!#REF!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'Bear Spread Calculation'!#REF!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'Bear Spread Calculation'!$E$17:$E$37</c:f>
              <c:numCache>
                <c:formatCode>General</c:formatCode>
                <c:ptCount val="21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  <c:pt idx="20">
                  <c:v>260</c:v>
                </c:pt>
              </c:numCache>
            </c:numRef>
          </c:cat>
          <c:val>
            <c:numRef>
              <c:f>'Bear Spread Calculation'!#REF!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'Bear Spread Calculation'!$H$16</c:f>
              <c:strCache>
                <c:ptCount val="1"/>
                <c:pt idx="0">
                  <c:v>Strategy Payoff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'Bear Spread Calculation'!$E$17:$E$37</c:f>
              <c:numCache>
                <c:formatCode>General</c:formatCode>
                <c:ptCount val="21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  <c:pt idx="20">
                  <c:v>260</c:v>
                </c:pt>
              </c:numCache>
            </c:numRef>
          </c:cat>
          <c:val>
            <c:numRef>
              <c:f>'Bear Spread Calculation'!$H$17:$H$37</c:f>
              <c:numCache>
                <c:formatCode>General</c:formatCode>
                <c:ptCount val="21"/>
                <c:pt idx="0">
                  <c:v>5.7000000000000028</c:v>
                </c:pt>
                <c:pt idx="1">
                  <c:v>5.7000000000000028</c:v>
                </c:pt>
                <c:pt idx="2">
                  <c:v>5.7000000000000028</c:v>
                </c:pt>
                <c:pt idx="3">
                  <c:v>5.6999999999999957</c:v>
                </c:pt>
                <c:pt idx="4">
                  <c:v>5.6999999999999957</c:v>
                </c:pt>
                <c:pt idx="5">
                  <c:v>5.6999999999999957</c:v>
                </c:pt>
                <c:pt idx="6">
                  <c:v>5.6999999999999957</c:v>
                </c:pt>
                <c:pt idx="7">
                  <c:v>5.6999999999999993</c:v>
                </c:pt>
                <c:pt idx="8">
                  <c:v>5.7000000000000011</c:v>
                </c:pt>
                <c:pt idx="9">
                  <c:v>5.7000000000000011</c:v>
                </c:pt>
                <c:pt idx="10">
                  <c:v>0.70000000000000107</c:v>
                </c:pt>
                <c:pt idx="11">
                  <c:v>-4.2999999999999989</c:v>
                </c:pt>
                <c:pt idx="12">
                  <c:v>-4.2999999999999989</c:v>
                </c:pt>
                <c:pt idx="13">
                  <c:v>-4.2999999999999989</c:v>
                </c:pt>
                <c:pt idx="14">
                  <c:v>-4.2999999999999989</c:v>
                </c:pt>
                <c:pt idx="15">
                  <c:v>-4.2999999999999989</c:v>
                </c:pt>
                <c:pt idx="16">
                  <c:v>-4.2999999999999989</c:v>
                </c:pt>
                <c:pt idx="17">
                  <c:v>-4.2999999999999989</c:v>
                </c:pt>
                <c:pt idx="18">
                  <c:v>-4.2999999999999989</c:v>
                </c:pt>
                <c:pt idx="19">
                  <c:v>-4.2999999999999989</c:v>
                </c:pt>
                <c:pt idx="20">
                  <c:v>-4.2999999999999989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03904"/>
        <c:axId val="43553280"/>
      </c:lineChart>
      <c:catAx>
        <c:axId val="4780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53280"/>
        <c:crosses val="autoZero"/>
        <c:auto val="1"/>
        <c:lblAlgn val="ctr"/>
        <c:lblOffset val="100"/>
        <c:noMultiLvlLbl val="0"/>
      </c:catAx>
      <c:valAx>
        <c:axId val="4355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03904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/>
      <c:overlay val="0"/>
      <c:spPr>
        <a:ln>
          <a:solidFill>
            <a:srgbClr val="00B0F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0</xdr:row>
      <xdr:rowOff>161924</xdr:rowOff>
    </xdr:from>
    <xdr:to>
      <xdr:col>14</xdr:col>
      <xdr:colOff>333375</xdr:colOff>
      <xdr:row>13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tabSelected="1" zoomScaleNormal="100" workbookViewId="0">
      <selection sqref="A1:XFD1048576"/>
    </sheetView>
  </sheetViews>
  <sheetFormatPr defaultRowHeight="15" x14ac:dyDescent="0.25"/>
  <cols>
    <col min="2" max="2" width="15" bestFit="1" customWidth="1"/>
    <col min="3" max="3" width="12.28515625" customWidth="1"/>
    <col min="4" max="4" width="13.5703125" bestFit="1" customWidth="1"/>
    <col min="5" max="5" width="15" bestFit="1" customWidth="1"/>
    <col min="6" max="6" width="14.85546875" bestFit="1" customWidth="1"/>
    <col min="7" max="7" width="15.42578125" bestFit="1" customWidth="1"/>
    <col min="8" max="8" width="14.5703125" bestFit="1" customWidth="1"/>
  </cols>
  <sheetData>
    <row r="2" spans="2:8" x14ac:dyDescent="0.25">
      <c r="B2" s="2" t="s">
        <v>1</v>
      </c>
      <c r="C2" s="5">
        <v>160</v>
      </c>
    </row>
    <row r="3" spans="2:8" x14ac:dyDescent="0.25">
      <c r="B3" s="2" t="s">
        <v>2</v>
      </c>
      <c r="C3" s="5">
        <v>10</v>
      </c>
    </row>
    <row r="4" spans="2:8" x14ac:dyDescent="0.25">
      <c r="B4" s="2"/>
      <c r="C4" s="2"/>
    </row>
    <row r="5" spans="2:8" x14ac:dyDescent="0.25">
      <c r="B5" s="2" t="s">
        <v>3</v>
      </c>
      <c r="C5" s="5">
        <v>165</v>
      </c>
    </row>
    <row r="6" spans="2:8" x14ac:dyDescent="0.25">
      <c r="B6" s="2" t="s">
        <v>4</v>
      </c>
      <c r="C6" s="5">
        <v>9.6999999999999993</v>
      </c>
    </row>
    <row r="7" spans="2:8" x14ac:dyDescent="0.25">
      <c r="B7" s="2" t="s">
        <v>9</v>
      </c>
      <c r="C7" s="5">
        <v>1</v>
      </c>
    </row>
    <row r="8" spans="2:8" x14ac:dyDescent="0.25">
      <c r="B8" s="2"/>
      <c r="C8" s="2"/>
    </row>
    <row r="9" spans="2:8" x14ac:dyDescent="0.25">
      <c r="B9" s="2" t="s">
        <v>6</v>
      </c>
      <c r="C9" s="5">
        <v>155</v>
      </c>
    </row>
    <row r="10" spans="2:8" x14ac:dyDescent="0.25">
      <c r="B10" s="2" t="s">
        <v>7</v>
      </c>
      <c r="C10" s="5">
        <v>5.4</v>
      </c>
    </row>
    <row r="11" spans="2:8" x14ac:dyDescent="0.25">
      <c r="B11" s="2" t="s">
        <v>10</v>
      </c>
      <c r="C11" s="5">
        <v>1</v>
      </c>
    </row>
    <row r="12" spans="2:8" ht="176.25" customHeight="1" x14ac:dyDescent="0.25">
      <c r="C12" s="4"/>
    </row>
    <row r="13" spans="2:8" x14ac:dyDescent="0.25">
      <c r="C13" s="4"/>
    </row>
    <row r="16" spans="2:8" x14ac:dyDescent="0.25">
      <c r="D16" s="7" t="s">
        <v>11</v>
      </c>
      <c r="E16" s="6" t="s">
        <v>12</v>
      </c>
      <c r="F16" s="6" t="s">
        <v>5</v>
      </c>
      <c r="G16" s="6" t="s">
        <v>8</v>
      </c>
      <c r="H16" s="6" t="s">
        <v>0</v>
      </c>
    </row>
    <row r="17" spans="2:8" ht="15" customHeight="1" x14ac:dyDescent="0.25">
      <c r="E17" s="3">
        <f t="shared" ref="E17:E24" si="0">E18-$C$3</f>
        <v>60</v>
      </c>
      <c r="F17" s="3">
        <f t="shared" ref="F17:F37" si="1">IF(E17&gt;=C$5, 0-$C$6, (C$5-E17-C$6))*$C$7</f>
        <v>95.3</v>
      </c>
      <c r="G17" s="3">
        <f t="shared" ref="G17:G37" si="2">IF(E17&gt;=C$9,$C$10, (E17-C$9+C$10))*$C$11</f>
        <v>-89.6</v>
      </c>
      <c r="H17" s="3">
        <f>SUM(F17:G17)</f>
        <v>5.7000000000000028</v>
      </c>
    </row>
    <row r="18" spans="2:8" s="1" customFormat="1" ht="15" customHeight="1" x14ac:dyDescent="0.25">
      <c r="B18"/>
      <c r="C18"/>
      <c r="E18" s="3">
        <f t="shared" si="0"/>
        <v>70</v>
      </c>
      <c r="F18" s="3">
        <f t="shared" si="1"/>
        <v>85.3</v>
      </c>
      <c r="G18" s="3">
        <f t="shared" si="2"/>
        <v>-79.599999999999994</v>
      </c>
      <c r="H18" s="3">
        <f>SUM(F18:G18)</f>
        <v>5.7000000000000028</v>
      </c>
    </row>
    <row r="19" spans="2:8" ht="15" customHeight="1" x14ac:dyDescent="0.25">
      <c r="E19" s="3">
        <f t="shared" si="0"/>
        <v>80</v>
      </c>
      <c r="F19" s="3">
        <f t="shared" si="1"/>
        <v>75.3</v>
      </c>
      <c r="G19" s="3">
        <f t="shared" si="2"/>
        <v>-69.599999999999994</v>
      </c>
      <c r="H19" s="3">
        <f>SUM(F19:G19)</f>
        <v>5.7000000000000028</v>
      </c>
    </row>
    <row r="20" spans="2:8" x14ac:dyDescent="0.25">
      <c r="E20" s="3">
        <f t="shared" si="0"/>
        <v>90</v>
      </c>
      <c r="F20" s="3">
        <f t="shared" si="1"/>
        <v>65.3</v>
      </c>
      <c r="G20" s="3">
        <f t="shared" si="2"/>
        <v>-59.6</v>
      </c>
      <c r="H20" s="3">
        <f>SUM(F20:G20)</f>
        <v>5.6999999999999957</v>
      </c>
    </row>
    <row r="21" spans="2:8" x14ac:dyDescent="0.25">
      <c r="E21" s="3">
        <f t="shared" si="0"/>
        <v>100</v>
      </c>
      <c r="F21" s="3">
        <f t="shared" si="1"/>
        <v>55.3</v>
      </c>
      <c r="G21" s="3">
        <f t="shared" si="2"/>
        <v>-49.6</v>
      </c>
      <c r="H21" s="3">
        <f>SUM(F21:G21)</f>
        <v>5.6999999999999957</v>
      </c>
    </row>
    <row r="22" spans="2:8" x14ac:dyDescent="0.25">
      <c r="E22" s="3">
        <f t="shared" si="0"/>
        <v>110</v>
      </c>
      <c r="F22" s="3">
        <f t="shared" si="1"/>
        <v>45.3</v>
      </c>
      <c r="G22" s="3">
        <f t="shared" si="2"/>
        <v>-39.6</v>
      </c>
      <c r="H22" s="3">
        <f>SUM(F22:G22)</f>
        <v>5.6999999999999957</v>
      </c>
    </row>
    <row r="23" spans="2:8" x14ac:dyDescent="0.25">
      <c r="E23" s="3">
        <f t="shared" si="0"/>
        <v>120</v>
      </c>
      <c r="F23" s="3">
        <f t="shared" si="1"/>
        <v>35.299999999999997</v>
      </c>
      <c r="G23" s="3">
        <f t="shared" si="2"/>
        <v>-29.6</v>
      </c>
      <c r="H23" s="3">
        <f>SUM(F23:G23)</f>
        <v>5.6999999999999957</v>
      </c>
    </row>
    <row r="24" spans="2:8" x14ac:dyDescent="0.25">
      <c r="E24" s="3">
        <f t="shared" si="0"/>
        <v>130</v>
      </c>
      <c r="F24" s="3">
        <f t="shared" si="1"/>
        <v>25.3</v>
      </c>
      <c r="G24" s="3">
        <f t="shared" si="2"/>
        <v>-19.600000000000001</v>
      </c>
      <c r="H24" s="3">
        <f>SUM(F24:G24)</f>
        <v>5.6999999999999993</v>
      </c>
    </row>
    <row r="25" spans="2:8" x14ac:dyDescent="0.25">
      <c r="E25" s="3">
        <f>E26-$C$3</f>
        <v>140</v>
      </c>
      <c r="F25" s="3">
        <f t="shared" si="1"/>
        <v>15.3</v>
      </c>
      <c r="G25" s="3">
        <f t="shared" si="2"/>
        <v>-9.6</v>
      </c>
      <c r="H25" s="3">
        <f>SUM(F25:G25)</f>
        <v>5.7000000000000011</v>
      </c>
    </row>
    <row r="26" spans="2:8" x14ac:dyDescent="0.25">
      <c r="E26" s="3">
        <f>E27-$C$3</f>
        <v>150</v>
      </c>
      <c r="F26" s="3">
        <f t="shared" si="1"/>
        <v>5.3000000000000007</v>
      </c>
      <c r="G26" s="3">
        <f t="shared" si="2"/>
        <v>0.40000000000000036</v>
      </c>
      <c r="H26" s="3">
        <f>SUM(F26:G26)</f>
        <v>5.7000000000000011</v>
      </c>
    </row>
    <row r="27" spans="2:8" x14ac:dyDescent="0.25">
      <c r="E27" s="3">
        <f>MROUND($C$2,$C$3)</f>
        <v>160</v>
      </c>
      <c r="F27" s="3">
        <f t="shared" si="1"/>
        <v>-4.6999999999999993</v>
      </c>
      <c r="G27" s="3">
        <f t="shared" si="2"/>
        <v>5.4</v>
      </c>
      <c r="H27" s="3">
        <f>SUM(F27:G27)</f>
        <v>0.70000000000000107</v>
      </c>
    </row>
    <row r="28" spans="2:8" x14ac:dyDescent="0.25">
      <c r="E28" s="3">
        <f>E27+$C$3</f>
        <v>170</v>
      </c>
      <c r="F28" s="3">
        <f t="shared" si="1"/>
        <v>-9.6999999999999993</v>
      </c>
      <c r="G28" s="3">
        <f t="shared" si="2"/>
        <v>5.4</v>
      </c>
      <c r="H28" s="3">
        <f>SUM(F28:G28)</f>
        <v>-4.2999999999999989</v>
      </c>
    </row>
    <row r="29" spans="2:8" x14ac:dyDescent="0.25">
      <c r="E29" s="3">
        <f t="shared" ref="E29:E37" si="3">E28+$C$3</f>
        <v>180</v>
      </c>
      <c r="F29" s="3">
        <f t="shared" si="1"/>
        <v>-9.6999999999999993</v>
      </c>
      <c r="G29" s="3">
        <f t="shared" si="2"/>
        <v>5.4</v>
      </c>
      <c r="H29" s="3">
        <f>SUM(F29:G29)</f>
        <v>-4.2999999999999989</v>
      </c>
    </row>
    <row r="30" spans="2:8" x14ac:dyDescent="0.25">
      <c r="E30" s="3">
        <f t="shared" si="3"/>
        <v>190</v>
      </c>
      <c r="F30" s="3">
        <f t="shared" si="1"/>
        <v>-9.6999999999999993</v>
      </c>
      <c r="G30" s="3">
        <f t="shared" si="2"/>
        <v>5.4</v>
      </c>
      <c r="H30" s="3">
        <f>SUM(F30:G30)</f>
        <v>-4.2999999999999989</v>
      </c>
    </row>
    <row r="31" spans="2:8" x14ac:dyDescent="0.25">
      <c r="E31" s="3">
        <f t="shared" si="3"/>
        <v>200</v>
      </c>
      <c r="F31" s="3">
        <f t="shared" si="1"/>
        <v>-9.6999999999999993</v>
      </c>
      <c r="G31" s="3">
        <f t="shared" si="2"/>
        <v>5.4</v>
      </c>
      <c r="H31" s="3">
        <f>SUM(F31:G31)</f>
        <v>-4.2999999999999989</v>
      </c>
    </row>
    <row r="32" spans="2:8" x14ac:dyDescent="0.25">
      <c r="E32" s="3">
        <f t="shared" si="3"/>
        <v>210</v>
      </c>
      <c r="F32" s="3">
        <f t="shared" si="1"/>
        <v>-9.6999999999999993</v>
      </c>
      <c r="G32" s="3">
        <f t="shared" si="2"/>
        <v>5.4</v>
      </c>
      <c r="H32" s="3">
        <f>SUM(F32:G32)</f>
        <v>-4.2999999999999989</v>
      </c>
    </row>
    <row r="33" spans="5:8" x14ac:dyDescent="0.25">
      <c r="E33" s="3">
        <f t="shared" si="3"/>
        <v>220</v>
      </c>
      <c r="F33" s="3">
        <f t="shared" si="1"/>
        <v>-9.6999999999999993</v>
      </c>
      <c r="G33" s="3">
        <f t="shared" si="2"/>
        <v>5.4</v>
      </c>
      <c r="H33" s="3">
        <f>SUM(F33:G33)</f>
        <v>-4.2999999999999989</v>
      </c>
    </row>
    <row r="34" spans="5:8" x14ac:dyDescent="0.25">
      <c r="E34" s="3">
        <f t="shared" si="3"/>
        <v>230</v>
      </c>
      <c r="F34" s="3">
        <f t="shared" si="1"/>
        <v>-9.6999999999999993</v>
      </c>
      <c r="G34" s="3">
        <f t="shared" si="2"/>
        <v>5.4</v>
      </c>
      <c r="H34" s="3">
        <f>SUM(F34:G34)</f>
        <v>-4.2999999999999989</v>
      </c>
    </row>
    <row r="35" spans="5:8" x14ac:dyDescent="0.25">
      <c r="E35" s="3">
        <f t="shared" si="3"/>
        <v>240</v>
      </c>
      <c r="F35" s="3">
        <f t="shared" si="1"/>
        <v>-9.6999999999999993</v>
      </c>
      <c r="G35" s="3">
        <f t="shared" si="2"/>
        <v>5.4</v>
      </c>
      <c r="H35" s="3">
        <f>SUM(F35:G35)</f>
        <v>-4.2999999999999989</v>
      </c>
    </row>
    <row r="36" spans="5:8" x14ac:dyDescent="0.25">
      <c r="E36" s="3">
        <f t="shared" si="3"/>
        <v>250</v>
      </c>
      <c r="F36" s="3">
        <f t="shared" si="1"/>
        <v>-9.6999999999999993</v>
      </c>
      <c r="G36" s="3">
        <f t="shared" si="2"/>
        <v>5.4</v>
      </c>
      <c r="H36" s="3">
        <f>SUM(F36:G36)</f>
        <v>-4.2999999999999989</v>
      </c>
    </row>
    <row r="37" spans="5:8" x14ac:dyDescent="0.25">
      <c r="E37" s="3">
        <f t="shared" si="3"/>
        <v>260</v>
      </c>
      <c r="F37" s="3">
        <f t="shared" si="1"/>
        <v>-9.6999999999999993</v>
      </c>
      <c r="G37" s="3">
        <f t="shared" si="2"/>
        <v>5.4</v>
      </c>
      <c r="H37" s="3">
        <f>SUM(F37:G37)</f>
        <v>-4.2999999999999989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Bear Spread Calculation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2018-06-27T06:36:25Z</dcterms:modified>
</cp:coreProperties>
</file>