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IK\Desktop\PR\New folder (2)\"/>
    </mc:Choice>
  </mc:AlternateContent>
  <xr:revisionPtr revIDLastSave="0" documentId="13_ncr:1_{1949B4DB-445E-46DC-8CCF-B41EA83CCAC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IGHT" sheetId="1" r:id="rId1"/>
    <sheet name="VENTILATION" sheetId="2" r:id="rId2"/>
    <sheet name="Light energ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3" l="1"/>
  <c r="B41" i="3"/>
  <c r="B42" i="3"/>
  <c r="B43" i="3"/>
  <c r="B44" i="3"/>
  <c r="B45" i="3"/>
  <c r="B46" i="3"/>
  <c r="B47" i="3"/>
  <c r="B48" i="3"/>
  <c r="B49" i="3"/>
  <c r="B39" i="3"/>
  <c r="B57" i="3"/>
  <c r="B58" i="3"/>
  <c r="B59" i="3"/>
  <c r="B60" i="3"/>
  <c r="B61" i="3"/>
  <c r="B62" i="3"/>
  <c r="B63" i="3"/>
  <c r="B64" i="3"/>
  <c r="B65" i="3"/>
  <c r="B66" i="3"/>
  <c r="B67" i="3"/>
  <c r="B56" i="3"/>
  <c r="B75" i="3"/>
  <c r="B76" i="3"/>
  <c r="B77" i="3"/>
  <c r="B74" i="3"/>
  <c r="B127" i="3"/>
  <c r="B128" i="3"/>
  <c r="B126" i="3"/>
  <c r="C112" i="3"/>
  <c r="C113" i="3"/>
  <c r="C114" i="3"/>
  <c r="C115" i="3"/>
  <c r="C116" i="3"/>
  <c r="C117" i="3"/>
  <c r="C118" i="3"/>
  <c r="C119" i="3"/>
  <c r="C120" i="3"/>
  <c r="C111" i="3"/>
  <c r="C98" i="3"/>
  <c r="C99" i="3"/>
  <c r="C100" i="3"/>
  <c r="C101" i="3"/>
  <c r="C102" i="3"/>
  <c r="C103" i="3"/>
  <c r="C104" i="3"/>
  <c r="C97" i="3"/>
  <c r="C88" i="3"/>
  <c r="C89" i="3"/>
  <c r="C90" i="3"/>
  <c r="C91" i="3"/>
  <c r="C87" i="3"/>
  <c r="C27" i="3"/>
  <c r="C28" i="3"/>
  <c r="C29" i="3"/>
  <c r="C30" i="3"/>
  <c r="C31" i="3"/>
  <c r="C32" i="3"/>
  <c r="C26" i="3"/>
  <c r="C7" i="3"/>
  <c r="C8" i="3"/>
  <c r="C9" i="3"/>
  <c r="C10" i="3"/>
  <c r="C11" i="3"/>
  <c r="C12" i="3"/>
  <c r="C13" i="3"/>
  <c r="C14" i="3"/>
  <c r="C15" i="3"/>
  <c r="C6" i="3"/>
  <c r="C91" i="1"/>
  <c r="C92" i="1"/>
  <c r="C93" i="1"/>
  <c r="C90" i="1"/>
  <c r="C54" i="1"/>
  <c r="C55" i="1"/>
  <c r="C56" i="1"/>
  <c r="C53" i="1"/>
  <c r="C44" i="1"/>
  <c r="C45" i="1"/>
  <c r="C46" i="1"/>
  <c r="C47" i="1"/>
  <c r="C37" i="1"/>
  <c r="C38" i="1"/>
  <c r="C39" i="1"/>
  <c r="C40" i="1"/>
  <c r="C41" i="1"/>
  <c r="C42" i="1"/>
  <c r="C43" i="1"/>
  <c r="C36" i="1"/>
  <c r="C21" i="1"/>
  <c r="C22" i="1"/>
  <c r="C23" i="1"/>
  <c r="C24" i="1"/>
  <c r="C25" i="1"/>
  <c r="C26" i="1"/>
  <c r="C27" i="1"/>
  <c r="C28" i="1"/>
  <c r="C29" i="1"/>
  <c r="C30" i="1"/>
  <c r="C20" i="1"/>
  <c r="D6" i="1"/>
  <c r="D7" i="1"/>
  <c r="D8" i="1"/>
  <c r="D9" i="1"/>
  <c r="D10" i="1"/>
  <c r="D11" i="1"/>
  <c r="D12" i="1"/>
  <c r="D13" i="1"/>
  <c r="D14" i="1"/>
  <c r="D5" i="1"/>
  <c r="D63" i="1"/>
  <c r="D64" i="1"/>
  <c r="D65" i="1"/>
  <c r="D66" i="1"/>
  <c r="D67" i="1"/>
  <c r="D68" i="1"/>
  <c r="D69" i="1"/>
  <c r="D76" i="1"/>
  <c r="D77" i="1"/>
  <c r="D78" i="1"/>
  <c r="D79" i="1"/>
  <c r="D80" i="1"/>
  <c r="D81" i="1"/>
  <c r="D82" i="1"/>
  <c r="D83" i="1"/>
  <c r="D84" i="1"/>
  <c r="D75" i="1"/>
  <c r="C7" i="2"/>
  <c r="C8" i="2"/>
  <c r="C9" i="2"/>
  <c r="C10" i="2"/>
  <c r="C11" i="2"/>
  <c r="C12" i="2"/>
  <c r="C13" i="2"/>
  <c r="C14" i="2"/>
  <c r="C15" i="2"/>
  <c r="C6" i="2"/>
  <c r="B22" i="2"/>
  <c r="B23" i="2"/>
  <c r="B24" i="2"/>
  <c r="B25" i="2"/>
  <c r="B26" i="2"/>
  <c r="B27" i="2"/>
  <c r="B28" i="2"/>
  <c r="B29" i="2"/>
  <c r="B30" i="2"/>
  <c r="B31" i="2"/>
  <c r="B21" i="2"/>
  <c r="B38" i="2"/>
  <c r="B39" i="2"/>
  <c r="B40" i="2"/>
  <c r="B41" i="2"/>
  <c r="B42" i="2"/>
  <c r="B43" i="2"/>
  <c r="B44" i="2"/>
  <c r="B45" i="2"/>
  <c r="B46" i="2"/>
  <c r="B47" i="2"/>
  <c r="B48" i="2"/>
  <c r="B37" i="2"/>
  <c r="B56" i="2"/>
  <c r="B57" i="2"/>
  <c r="B58" i="2"/>
  <c r="B55" i="2"/>
  <c r="C65" i="2"/>
  <c r="C66" i="2"/>
  <c r="C67" i="2"/>
  <c r="C68" i="2"/>
  <c r="C69" i="2"/>
  <c r="C70" i="2"/>
  <c r="C71" i="2"/>
  <c r="C64" i="2"/>
  <c r="C78" i="2"/>
  <c r="C79" i="2"/>
  <c r="C80" i="2"/>
  <c r="C81" i="2"/>
  <c r="C82" i="2"/>
  <c r="C83" i="2"/>
  <c r="C84" i="2"/>
  <c r="C85" i="2"/>
  <c r="C86" i="2"/>
  <c r="C77" i="2"/>
  <c r="B93" i="2"/>
  <c r="B94" i="2"/>
  <c r="B95" i="2"/>
  <c r="B92" i="2"/>
  <c r="D20" i="3" l="1"/>
  <c r="E20" i="3"/>
  <c r="G16" i="3"/>
  <c r="E7" i="3"/>
  <c r="E8" i="3"/>
  <c r="E9" i="3"/>
  <c r="E10" i="3"/>
  <c r="E11" i="3"/>
  <c r="E12" i="3"/>
  <c r="E13" i="3"/>
  <c r="E14" i="3"/>
  <c r="E15" i="3"/>
  <c r="E6" i="3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H11" i="1"/>
  <c r="H12" i="1"/>
  <c r="H13" i="1"/>
  <c r="H14" i="1"/>
  <c r="H6" i="1"/>
  <c r="F7" i="2" l="1"/>
  <c r="G7" i="2" s="1"/>
  <c r="H7" i="2" s="1"/>
  <c r="F6" i="2"/>
  <c r="G6" i="2" s="1"/>
  <c r="H6" i="2" s="1"/>
  <c r="F93" i="2"/>
  <c r="G93" i="2" s="1"/>
  <c r="H93" i="2" s="1"/>
  <c r="F94" i="2"/>
  <c r="G94" i="2" s="1"/>
  <c r="H94" i="2" s="1"/>
  <c r="F95" i="2"/>
  <c r="G95" i="2" s="1"/>
  <c r="H95" i="2" s="1"/>
  <c r="F92" i="2"/>
  <c r="G92" i="2" s="1"/>
  <c r="H92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F86" i="2"/>
  <c r="G86" i="2" s="1"/>
  <c r="H86" i="2" s="1"/>
  <c r="F77" i="2"/>
  <c r="G77" i="2" s="1"/>
  <c r="F65" i="2"/>
  <c r="G65" i="2" s="1"/>
  <c r="H65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64" i="2"/>
  <c r="G64" i="2" s="1"/>
  <c r="H64" i="2" s="1"/>
  <c r="F56" i="2"/>
  <c r="G56" i="2" s="1"/>
  <c r="H56" i="2" s="1"/>
  <c r="F57" i="2"/>
  <c r="G57" i="2" s="1"/>
  <c r="H57" i="2" s="1"/>
  <c r="F58" i="2"/>
  <c r="G58" i="2" s="1"/>
  <c r="H58" i="2" s="1"/>
  <c r="F55" i="2"/>
  <c r="G55" i="2" s="1"/>
  <c r="H55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37" i="2"/>
  <c r="G37" i="2" s="1"/>
  <c r="H37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21" i="2"/>
  <c r="G21" i="2" s="1"/>
  <c r="H21" i="2" s="1"/>
  <c r="H76" i="1" l="1"/>
  <c r="H77" i="1"/>
  <c r="H78" i="1"/>
  <c r="H79" i="1"/>
  <c r="H80" i="1"/>
  <c r="H81" i="1"/>
  <c r="H82" i="1"/>
  <c r="H83" i="1"/>
  <c r="H84" i="1"/>
  <c r="H75" i="1"/>
  <c r="H7" i="1"/>
  <c r="H8" i="1"/>
  <c r="H9" i="1"/>
  <c r="H10" i="1"/>
  <c r="H5" i="1"/>
  <c r="H63" i="1"/>
  <c r="H64" i="1"/>
  <c r="H65" i="1"/>
  <c r="H66" i="1"/>
  <c r="H67" i="1"/>
  <c r="H68" i="1"/>
  <c r="H69" i="1"/>
  <c r="G105" i="3" l="1"/>
  <c r="G121" i="3"/>
  <c r="G78" i="3" l="1"/>
  <c r="G92" i="3"/>
  <c r="G129" i="3"/>
  <c r="G68" i="3"/>
  <c r="G50" i="3"/>
  <c r="G33" i="3"/>
  <c r="C81" i="3" l="1"/>
  <c r="D81" i="3" s="1"/>
  <c r="C134" i="3"/>
  <c r="E118" i="3"/>
  <c r="E119" i="3"/>
  <c r="E120" i="3"/>
  <c r="E112" i="3"/>
  <c r="E113" i="3"/>
  <c r="E114" i="3"/>
  <c r="E115" i="3"/>
  <c r="E116" i="3"/>
  <c r="E117" i="3"/>
  <c r="E111" i="3"/>
  <c r="E98" i="3"/>
  <c r="E99" i="3"/>
  <c r="E100" i="3"/>
  <c r="E101" i="3"/>
  <c r="E102" i="3"/>
  <c r="E103" i="3"/>
  <c r="E104" i="3"/>
  <c r="E97" i="3"/>
  <c r="E87" i="3"/>
  <c r="E89" i="3"/>
  <c r="E90" i="3"/>
  <c r="E91" i="3"/>
  <c r="E88" i="3"/>
  <c r="E27" i="3"/>
  <c r="E28" i="3"/>
  <c r="E29" i="3"/>
  <c r="E30" i="3"/>
  <c r="E31" i="3"/>
  <c r="E32" i="3"/>
  <c r="E26" i="3"/>
  <c r="E127" i="3"/>
  <c r="E128" i="3"/>
  <c r="E126" i="3"/>
  <c r="E75" i="3"/>
  <c r="E76" i="3"/>
  <c r="E77" i="3"/>
  <c r="E74" i="3"/>
  <c r="E64" i="3"/>
  <c r="E65" i="3"/>
  <c r="E66" i="3"/>
  <c r="E67" i="3"/>
  <c r="E57" i="3"/>
  <c r="E58" i="3"/>
  <c r="E59" i="3"/>
  <c r="E60" i="3"/>
  <c r="E61" i="3"/>
  <c r="E62" i="3"/>
  <c r="E63" i="3"/>
  <c r="E56" i="3"/>
  <c r="E40" i="3"/>
  <c r="E41" i="3"/>
  <c r="E42" i="3"/>
  <c r="E43" i="3"/>
  <c r="E44" i="3"/>
  <c r="E45" i="3"/>
  <c r="E46" i="3"/>
  <c r="E47" i="3"/>
  <c r="E48" i="3"/>
  <c r="E49" i="3"/>
  <c r="E39" i="3"/>
  <c r="H20" i="1"/>
  <c r="H91" i="1"/>
  <c r="H92" i="1"/>
  <c r="H93" i="1"/>
  <c r="H90" i="1"/>
  <c r="H54" i="1"/>
  <c r="H55" i="1"/>
  <c r="H56" i="1"/>
  <c r="H53" i="1"/>
  <c r="H37" i="1"/>
  <c r="H38" i="1"/>
  <c r="H39" i="1"/>
  <c r="H40" i="1"/>
  <c r="H41" i="1"/>
  <c r="H42" i="1"/>
  <c r="H43" i="1"/>
  <c r="H44" i="1"/>
  <c r="H45" i="1"/>
  <c r="H46" i="1"/>
  <c r="H47" i="1"/>
  <c r="H36" i="1"/>
  <c r="H21" i="1"/>
  <c r="H22" i="1"/>
  <c r="H23" i="1"/>
  <c r="H24" i="1"/>
  <c r="H25" i="1"/>
  <c r="H26" i="1"/>
  <c r="H27" i="1"/>
  <c r="H28" i="1"/>
  <c r="H29" i="1"/>
  <c r="H30" i="1"/>
  <c r="E81" i="3" l="1"/>
  <c r="D134" i="3"/>
  <c r="E134" i="3"/>
  <c r="H77" i="2"/>
  <c r="H62" i="1"/>
  <c r="D62" i="1"/>
</calcChain>
</file>

<file path=xl/sharedStrings.xml><?xml version="1.0" encoding="utf-8"?>
<sst xmlns="http://schemas.openxmlformats.org/spreadsheetml/2006/main" count="495" uniqueCount="68">
  <si>
    <t>Room</t>
  </si>
  <si>
    <t>AVTG</t>
  </si>
  <si>
    <t>Constant</t>
  </si>
  <si>
    <t>Glazing Factor</t>
  </si>
  <si>
    <t>Bedroom</t>
  </si>
  <si>
    <t>Villa</t>
  </si>
  <si>
    <t>Ground Floor</t>
  </si>
  <si>
    <t>First Floor</t>
  </si>
  <si>
    <t>Second Floor</t>
  </si>
  <si>
    <t>Bunglow</t>
  </si>
  <si>
    <t>Aparment 3 bhk</t>
  </si>
  <si>
    <t>Actual openable Area</t>
  </si>
  <si>
    <t>% of Openable Area</t>
  </si>
  <si>
    <t>Servant Room</t>
  </si>
  <si>
    <t>Toilet</t>
  </si>
  <si>
    <t>Lift Room</t>
  </si>
  <si>
    <t>Dress</t>
  </si>
  <si>
    <t>Master Bedroom</t>
  </si>
  <si>
    <t>`</t>
  </si>
  <si>
    <t>Minimum Required</t>
  </si>
  <si>
    <t>Apartment</t>
  </si>
  <si>
    <t>3BHK</t>
  </si>
  <si>
    <t>Bedroom 1</t>
  </si>
  <si>
    <t>Window Area</t>
  </si>
  <si>
    <t>Longue</t>
  </si>
  <si>
    <t>Puja Room</t>
  </si>
  <si>
    <t>Bedroom 2</t>
  </si>
  <si>
    <t>Store Room</t>
  </si>
  <si>
    <t>Pantry</t>
  </si>
  <si>
    <t>Dining</t>
  </si>
  <si>
    <t>Living Hall</t>
  </si>
  <si>
    <t>Utility Room</t>
  </si>
  <si>
    <t xml:space="preserve"> 3BHK</t>
  </si>
  <si>
    <t>Lawn</t>
  </si>
  <si>
    <t>Living Room</t>
  </si>
  <si>
    <t>Kitchen</t>
  </si>
  <si>
    <t>Basement</t>
  </si>
  <si>
    <t>Passage</t>
  </si>
  <si>
    <t>Bar</t>
  </si>
  <si>
    <t>Entrance Lobby</t>
  </si>
  <si>
    <t>Hall</t>
  </si>
  <si>
    <t>Home Theatre</t>
  </si>
  <si>
    <t>Home Theater</t>
  </si>
  <si>
    <t>lm</t>
  </si>
  <si>
    <t>watt</t>
  </si>
  <si>
    <t>6 Tubes - 45wt</t>
  </si>
  <si>
    <t>3 bulbs - 20wt</t>
  </si>
  <si>
    <t>1 bulbs - 20wt</t>
  </si>
  <si>
    <t>2 bulbs - 20wt</t>
  </si>
  <si>
    <t>3 Tubes - 45wt</t>
  </si>
  <si>
    <t>2 Tubes - 45wt</t>
  </si>
  <si>
    <t>3 bulbs - 25wt</t>
  </si>
  <si>
    <t>2 bulbs - 25wt</t>
  </si>
  <si>
    <t>1 bulbs - 25wt</t>
  </si>
  <si>
    <t>4 bulbs - 25wt</t>
  </si>
  <si>
    <t>1 bulbs - 12wt</t>
  </si>
  <si>
    <t>total</t>
  </si>
  <si>
    <t>Total energy</t>
  </si>
  <si>
    <t>2 bulbs - 12wt</t>
  </si>
  <si>
    <r>
      <t>Area(ft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</si>
  <si>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Area(m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</si>
  <si>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lm/ft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</si>
  <si>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Need in a day</t>
  </si>
  <si>
    <t>In this Project</t>
  </si>
  <si>
    <t>Door area</t>
  </si>
  <si>
    <t>W&amp;D area</t>
  </si>
  <si>
    <t>Pooja</t>
  </si>
  <si>
    <t>Sl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</si>
</sst>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0" borderId="4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6" xfId="0" applyNumberFormat="1" applyBorder="1"/>
    <xf numFmtId="2" fontId="1" fillId="0" borderId="5" xfId="0" applyNumberFormat="1" applyFont="1" applyBorder="1"/>
    <xf numFmtId="0" fontId="0" fillId="0" borderId="8" xfId="0" applyBorder="1"/>
    <xf numFmtId="0" fontId="1" fillId="0" borderId="0" xfId="0" applyFont="1"/>
    <xf numFmtId="9" fontId="0" fillId="0" borderId="1" xfId="0" applyNumberFormat="1" applyBorder="1"/>
    <xf numFmtId="9" fontId="0" fillId="0" borderId="6" xfId="0" applyNumberFormat="1" applyBorder="1"/>
    <xf numFmtId="0" fontId="1" fillId="0" borderId="7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9" fontId="0" fillId="0" borderId="0" xfId="0" applyNumberFormat="1" applyBorder="1"/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2"/>
  <sheetViews>
    <sheetView zoomScale="130" zoomScaleNormal="130" workbookViewId="0">
      <selection activeCell="A3" sqref="A3:H3"/>
    </sheetView>
  </sheetViews>
  <sheetFormatPr defaultRowHeight="14.4" x14ac:dyDescent="0.3"/>
  <cols>
    <col min="2" max="2" width="16.44140625" bestFit="1" customWidth="1"/>
    <col min="3" max="3" width="9" bestFit="1" customWidth="1"/>
    <col min="5" max="5" width="13.5546875" bestFit="1" customWidth="1"/>
    <col min="7" max="7" width="9.33203125" bestFit="1" customWidth="1"/>
    <col min="8" max="8" width="14.33203125" style="1" bestFit="1" customWidth="1"/>
  </cols>
  <sheetData>
    <row r="2" spans="1:8" ht="15" thickBot="1" x14ac:dyDescent="0.35"/>
    <row r="3" spans="1:8" ht="15" thickBot="1" x14ac:dyDescent="0.35">
      <c r="A3" s="50" t="s">
        <v>10</v>
      </c>
      <c r="B3" s="51"/>
      <c r="C3" s="51"/>
      <c r="D3" s="51"/>
      <c r="E3" s="51"/>
      <c r="F3" s="51"/>
      <c r="G3" s="51"/>
      <c r="H3" s="52"/>
    </row>
    <row r="4" spans="1:8" ht="16.8" thickBot="1" x14ac:dyDescent="0.35">
      <c r="A4" s="15" t="s">
        <v>67</v>
      </c>
      <c r="B4" s="16" t="s">
        <v>0</v>
      </c>
      <c r="C4" s="16" t="s">
        <v>59</v>
      </c>
      <c r="D4" s="16" t="s">
        <v>60</v>
      </c>
      <c r="E4" s="16" t="s">
        <v>23</v>
      </c>
      <c r="F4" s="16" t="s">
        <v>1</v>
      </c>
      <c r="G4" s="16" t="s">
        <v>2</v>
      </c>
      <c r="H4" s="34" t="s">
        <v>3</v>
      </c>
    </row>
    <row r="5" spans="1:8" x14ac:dyDescent="0.3">
      <c r="A5" s="12">
        <v>1</v>
      </c>
      <c r="B5" s="12" t="s">
        <v>34</v>
      </c>
      <c r="C5" s="12">
        <v>340</v>
      </c>
      <c r="D5" s="13">
        <f t="shared" ref="D5:D14" si="0">ROUND(C5*0.093,2)</f>
        <v>31.62</v>
      </c>
      <c r="E5" s="12">
        <v>130</v>
      </c>
      <c r="F5" s="12">
        <v>0.89</v>
      </c>
      <c r="G5" s="12">
        <v>0.2</v>
      </c>
      <c r="H5" s="33">
        <f>(E5/C5)*F5*G5*100</f>
        <v>6.8058823529411772</v>
      </c>
    </row>
    <row r="6" spans="1:8" x14ac:dyDescent="0.3">
      <c r="A6" s="5">
        <v>2</v>
      </c>
      <c r="B6" s="5" t="s">
        <v>66</v>
      </c>
      <c r="C6" s="5">
        <v>26.25</v>
      </c>
      <c r="D6" s="13">
        <f t="shared" si="0"/>
        <v>2.44</v>
      </c>
      <c r="E6" s="5">
        <v>42.5</v>
      </c>
      <c r="F6" s="5">
        <v>0.89</v>
      </c>
      <c r="G6" s="5">
        <v>0.2</v>
      </c>
      <c r="H6" s="32">
        <f>(E6/C6)*F6*G6*100</f>
        <v>28.819047619047623</v>
      </c>
    </row>
    <row r="7" spans="1:8" x14ac:dyDescent="0.3">
      <c r="A7" s="5">
        <v>3</v>
      </c>
      <c r="B7" s="5" t="s">
        <v>29</v>
      </c>
      <c r="C7" s="5">
        <v>193.75</v>
      </c>
      <c r="D7" s="13">
        <f t="shared" si="0"/>
        <v>18.02</v>
      </c>
      <c r="E7" s="5">
        <v>48</v>
      </c>
      <c r="F7" s="5">
        <v>0.89</v>
      </c>
      <c r="G7" s="5">
        <v>0.2</v>
      </c>
      <c r="H7" s="32">
        <f t="shared" ref="H7:H14" si="1">(E7/C7)*F7*G7*100</f>
        <v>4.4098064516129032</v>
      </c>
    </row>
    <row r="8" spans="1:8" x14ac:dyDescent="0.3">
      <c r="A8" s="5">
        <v>4</v>
      </c>
      <c r="B8" s="5" t="s">
        <v>35</v>
      </c>
      <c r="C8" s="5">
        <v>132</v>
      </c>
      <c r="D8" s="13">
        <f t="shared" si="0"/>
        <v>12.28</v>
      </c>
      <c r="E8" s="5">
        <v>24</v>
      </c>
      <c r="F8" s="5">
        <v>0.89</v>
      </c>
      <c r="G8" s="5">
        <v>0.2</v>
      </c>
      <c r="H8" s="32">
        <f t="shared" si="1"/>
        <v>3.2363636363636363</v>
      </c>
    </row>
    <row r="9" spans="1:8" x14ac:dyDescent="0.3">
      <c r="A9" s="5">
        <v>5</v>
      </c>
      <c r="B9" s="5" t="s">
        <v>4</v>
      </c>
      <c r="C9" s="5">
        <v>168</v>
      </c>
      <c r="D9" s="13">
        <f t="shared" si="0"/>
        <v>15.62</v>
      </c>
      <c r="E9" s="5">
        <v>90</v>
      </c>
      <c r="F9" s="5">
        <v>0.89</v>
      </c>
      <c r="G9" s="5">
        <v>0.2</v>
      </c>
      <c r="H9" s="32">
        <f t="shared" si="1"/>
        <v>9.5357142857142865</v>
      </c>
    </row>
    <row r="10" spans="1:8" x14ac:dyDescent="0.3">
      <c r="A10" s="5">
        <v>6</v>
      </c>
      <c r="B10" s="5" t="s">
        <v>14</v>
      </c>
      <c r="C10" s="5">
        <v>38.5</v>
      </c>
      <c r="D10" s="13">
        <f t="shared" si="0"/>
        <v>3.58</v>
      </c>
      <c r="E10" s="5">
        <v>4</v>
      </c>
      <c r="F10" s="5">
        <v>0.89</v>
      </c>
      <c r="G10" s="5">
        <v>0.2</v>
      </c>
      <c r="H10" s="32">
        <f t="shared" si="1"/>
        <v>1.8493506493506495</v>
      </c>
    </row>
    <row r="11" spans="1:8" x14ac:dyDescent="0.3">
      <c r="A11" s="5">
        <v>7</v>
      </c>
      <c r="B11" s="5" t="s">
        <v>4</v>
      </c>
      <c r="C11" s="5">
        <v>168</v>
      </c>
      <c r="D11" s="13">
        <f t="shared" si="0"/>
        <v>15.62</v>
      </c>
      <c r="E11" s="5">
        <v>66</v>
      </c>
      <c r="F11" s="5">
        <v>0.89</v>
      </c>
      <c r="G11" s="5">
        <v>0.2</v>
      </c>
      <c r="H11" s="32">
        <f t="shared" si="1"/>
        <v>6.9928571428571438</v>
      </c>
    </row>
    <row r="12" spans="1:8" x14ac:dyDescent="0.3">
      <c r="A12" s="5">
        <v>8</v>
      </c>
      <c r="B12" s="5" t="s">
        <v>14</v>
      </c>
      <c r="C12" s="5">
        <v>39</v>
      </c>
      <c r="D12" s="13">
        <f t="shared" si="0"/>
        <v>3.63</v>
      </c>
      <c r="E12" s="5">
        <v>4</v>
      </c>
      <c r="F12" s="5">
        <v>0.89</v>
      </c>
      <c r="G12" s="5">
        <v>0.2</v>
      </c>
      <c r="H12" s="32">
        <f t="shared" si="1"/>
        <v>1.8256410256410254</v>
      </c>
    </row>
    <row r="13" spans="1:8" x14ac:dyDescent="0.3">
      <c r="A13" s="5">
        <v>9</v>
      </c>
      <c r="B13" s="5" t="s">
        <v>17</v>
      </c>
      <c r="C13" s="5">
        <v>186</v>
      </c>
      <c r="D13" s="13">
        <f t="shared" si="0"/>
        <v>17.3</v>
      </c>
      <c r="E13" s="5">
        <v>82</v>
      </c>
      <c r="F13" s="5">
        <v>0.89</v>
      </c>
      <c r="G13" s="5">
        <v>0.2</v>
      </c>
      <c r="H13" s="32">
        <f t="shared" si="1"/>
        <v>7.8473118279569904</v>
      </c>
    </row>
    <row r="14" spans="1:8" x14ac:dyDescent="0.3">
      <c r="A14" s="5">
        <v>10</v>
      </c>
      <c r="B14" s="5" t="s">
        <v>14</v>
      </c>
      <c r="C14" s="5">
        <v>42</v>
      </c>
      <c r="D14" s="13">
        <f t="shared" si="0"/>
        <v>3.91</v>
      </c>
      <c r="E14" s="5">
        <v>4</v>
      </c>
      <c r="F14" s="5">
        <v>0.89</v>
      </c>
      <c r="G14" s="5">
        <v>0.2</v>
      </c>
      <c r="H14" s="32">
        <f t="shared" si="1"/>
        <v>1.6952380952380952</v>
      </c>
    </row>
    <row r="16" spans="1:8" ht="15" thickBot="1" x14ac:dyDescent="0.35"/>
    <row r="17" spans="1:10" ht="15" thickBot="1" x14ac:dyDescent="0.35">
      <c r="A17" s="50" t="s">
        <v>5</v>
      </c>
      <c r="B17" s="51"/>
      <c r="C17" s="51"/>
      <c r="D17" s="51"/>
      <c r="E17" s="51"/>
      <c r="F17" s="51"/>
      <c r="G17" s="51"/>
      <c r="H17" s="52"/>
    </row>
    <row r="18" spans="1:10" ht="15" thickBot="1" x14ac:dyDescent="0.35">
      <c r="A18" s="50" t="s">
        <v>6</v>
      </c>
      <c r="B18" s="51"/>
      <c r="C18" s="51"/>
      <c r="D18" s="51"/>
      <c r="E18" s="51"/>
      <c r="F18" s="51"/>
      <c r="G18" s="51"/>
      <c r="H18" s="52"/>
    </row>
    <row r="19" spans="1:10" ht="16.8" thickBot="1" x14ac:dyDescent="0.35">
      <c r="A19" s="15" t="s">
        <v>67</v>
      </c>
      <c r="B19" s="16" t="s">
        <v>0</v>
      </c>
      <c r="C19" s="16" t="s">
        <v>59</v>
      </c>
      <c r="D19" s="16" t="s">
        <v>60</v>
      </c>
      <c r="E19" s="16" t="s">
        <v>23</v>
      </c>
      <c r="F19" s="16" t="s">
        <v>1</v>
      </c>
      <c r="G19" s="16" t="s">
        <v>2</v>
      </c>
      <c r="H19" s="34" t="s">
        <v>3</v>
      </c>
    </row>
    <row r="20" spans="1:10" x14ac:dyDescent="0.3">
      <c r="A20" s="12">
        <v>1</v>
      </c>
      <c r="B20" s="12" t="s">
        <v>24</v>
      </c>
      <c r="C20" s="5">
        <f>ROUND(D20*10.76,2)</f>
        <v>242.1</v>
      </c>
      <c r="D20" s="12">
        <v>22.5</v>
      </c>
      <c r="E20" s="12">
        <v>32</v>
      </c>
      <c r="F20" s="12">
        <v>0.89</v>
      </c>
      <c r="G20" s="12">
        <v>0.2</v>
      </c>
      <c r="H20" s="33">
        <f>(E20/C20)*F20*G20*100</f>
        <v>2.3527467988434534</v>
      </c>
    </row>
    <row r="21" spans="1:10" x14ac:dyDescent="0.3">
      <c r="A21" s="5">
        <v>2</v>
      </c>
      <c r="B21" s="5" t="s">
        <v>28</v>
      </c>
      <c r="C21" s="5">
        <f t="shared" ref="C21:C30" si="2">ROUND(D21*10.76,2)</f>
        <v>279.76</v>
      </c>
      <c r="D21" s="5">
        <v>26</v>
      </c>
      <c r="E21" s="5">
        <v>40</v>
      </c>
      <c r="F21" s="5">
        <v>0.89</v>
      </c>
      <c r="G21" s="5">
        <v>0.2</v>
      </c>
      <c r="H21" s="32">
        <f t="shared" ref="H21:H30" si="3">(E21/C21)*F21*G21*100</f>
        <v>2.5450386045181586</v>
      </c>
    </row>
    <row r="22" spans="1:10" ht="15" thickBot="1" x14ac:dyDescent="0.35">
      <c r="A22" s="5">
        <v>3</v>
      </c>
      <c r="B22" s="5" t="s">
        <v>27</v>
      </c>
      <c r="C22" s="5">
        <f t="shared" si="2"/>
        <v>53.8</v>
      </c>
      <c r="D22" s="5">
        <v>5</v>
      </c>
      <c r="E22" s="5">
        <v>16</v>
      </c>
      <c r="F22" s="5">
        <v>0.89</v>
      </c>
      <c r="G22" s="5">
        <v>0.2</v>
      </c>
      <c r="H22" s="32">
        <f t="shared" si="3"/>
        <v>5.2936802973977706</v>
      </c>
    </row>
    <row r="23" spans="1:10" ht="15" thickBot="1" x14ac:dyDescent="0.35">
      <c r="A23" s="5">
        <v>4</v>
      </c>
      <c r="B23" s="5" t="s">
        <v>27</v>
      </c>
      <c r="C23" s="5">
        <f t="shared" si="2"/>
        <v>67.680000000000007</v>
      </c>
      <c r="D23" s="5">
        <v>6.29</v>
      </c>
      <c r="E23" s="5">
        <v>16</v>
      </c>
      <c r="F23" s="5">
        <v>0.89</v>
      </c>
      <c r="G23" s="5">
        <v>0.2</v>
      </c>
      <c r="H23" s="32">
        <f t="shared" si="3"/>
        <v>4.208037825059102</v>
      </c>
      <c r="J23" s="35"/>
    </row>
    <row r="24" spans="1:10" x14ac:dyDescent="0.3">
      <c r="A24" s="5">
        <v>5</v>
      </c>
      <c r="B24" s="5" t="s">
        <v>29</v>
      </c>
      <c r="C24" s="5">
        <f t="shared" si="2"/>
        <v>290.3</v>
      </c>
      <c r="D24" s="5">
        <v>26.98</v>
      </c>
      <c r="E24" s="5">
        <v>48</v>
      </c>
      <c r="F24" s="5">
        <v>0.89</v>
      </c>
      <c r="G24" s="5">
        <v>0.2</v>
      </c>
      <c r="H24" s="32">
        <f t="shared" si="3"/>
        <v>2.9431622459524629</v>
      </c>
    </row>
    <row r="25" spans="1:10" x14ac:dyDescent="0.3">
      <c r="A25" s="5">
        <v>6</v>
      </c>
      <c r="B25" s="5" t="s">
        <v>14</v>
      </c>
      <c r="C25" s="5">
        <f t="shared" si="2"/>
        <v>32.93</v>
      </c>
      <c r="D25" s="5">
        <v>3.06</v>
      </c>
      <c r="E25" s="5">
        <v>4</v>
      </c>
      <c r="F25" s="5">
        <v>0.89</v>
      </c>
      <c r="G25" s="5">
        <v>0.2</v>
      </c>
      <c r="H25" s="32">
        <f t="shared" si="3"/>
        <v>2.1621621621621623</v>
      </c>
    </row>
    <row r="26" spans="1:10" x14ac:dyDescent="0.3">
      <c r="A26" s="5">
        <v>7</v>
      </c>
      <c r="B26" s="5" t="s">
        <v>33</v>
      </c>
      <c r="C26" s="5">
        <f t="shared" si="2"/>
        <v>105.99</v>
      </c>
      <c r="D26" s="5">
        <v>9.85</v>
      </c>
      <c r="E26" s="5">
        <v>16</v>
      </c>
      <c r="F26" s="5">
        <v>0.89</v>
      </c>
      <c r="G26" s="5">
        <v>0.2</v>
      </c>
      <c r="H26" s="32">
        <f t="shared" si="3"/>
        <v>2.6870459477309176</v>
      </c>
    </row>
    <row r="27" spans="1:10" x14ac:dyDescent="0.3">
      <c r="A27" s="5">
        <v>8</v>
      </c>
      <c r="B27" s="5" t="s">
        <v>30</v>
      </c>
      <c r="C27" s="5">
        <f t="shared" si="2"/>
        <v>555.86</v>
      </c>
      <c r="D27" s="5">
        <v>51.66</v>
      </c>
      <c r="E27" s="5">
        <v>68</v>
      </c>
      <c r="F27" s="5">
        <v>0.89</v>
      </c>
      <c r="G27" s="5">
        <v>0.2</v>
      </c>
      <c r="H27" s="32">
        <f t="shared" si="3"/>
        <v>2.1775267153599827</v>
      </c>
    </row>
    <row r="28" spans="1:10" x14ac:dyDescent="0.3">
      <c r="A28" s="5">
        <v>9</v>
      </c>
      <c r="B28" s="5" t="s">
        <v>4</v>
      </c>
      <c r="C28" s="5">
        <f t="shared" si="2"/>
        <v>286.54000000000002</v>
      </c>
      <c r="D28" s="5">
        <v>26.63</v>
      </c>
      <c r="E28" s="5">
        <v>48</v>
      </c>
      <c r="F28" s="5">
        <v>0.89</v>
      </c>
      <c r="G28" s="5">
        <v>0.2</v>
      </c>
      <c r="H28" s="32">
        <f t="shared" si="3"/>
        <v>2.9817826481468557</v>
      </c>
    </row>
    <row r="29" spans="1:10" x14ac:dyDescent="0.3">
      <c r="A29" s="5">
        <v>10</v>
      </c>
      <c r="B29" s="5" t="s">
        <v>16</v>
      </c>
      <c r="C29" s="5">
        <f t="shared" si="2"/>
        <v>58.1</v>
      </c>
      <c r="D29" s="5">
        <v>5.4</v>
      </c>
      <c r="E29" s="5">
        <v>12</v>
      </c>
      <c r="F29" s="5">
        <v>0.89</v>
      </c>
      <c r="G29" s="5">
        <v>0.2</v>
      </c>
      <c r="H29" s="32">
        <f t="shared" si="3"/>
        <v>3.6764199655765926</v>
      </c>
    </row>
    <row r="30" spans="1:10" x14ac:dyDescent="0.3">
      <c r="A30" s="5">
        <v>11</v>
      </c>
      <c r="B30" s="5" t="s">
        <v>14</v>
      </c>
      <c r="C30" s="5">
        <f t="shared" si="2"/>
        <v>55.63</v>
      </c>
      <c r="D30" s="5">
        <v>5.17</v>
      </c>
      <c r="E30" s="5">
        <v>8</v>
      </c>
      <c r="F30" s="5">
        <v>0.89</v>
      </c>
      <c r="G30" s="5">
        <v>0.2</v>
      </c>
      <c r="H30" s="32">
        <f t="shared" si="3"/>
        <v>2.5597699083228478</v>
      </c>
    </row>
    <row r="32" spans="1:10" ht="15" thickBot="1" x14ac:dyDescent="0.35"/>
    <row r="33" spans="1:8" ht="15" thickBot="1" x14ac:dyDescent="0.35">
      <c r="A33" s="50" t="s">
        <v>5</v>
      </c>
      <c r="B33" s="51"/>
      <c r="C33" s="51"/>
      <c r="D33" s="51"/>
      <c r="E33" s="51"/>
      <c r="F33" s="51"/>
      <c r="G33" s="51"/>
      <c r="H33" s="52"/>
    </row>
    <row r="34" spans="1:8" ht="15" thickBot="1" x14ac:dyDescent="0.35">
      <c r="A34" s="50" t="s">
        <v>7</v>
      </c>
      <c r="B34" s="51"/>
      <c r="C34" s="51"/>
      <c r="D34" s="51"/>
      <c r="E34" s="51"/>
      <c r="F34" s="51"/>
      <c r="G34" s="51"/>
      <c r="H34" s="52"/>
    </row>
    <row r="35" spans="1:8" ht="16.8" thickBot="1" x14ac:dyDescent="0.35">
      <c r="A35" s="15" t="s">
        <v>67</v>
      </c>
      <c r="B35" s="16" t="s">
        <v>0</v>
      </c>
      <c r="C35" s="16" t="s">
        <v>59</v>
      </c>
      <c r="D35" s="16" t="s">
        <v>60</v>
      </c>
      <c r="E35" s="16" t="s">
        <v>23</v>
      </c>
      <c r="F35" s="16" t="s">
        <v>1</v>
      </c>
      <c r="G35" s="16" t="s">
        <v>2</v>
      </c>
      <c r="H35" s="34" t="s">
        <v>3</v>
      </c>
    </row>
    <row r="36" spans="1:8" x14ac:dyDescent="0.3">
      <c r="A36" s="12">
        <v>1</v>
      </c>
      <c r="B36" s="12" t="s">
        <v>17</v>
      </c>
      <c r="C36" s="5">
        <f t="shared" ref="C36:C47" si="4">ROUND(D36*10.76,2)</f>
        <v>362.72</v>
      </c>
      <c r="D36" s="12">
        <v>33.71</v>
      </c>
      <c r="E36" s="12">
        <v>48</v>
      </c>
      <c r="F36" s="12">
        <v>0.89</v>
      </c>
      <c r="G36" s="12">
        <v>0.2</v>
      </c>
      <c r="H36" s="33">
        <f>(E36/C36)*F36*G36*100</f>
        <v>2.3555359505955007</v>
      </c>
    </row>
    <row r="37" spans="1:8" x14ac:dyDescent="0.3">
      <c r="A37" s="5">
        <v>2</v>
      </c>
      <c r="B37" s="5" t="s">
        <v>14</v>
      </c>
      <c r="C37" s="5">
        <f t="shared" si="4"/>
        <v>89.95</v>
      </c>
      <c r="D37" s="5">
        <v>8.36</v>
      </c>
      <c r="E37" s="5">
        <v>8</v>
      </c>
      <c r="F37" s="5">
        <v>0.89</v>
      </c>
      <c r="G37" s="5">
        <v>0.2</v>
      </c>
      <c r="H37" s="32">
        <f t="shared" ref="H37:H47" si="5">(E37/C37)*F37*G37*100</f>
        <v>1.5831017231795443</v>
      </c>
    </row>
    <row r="38" spans="1:8" x14ac:dyDescent="0.3">
      <c r="A38" s="5">
        <v>3</v>
      </c>
      <c r="B38" s="5" t="s">
        <v>16</v>
      </c>
      <c r="C38" s="5">
        <f t="shared" si="4"/>
        <v>77.900000000000006</v>
      </c>
      <c r="D38" s="5">
        <v>7.24</v>
      </c>
      <c r="E38" s="5">
        <v>12</v>
      </c>
      <c r="F38" s="5">
        <v>0.89</v>
      </c>
      <c r="G38" s="5">
        <v>0.2</v>
      </c>
      <c r="H38" s="32">
        <f t="shared" si="5"/>
        <v>2.741976893453145</v>
      </c>
    </row>
    <row r="39" spans="1:8" x14ac:dyDescent="0.3">
      <c r="A39" s="5">
        <v>4</v>
      </c>
      <c r="B39" s="5" t="s">
        <v>22</v>
      </c>
      <c r="C39" s="5">
        <f t="shared" si="4"/>
        <v>286.54000000000002</v>
      </c>
      <c r="D39" s="5">
        <v>26.63</v>
      </c>
      <c r="E39" s="5">
        <v>44</v>
      </c>
      <c r="F39" s="5">
        <v>0.89</v>
      </c>
      <c r="G39" s="5">
        <v>0.2</v>
      </c>
      <c r="H39" s="32">
        <f t="shared" si="5"/>
        <v>2.7333007608012845</v>
      </c>
    </row>
    <row r="40" spans="1:8" x14ac:dyDescent="0.3">
      <c r="A40" s="5">
        <v>5</v>
      </c>
      <c r="B40" s="5" t="s">
        <v>16</v>
      </c>
      <c r="C40" s="5">
        <f t="shared" si="4"/>
        <v>72.849999999999994</v>
      </c>
      <c r="D40" s="5">
        <v>6.77</v>
      </c>
      <c r="E40" s="5">
        <v>9</v>
      </c>
      <c r="F40" s="5">
        <v>0.89</v>
      </c>
      <c r="G40" s="5">
        <v>0.2</v>
      </c>
      <c r="H40" s="32">
        <f t="shared" si="5"/>
        <v>2.1990391214824987</v>
      </c>
    </row>
    <row r="41" spans="1:8" x14ac:dyDescent="0.3">
      <c r="A41" s="5">
        <v>6</v>
      </c>
      <c r="B41" s="5" t="s">
        <v>14</v>
      </c>
      <c r="C41" s="5">
        <f t="shared" si="4"/>
        <v>91.14</v>
      </c>
      <c r="D41" s="5">
        <v>8.4700000000000006</v>
      </c>
      <c r="E41" s="5">
        <v>8</v>
      </c>
      <c r="F41" s="5">
        <v>0.89</v>
      </c>
      <c r="G41" s="5">
        <v>0.2</v>
      </c>
      <c r="H41" s="32">
        <f t="shared" si="5"/>
        <v>1.5624314241825763</v>
      </c>
    </row>
    <row r="42" spans="1:8" x14ac:dyDescent="0.3">
      <c r="A42" s="5">
        <v>7</v>
      </c>
      <c r="B42" s="5" t="s">
        <v>24</v>
      </c>
      <c r="C42" s="5">
        <f t="shared" si="4"/>
        <v>390.37</v>
      </c>
      <c r="D42" s="5">
        <v>36.28</v>
      </c>
      <c r="E42" s="5">
        <v>48</v>
      </c>
      <c r="F42" s="5">
        <v>0.89</v>
      </c>
      <c r="G42" s="5">
        <v>0.2</v>
      </c>
      <c r="H42" s="32">
        <f t="shared" si="5"/>
        <v>2.1886927786459003</v>
      </c>
    </row>
    <row r="43" spans="1:8" x14ac:dyDescent="0.3">
      <c r="A43" s="5">
        <v>8</v>
      </c>
      <c r="B43" s="5" t="s">
        <v>25</v>
      </c>
      <c r="C43" s="5">
        <f t="shared" si="4"/>
        <v>82.42</v>
      </c>
      <c r="D43" s="5">
        <v>7.66</v>
      </c>
      <c r="E43" s="5">
        <v>10</v>
      </c>
      <c r="F43" s="5">
        <v>0.89</v>
      </c>
      <c r="G43" s="5">
        <v>0.2</v>
      </c>
      <c r="H43" s="32">
        <f t="shared" si="5"/>
        <v>2.1596699830138317</v>
      </c>
    </row>
    <row r="44" spans="1:8" x14ac:dyDescent="0.3">
      <c r="A44" s="5">
        <v>9</v>
      </c>
      <c r="B44" s="5" t="s">
        <v>26</v>
      </c>
      <c r="C44" s="5">
        <f t="shared" si="4"/>
        <v>269</v>
      </c>
      <c r="D44" s="5">
        <v>25</v>
      </c>
      <c r="E44" s="5">
        <v>36</v>
      </c>
      <c r="F44" s="5">
        <v>0.89</v>
      </c>
      <c r="G44" s="5">
        <v>0.2</v>
      </c>
      <c r="H44" s="32">
        <f t="shared" si="5"/>
        <v>2.3821561338289965</v>
      </c>
    </row>
    <row r="45" spans="1:8" x14ac:dyDescent="0.3">
      <c r="A45" s="5">
        <v>10</v>
      </c>
      <c r="B45" s="5" t="s">
        <v>16</v>
      </c>
      <c r="C45" s="5">
        <f t="shared" si="4"/>
        <v>119.11</v>
      </c>
      <c r="D45" s="5">
        <v>11.07</v>
      </c>
      <c r="E45" s="5">
        <v>12</v>
      </c>
      <c r="F45" s="5">
        <v>0.89</v>
      </c>
      <c r="G45" s="5">
        <v>0.2</v>
      </c>
      <c r="H45" s="32">
        <f t="shared" si="5"/>
        <v>1.7933003106372261</v>
      </c>
    </row>
    <row r="46" spans="1:8" x14ac:dyDescent="0.3">
      <c r="A46" s="5">
        <v>11</v>
      </c>
      <c r="B46" s="5" t="s">
        <v>14</v>
      </c>
      <c r="C46" s="5">
        <f t="shared" si="4"/>
        <v>161.4</v>
      </c>
      <c r="D46" s="5">
        <v>15</v>
      </c>
      <c r="E46" s="5">
        <v>13</v>
      </c>
      <c r="F46" s="5">
        <v>0.89</v>
      </c>
      <c r="G46" s="5">
        <v>0.2</v>
      </c>
      <c r="H46" s="32">
        <f t="shared" si="5"/>
        <v>1.4337050805452292</v>
      </c>
    </row>
    <row r="47" spans="1:8" x14ac:dyDescent="0.3">
      <c r="A47" s="5">
        <v>12</v>
      </c>
      <c r="B47" s="5" t="s">
        <v>27</v>
      </c>
      <c r="C47" s="5">
        <f t="shared" si="4"/>
        <v>50.79</v>
      </c>
      <c r="D47" s="5">
        <v>4.72</v>
      </c>
      <c r="E47" s="5">
        <v>16</v>
      </c>
      <c r="F47" s="5">
        <v>0.89</v>
      </c>
      <c r="G47" s="5">
        <v>0.2</v>
      </c>
      <c r="H47" s="32">
        <f t="shared" si="5"/>
        <v>5.6074030320929316</v>
      </c>
    </row>
    <row r="49" spans="1:8" ht="15" thickBot="1" x14ac:dyDescent="0.35"/>
    <row r="50" spans="1:8" ht="15" thickBot="1" x14ac:dyDescent="0.35">
      <c r="A50" s="50" t="s">
        <v>5</v>
      </c>
      <c r="B50" s="51"/>
      <c r="C50" s="51"/>
      <c r="D50" s="51"/>
      <c r="E50" s="51"/>
      <c r="F50" s="51"/>
      <c r="G50" s="51"/>
      <c r="H50" s="52"/>
    </row>
    <row r="51" spans="1:8" ht="15" thickBot="1" x14ac:dyDescent="0.35">
      <c r="A51" s="50" t="s">
        <v>8</v>
      </c>
      <c r="B51" s="51"/>
      <c r="C51" s="51"/>
      <c r="D51" s="51"/>
      <c r="E51" s="51"/>
      <c r="F51" s="51"/>
      <c r="G51" s="51"/>
      <c r="H51" s="52"/>
    </row>
    <row r="52" spans="1:8" ht="16.8" thickBot="1" x14ac:dyDescent="0.35">
      <c r="A52" s="15" t="s">
        <v>67</v>
      </c>
      <c r="B52" s="16" t="s">
        <v>0</v>
      </c>
      <c r="C52" s="16" t="s">
        <v>59</v>
      </c>
      <c r="D52" s="16" t="s">
        <v>60</v>
      </c>
      <c r="E52" s="16" t="s">
        <v>23</v>
      </c>
      <c r="F52" s="16" t="s">
        <v>1</v>
      </c>
      <c r="G52" s="16" t="s">
        <v>2</v>
      </c>
      <c r="H52" s="34" t="s">
        <v>3</v>
      </c>
    </row>
    <row r="53" spans="1:8" x14ac:dyDescent="0.3">
      <c r="A53" s="12">
        <v>1</v>
      </c>
      <c r="B53" s="12" t="s">
        <v>13</v>
      </c>
      <c r="C53" s="5">
        <f t="shared" ref="C53:C56" si="6">ROUND(D53*10.76,2)</f>
        <v>93.93</v>
      </c>
      <c r="D53" s="12">
        <v>8.73</v>
      </c>
      <c r="E53" s="12">
        <v>16</v>
      </c>
      <c r="F53" s="12">
        <v>0.89</v>
      </c>
      <c r="G53" s="12">
        <v>0.2</v>
      </c>
      <c r="H53" s="33">
        <f>(E53/C53)*F53*G53*100</f>
        <v>3.0320451399978712</v>
      </c>
    </row>
    <row r="54" spans="1:8" x14ac:dyDescent="0.3">
      <c r="A54" s="5">
        <v>2</v>
      </c>
      <c r="B54" s="5" t="s">
        <v>14</v>
      </c>
      <c r="C54" s="5">
        <f t="shared" si="6"/>
        <v>37.340000000000003</v>
      </c>
      <c r="D54" s="5">
        <v>3.47</v>
      </c>
      <c r="E54" s="5">
        <v>4</v>
      </c>
      <c r="F54" s="5">
        <v>0.89</v>
      </c>
      <c r="G54" s="5">
        <v>0.2</v>
      </c>
      <c r="H54" s="32">
        <f t="shared" ref="H54:H56" si="7">(E54/C54)*F54*G54*100</f>
        <v>1.9068023567220136</v>
      </c>
    </row>
    <row r="55" spans="1:8" x14ac:dyDescent="0.3">
      <c r="A55" s="5">
        <v>3</v>
      </c>
      <c r="B55" s="5" t="s">
        <v>31</v>
      </c>
      <c r="C55" s="5">
        <f t="shared" si="6"/>
        <v>143.86000000000001</v>
      </c>
      <c r="D55" s="5">
        <v>13.37</v>
      </c>
      <c r="E55" s="5">
        <v>20</v>
      </c>
      <c r="F55" s="5">
        <v>0.89</v>
      </c>
      <c r="G55" s="5">
        <v>0.2</v>
      </c>
      <c r="H55" s="32">
        <f t="shared" si="7"/>
        <v>2.4746281106631449</v>
      </c>
    </row>
    <row r="56" spans="1:8" ht="14.25" customHeight="1" x14ac:dyDescent="0.3">
      <c r="A56" s="5">
        <v>4</v>
      </c>
      <c r="B56" s="5" t="s">
        <v>14</v>
      </c>
      <c r="C56" s="5">
        <f t="shared" si="6"/>
        <v>31.96</v>
      </c>
      <c r="D56" s="5">
        <v>2.97</v>
      </c>
      <c r="E56" s="5">
        <v>4</v>
      </c>
      <c r="F56" s="5">
        <v>0.89</v>
      </c>
      <c r="G56" s="5">
        <v>0.2</v>
      </c>
      <c r="H56" s="32">
        <f t="shared" si="7"/>
        <v>2.2277847309136423</v>
      </c>
    </row>
    <row r="57" spans="1:8" x14ac:dyDescent="0.3">
      <c r="A57" s="5"/>
      <c r="B57" s="5"/>
      <c r="C57" s="5"/>
      <c r="D57" s="5"/>
      <c r="E57" s="5"/>
      <c r="F57" s="5"/>
      <c r="G57" s="5"/>
      <c r="H57" s="32"/>
    </row>
    <row r="58" spans="1:8" ht="15" thickBot="1" x14ac:dyDescent="0.35"/>
    <row r="59" spans="1:8" ht="15" thickBot="1" x14ac:dyDescent="0.35">
      <c r="A59" s="53" t="s">
        <v>9</v>
      </c>
      <c r="B59" s="54"/>
      <c r="C59" s="54"/>
      <c r="D59" s="54"/>
      <c r="E59" s="54"/>
      <c r="F59" s="54"/>
      <c r="G59" s="54"/>
      <c r="H59" s="55"/>
    </row>
    <row r="60" spans="1:8" ht="15" thickBot="1" x14ac:dyDescent="0.35">
      <c r="A60" s="53" t="s">
        <v>6</v>
      </c>
      <c r="B60" s="54"/>
      <c r="C60" s="54"/>
      <c r="D60" s="54"/>
      <c r="E60" s="54"/>
      <c r="F60" s="54"/>
      <c r="G60" s="54"/>
      <c r="H60" s="55"/>
    </row>
    <row r="61" spans="1:8" ht="16.8" thickBot="1" x14ac:dyDescent="0.35">
      <c r="A61" s="15" t="s">
        <v>67</v>
      </c>
      <c r="B61" s="16" t="s">
        <v>0</v>
      </c>
      <c r="C61" s="16" t="s">
        <v>59</v>
      </c>
      <c r="D61" s="16" t="s">
        <v>60</v>
      </c>
      <c r="E61" s="16" t="s">
        <v>23</v>
      </c>
      <c r="F61" s="16" t="s">
        <v>1</v>
      </c>
      <c r="G61" s="16" t="s">
        <v>2</v>
      </c>
      <c r="H61" s="34" t="s">
        <v>3</v>
      </c>
    </row>
    <row r="62" spans="1:8" x14ac:dyDescent="0.3">
      <c r="A62" s="12">
        <v>1</v>
      </c>
      <c r="B62" s="12" t="s">
        <v>34</v>
      </c>
      <c r="C62" s="12">
        <v>308.13</v>
      </c>
      <c r="D62" s="13">
        <f>ROUND(C62*0.093,2)</f>
        <v>28.66</v>
      </c>
      <c r="E62" s="12">
        <v>44</v>
      </c>
      <c r="F62" s="12">
        <v>0.89</v>
      </c>
      <c r="G62" s="12">
        <v>0.2</v>
      </c>
      <c r="H62" s="33">
        <f>(E62/C62)*F62*G62*100</f>
        <v>2.5417843118164409</v>
      </c>
    </row>
    <row r="63" spans="1:8" x14ac:dyDescent="0.3">
      <c r="A63" s="5">
        <v>2</v>
      </c>
      <c r="B63" s="5" t="s">
        <v>29</v>
      </c>
      <c r="C63" s="5">
        <v>181.44</v>
      </c>
      <c r="D63" s="13">
        <f t="shared" ref="D63:D69" si="8">ROUND(C63*0.093,2)</f>
        <v>16.87</v>
      </c>
      <c r="E63" s="5">
        <v>44</v>
      </c>
      <c r="F63" s="5">
        <v>0.89</v>
      </c>
      <c r="G63" s="5">
        <v>0.2</v>
      </c>
      <c r="H63" s="32">
        <f t="shared" ref="H63:H69" si="9">(E63/C63)*F63*G63*100</f>
        <v>4.3165784832451513</v>
      </c>
    </row>
    <row r="64" spans="1:8" x14ac:dyDescent="0.3">
      <c r="A64" s="5">
        <v>3</v>
      </c>
      <c r="B64" s="5" t="s">
        <v>14</v>
      </c>
      <c r="C64" s="5">
        <v>31.06</v>
      </c>
      <c r="D64" s="13">
        <f t="shared" si="8"/>
        <v>2.89</v>
      </c>
      <c r="E64" s="5">
        <v>4</v>
      </c>
      <c r="F64" s="5">
        <v>0.89</v>
      </c>
      <c r="G64" s="5">
        <v>0.2</v>
      </c>
      <c r="H64" s="32">
        <f t="shared" si="9"/>
        <v>2.2923374114616877</v>
      </c>
    </row>
    <row r="65" spans="1:8" x14ac:dyDescent="0.3">
      <c r="A65" s="5">
        <v>4</v>
      </c>
      <c r="B65" s="5" t="s">
        <v>35</v>
      </c>
      <c r="C65" s="5">
        <v>159.30000000000001</v>
      </c>
      <c r="D65" s="13">
        <f t="shared" si="8"/>
        <v>14.81</v>
      </c>
      <c r="E65" s="5">
        <v>24</v>
      </c>
      <c r="F65" s="5">
        <v>0.89</v>
      </c>
      <c r="G65" s="5">
        <v>0.2</v>
      </c>
      <c r="H65" s="32">
        <f t="shared" si="9"/>
        <v>2.6817325800376648</v>
      </c>
    </row>
    <row r="66" spans="1:8" x14ac:dyDescent="0.3">
      <c r="A66" s="5">
        <v>5</v>
      </c>
      <c r="B66" s="5" t="s">
        <v>24</v>
      </c>
      <c r="C66" s="5">
        <v>92.29</v>
      </c>
      <c r="D66" s="13">
        <f t="shared" si="8"/>
        <v>8.58</v>
      </c>
      <c r="E66" s="5">
        <v>24</v>
      </c>
      <c r="F66" s="5">
        <v>0.89</v>
      </c>
      <c r="G66" s="5">
        <v>0.2</v>
      </c>
      <c r="H66" s="32">
        <f t="shared" si="9"/>
        <v>4.6288872033806481</v>
      </c>
    </row>
    <row r="67" spans="1:8" x14ac:dyDescent="0.3">
      <c r="A67" s="5">
        <v>6</v>
      </c>
      <c r="B67" s="5" t="s">
        <v>4</v>
      </c>
      <c r="C67" s="5">
        <v>239.69</v>
      </c>
      <c r="D67" s="13">
        <f t="shared" si="8"/>
        <v>22.29</v>
      </c>
      <c r="E67" s="5">
        <v>24</v>
      </c>
      <c r="F67" s="5">
        <v>0.89</v>
      </c>
      <c r="G67" s="5">
        <v>0.2</v>
      </c>
      <c r="H67" s="32">
        <f t="shared" si="9"/>
        <v>1.7823021402645085</v>
      </c>
    </row>
    <row r="68" spans="1:8" x14ac:dyDescent="0.3">
      <c r="A68" s="5">
        <v>7</v>
      </c>
      <c r="B68" s="5" t="s">
        <v>16</v>
      </c>
      <c r="C68" s="5">
        <v>34.51</v>
      </c>
      <c r="D68" s="13">
        <f t="shared" si="8"/>
        <v>3.21</v>
      </c>
      <c r="E68" s="5">
        <v>4</v>
      </c>
      <c r="F68" s="5">
        <v>0.89</v>
      </c>
      <c r="G68" s="5">
        <v>0.2</v>
      </c>
      <c r="H68" s="32">
        <f t="shared" si="9"/>
        <v>2.0631700956244572</v>
      </c>
    </row>
    <row r="69" spans="1:8" x14ac:dyDescent="0.3">
      <c r="A69" s="5">
        <v>8</v>
      </c>
      <c r="B69" s="5" t="s">
        <v>14</v>
      </c>
      <c r="C69" s="5">
        <v>52.26</v>
      </c>
      <c r="D69" s="13">
        <f t="shared" si="8"/>
        <v>4.8600000000000003</v>
      </c>
      <c r="E69" s="5">
        <v>4</v>
      </c>
      <c r="F69" s="5">
        <v>0.89</v>
      </c>
      <c r="G69" s="5">
        <v>0.2</v>
      </c>
      <c r="H69" s="32">
        <f t="shared" si="9"/>
        <v>1.362418675851512</v>
      </c>
    </row>
    <row r="71" spans="1:8" ht="15" thickBot="1" x14ac:dyDescent="0.35"/>
    <row r="72" spans="1:8" ht="15" thickBot="1" x14ac:dyDescent="0.35">
      <c r="A72" s="53" t="s">
        <v>9</v>
      </c>
      <c r="B72" s="54"/>
      <c r="C72" s="54"/>
      <c r="D72" s="54"/>
      <c r="E72" s="54"/>
      <c r="F72" s="54"/>
      <c r="G72" s="54"/>
      <c r="H72" s="55"/>
    </row>
    <row r="73" spans="1:8" ht="15" thickBot="1" x14ac:dyDescent="0.35">
      <c r="A73" s="53" t="s">
        <v>7</v>
      </c>
      <c r="B73" s="54"/>
      <c r="C73" s="54"/>
      <c r="D73" s="54"/>
      <c r="E73" s="54"/>
      <c r="F73" s="54"/>
      <c r="G73" s="54"/>
      <c r="H73" s="55"/>
    </row>
    <row r="74" spans="1:8" ht="16.8" thickBot="1" x14ac:dyDescent="0.35">
      <c r="A74" s="15" t="s">
        <v>67</v>
      </c>
      <c r="B74" s="16" t="s">
        <v>0</v>
      </c>
      <c r="C74" s="16" t="s">
        <v>59</v>
      </c>
      <c r="D74" s="16" t="s">
        <v>60</v>
      </c>
      <c r="E74" s="16" t="s">
        <v>23</v>
      </c>
      <c r="F74" s="16" t="s">
        <v>1</v>
      </c>
      <c r="G74" s="16" t="s">
        <v>2</v>
      </c>
      <c r="H74" s="34" t="s">
        <v>3</v>
      </c>
    </row>
    <row r="75" spans="1:8" x14ac:dyDescent="0.3">
      <c r="A75" s="12">
        <v>1</v>
      </c>
      <c r="B75" s="12" t="s">
        <v>22</v>
      </c>
      <c r="C75" s="12">
        <v>276.64999999999998</v>
      </c>
      <c r="D75" s="13">
        <f>ROUND(C75*0.093,2)</f>
        <v>25.73</v>
      </c>
      <c r="E75" s="12">
        <v>32</v>
      </c>
      <c r="F75" s="12">
        <v>0.89</v>
      </c>
      <c r="G75" s="12">
        <v>0.2</v>
      </c>
      <c r="H75" s="33">
        <f t="shared" ref="H75:H84" si="10">(E75/C75)*F75*G75*100</f>
        <v>2.0589192120007231</v>
      </c>
    </row>
    <row r="76" spans="1:8" x14ac:dyDescent="0.3">
      <c r="A76" s="5">
        <v>2</v>
      </c>
      <c r="B76" s="5" t="s">
        <v>16</v>
      </c>
      <c r="C76" s="5">
        <v>60.65</v>
      </c>
      <c r="D76" s="13">
        <f t="shared" ref="D76:D84" si="11">ROUND(C76*0.093,2)</f>
        <v>5.64</v>
      </c>
      <c r="E76" s="5">
        <v>15</v>
      </c>
      <c r="F76" s="5">
        <v>0.89</v>
      </c>
      <c r="G76" s="5">
        <v>0.2</v>
      </c>
      <c r="H76" s="32">
        <f t="shared" si="10"/>
        <v>4.4023083264633147</v>
      </c>
    </row>
    <row r="77" spans="1:8" x14ac:dyDescent="0.3">
      <c r="A77" s="5">
        <v>3</v>
      </c>
      <c r="B77" s="5" t="s">
        <v>14</v>
      </c>
      <c r="C77" s="5">
        <v>70</v>
      </c>
      <c r="D77" s="13">
        <f t="shared" si="11"/>
        <v>6.51</v>
      </c>
      <c r="E77" s="5">
        <v>8</v>
      </c>
      <c r="F77" s="5">
        <v>0.89</v>
      </c>
      <c r="G77" s="5">
        <v>0.2</v>
      </c>
      <c r="H77" s="32">
        <f t="shared" si="10"/>
        <v>2.0342857142857147</v>
      </c>
    </row>
    <row r="78" spans="1:8" x14ac:dyDescent="0.3">
      <c r="A78" s="5">
        <v>4</v>
      </c>
      <c r="B78" s="5" t="s">
        <v>26</v>
      </c>
      <c r="C78" s="5">
        <v>251.46</v>
      </c>
      <c r="D78" s="13">
        <f t="shared" si="11"/>
        <v>23.39</v>
      </c>
      <c r="E78" s="5">
        <v>32</v>
      </c>
      <c r="F78" s="5">
        <v>0.89</v>
      </c>
      <c r="G78" s="5">
        <v>0.2</v>
      </c>
      <c r="H78" s="32">
        <f t="shared" si="10"/>
        <v>2.2651713990296667</v>
      </c>
    </row>
    <row r="79" spans="1:8" x14ac:dyDescent="0.3">
      <c r="A79" s="5">
        <v>5</v>
      </c>
      <c r="B79" s="5" t="s">
        <v>16</v>
      </c>
      <c r="C79" s="5">
        <v>50.29</v>
      </c>
      <c r="D79" s="13">
        <f t="shared" si="11"/>
        <v>4.68</v>
      </c>
      <c r="E79" s="5">
        <v>15</v>
      </c>
      <c r="F79" s="5">
        <v>0.89</v>
      </c>
      <c r="G79" s="5">
        <v>0.2</v>
      </c>
      <c r="H79" s="32">
        <f t="shared" si="10"/>
        <v>5.3092066017100832</v>
      </c>
    </row>
    <row r="80" spans="1:8" x14ac:dyDescent="0.3">
      <c r="A80" s="5">
        <v>6</v>
      </c>
      <c r="B80" s="5" t="s">
        <v>14</v>
      </c>
      <c r="C80" s="5">
        <v>70</v>
      </c>
      <c r="D80" s="13">
        <f t="shared" si="11"/>
        <v>6.51</v>
      </c>
      <c r="E80" s="5">
        <v>8</v>
      </c>
      <c r="F80" s="5">
        <v>0.89</v>
      </c>
      <c r="G80" s="5">
        <v>0.2</v>
      </c>
      <c r="H80" s="32">
        <f t="shared" si="10"/>
        <v>2.0342857142857147</v>
      </c>
    </row>
    <row r="81" spans="1:9" x14ac:dyDescent="0.3">
      <c r="A81" s="5">
        <v>7</v>
      </c>
      <c r="B81" s="5" t="s">
        <v>24</v>
      </c>
      <c r="C81" s="5">
        <v>140</v>
      </c>
      <c r="D81" s="13">
        <f t="shared" si="11"/>
        <v>13.02</v>
      </c>
      <c r="E81" s="5">
        <v>24</v>
      </c>
      <c r="F81" s="5">
        <v>0.89</v>
      </c>
      <c r="G81" s="5">
        <v>0.2</v>
      </c>
      <c r="H81" s="32">
        <f t="shared" si="10"/>
        <v>3.0514285714285716</v>
      </c>
    </row>
    <row r="82" spans="1:9" x14ac:dyDescent="0.3">
      <c r="A82" s="5">
        <v>8</v>
      </c>
      <c r="B82" s="5" t="s">
        <v>17</v>
      </c>
      <c r="C82" s="5">
        <v>314.17</v>
      </c>
      <c r="D82" s="13">
        <f t="shared" si="11"/>
        <v>29.22</v>
      </c>
      <c r="E82" s="5">
        <v>48</v>
      </c>
      <c r="F82" s="5">
        <v>0.89</v>
      </c>
      <c r="G82" s="5">
        <v>0.2</v>
      </c>
      <c r="H82" s="32">
        <f t="shared" si="10"/>
        <v>2.7195467422096318</v>
      </c>
    </row>
    <row r="83" spans="1:9" x14ac:dyDescent="0.3">
      <c r="A83" s="5">
        <v>9</v>
      </c>
      <c r="B83" s="5" t="s">
        <v>16</v>
      </c>
      <c r="C83" s="5">
        <v>50.29</v>
      </c>
      <c r="D83" s="13">
        <f t="shared" si="11"/>
        <v>4.68</v>
      </c>
      <c r="E83" s="5">
        <v>6</v>
      </c>
      <c r="F83" s="5">
        <v>0.89</v>
      </c>
      <c r="G83" s="5">
        <v>0.2</v>
      </c>
      <c r="H83" s="32">
        <f t="shared" si="10"/>
        <v>2.123682640684033</v>
      </c>
    </row>
    <row r="84" spans="1:9" x14ac:dyDescent="0.3">
      <c r="A84" s="5">
        <v>10</v>
      </c>
      <c r="B84" s="5" t="s">
        <v>14</v>
      </c>
      <c r="C84" s="5">
        <v>70</v>
      </c>
      <c r="D84" s="13">
        <f t="shared" si="11"/>
        <v>6.51</v>
      </c>
      <c r="E84" s="5">
        <v>8</v>
      </c>
      <c r="F84" s="5">
        <v>0.89</v>
      </c>
      <c r="G84" s="5">
        <v>0.2</v>
      </c>
      <c r="H84" s="32">
        <f t="shared" si="10"/>
        <v>2.0342857142857147</v>
      </c>
    </row>
    <row r="86" spans="1:9" ht="15" thickBot="1" x14ac:dyDescent="0.35"/>
    <row r="87" spans="1:9" ht="15" thickBot="1" x14ac:dyDescent="0.35">
      <c r="A87" s="53" t="s">
        <v>9</v>
      </c>
      <c r="B87" s="54"/>
      <c r="C87" s="54"/>
      <c r="D87" s="54"/>
      <c r="E87" s="54"/>
      <c r="F87" s="54"/>
      <c r="G87" s="54"/>
      <c r="H87" s="55"/>
    </row>
    <row r="88" spans="1:9" ht="15" thickBot="1" x14ac:dyDescent="0.35">
      <c r="A88" s="53" t="s">
        <v>8</v>
      </c>
      <c r="B88" s="54"/>
      <c r="C88" s="54"/>
      <c r="D88" s="54"/>
      <c r="E88" s="54"/>
      <c r="F88" s="54"/>
      <c r="G88" s="54"/>
      <c r="H88" s="55"/>
      <c r="I88" s="36"/>
    </row>
    <row r="89" spans="1:9" ht="16.8" thickBot="1" x14ac:dyDescent="0.35">
      <c r="A89" s="15" t="s">
        <v>67</v>
      </c>
      <c r="B89" s="16" t="s">
        <v>0</v>
      </c>
      <c r="C89" s="16" t="s">
        <v>59</v>
      </c>
      <c r="D89" s="16" t="s">
        <v>60</v>
      </c>
      <c r="E89" s="16" t="s">
        <v>23</v>
      </c>
      <c r="F89" s="16" t="s">
        <v>1</v>
      </c>
      <c r="G89" s="16" t="s">
        <v>2</v>
      </c>
      <c r="H89" s="34" t="s">
        <v>3</v>
      </c>
    </row>
    <row r="90" spans="1:9" x14ac:dyDescent="0.3">
      <c r="A90" s="12">
        <v>1</v>
      </c>
      <c r="B90" s="12" t="s">
        <v>13</v>
      </c>
      <c r="C90" s="5">
        <f t="shared" ref="C90:C93" si="12">ROUND(D90*10.76,2)</f>
        <v>93.93</v>
      </c>
      <c r="D90" s="12">
        <v>8.73</v>
      </c>
      <c r="E90" s="12">
        <v>16</v>
      </c>
      <c r="F90" s="12">
        <v>0.89</v>
      </c>
      <c r="G90" s="12">
        <v>0.2</v>
      </c>
      <c r="H90" s="33">
        <f>(E90/C90)*F90*G90*100</f>
        <v>3.0320451399978712</v>
      </c>
    </row>
    <row r="91" spans="1:9" x14ac:dyDescent="0.3">
      <c r="A91" s="5">
        <v>2</v>
      </c>
      <c r="B91" s="5" t="s">
        <v>14</v>
      </c>
      <c r="C91" s="5">
        <f t="shared" si="12"/>
        <v>37.340000000000003</v>
      </c>
      <c r="D91" s="5">
        <v>3.47</v>
      </c>
      <c r="E91" s="5">
        <v>4</v>
      </c>
      <c r="F91" s="5">
        <v>0.89</v>
      </c>
      <c r="G91" s="5">
        <v>0.2</v>
      </c>
      <c r="H91" s="32">
        <f t="shared" ref="H91:H93" si="13">(E91/C91)*F91*G91*100</f>
        <v>1.9068023567220136</v>
      </c>
    </row>
    <row r="92" spans="1:9" x14ac:dyDescent="0.3">
      <c r="A92" s="5">
        <v>3</v>
      </c>
      <c r="B92" s="5" t="s">
        <v>15</v>
      </c>
      <c r="C92" s="5">
        <f t="shared" si="12"/>
        <v>143.86000000000001</v>
      </c>
      <c r="D92" s="5">
        <v>13.37</v>
      </c>
      <c r="E92" s="5">
        <v>20</v>
      </c>
      <c r="F92" s="5">
        <v>0.89</v>
      </c>
      <c r="G92" s="5">
        <v>0.2</v>
      </c>
      <c r="H92" s="32">
        <f t="shared" si="13"/>
        <v>2.4746281106631449</v>
      </c>
    </row>
    <row r="93" spans="1:9" x14ac:dyDescent="0.3">
      <c r="A93" s="5">
        <v>4</v>
      </c>
      <c r="B93" s="5" t="s">
        <v>16</v>
      </c>
      <c r="C93" s="5">
        <f t="shared" si="12"/>
        <v>31.96</v>
      </c>
      <c r="D93" s="5">
        <v>2.97</v>
      </c>
      <c r="E93" s="5">
        <v>9</v>
      </c>
      <c r="F93" s="5">
        <v>0.89</v>
      </c>
      <c r="G93" s="5">
        <v>0.2</v>
      </c>
      <c r="H93" s="32">
        <f t="shared" si="13"/>
        <v>5.0125156445556946</v>
      </c>
    </row>
    <row r="102" spans="16:16" x14ac:dyDescent="0.3">
      <c r="P102" t="s">
        <v>18</v>
      </c>
    </row>
  </sheetData>
  <mergeCells count="13">
    <mergeCell ref="A87:H87"/>
    <mergeCell ref="A88:H88"/>
    <mergeCell ref="A59:H59"/>
    <mergeCell ref="A60:H60"/>
    <mergeCell ref="A72:H72"/>
    <mergeCell ref="A73:H73"/>
    <mergeCell ref="A3:H3"/>
    <mergeCell ref="A50:H50"/>
    <mergeCell ref="A51:H51"/>
    <mergeCell ref="A34:H34"/>
    <mergeCell ref="A33:H33"/>
    <mergeCell ref="A17:H17"/>
    <mergeCell ref="A18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5"/>
  <sheetViews>
    <sheetView topLeftCell="A49" workbookViewId="0">
      <selection activeCell="A89" sqref="A89:I95"/>
    </sheetView>
  </sheetViews>
  <sheetFormatPr defaultRowHeight="14.4" x14ac:dyDescent="0.3"/>
  <cols>
    <col min="1" max="1" width="14.88671875" bestFit="1" customWidth="1"/>
    <col min="2" max="2" width="10.6640625" customWidth="1"/>
    <col min="4" max="4" width="12" bestFit="1" customWidth="1"/>
    <col min="5" max="5" width="9.21875" bestFit="1" customWidth="1"/>
    <col min="6" max="6" width="9.44140625" bestFit="1" customWidth="1"/>
    <col min="7" max="7" width="12.44140625" customWidth="1"/>
    <col min="8" max="8" width="12" bestFit="1" customWidth="1"/>
    <col min="9" max="9" width="13.44140625" bestFit="1" customWidth="1"/>
  </cols>
  <sheetData>
    <row r="2" spans="1:9" s="2" customFormat="1" ht="15" thickBot="1" x14ac:dyDescent="0.35">
      <c r="A2"/>
      <c r="B2"/>
      <c r="C2"/>
      <c r="D2"/>
      <c r="E2"/>
      <c r="F2"/>
      <c r="G2"/>
      <c r="H2"/>
      <c r="I2"/>
    </row>
    <row r="3" spans="1:9" ht="15" thickBot="1" x14ac:dyDescent="0.35">
      <c r="A3" s="53" t="s">
        <v>20</v>
      </c>
      <c r="B3" s="54"/>
      <c r="C3" s="54"/>
      <c r="D3" s="54"/>
      <c r="E3" s="54"/>
      <c r="F3" s="54"/>
      <c r="G3" s="54"/>
      <c r="H3" s="54"/>
      <c r="I3" s="55"/>
    </row>
    <row r="4" spans="1:9" ht="15" thickBot="1" x14ac:dyDescent="0.35">
      <c r="A4" s="53" t="s">
        <v>21</v>
      </c>
      <c r="B4" s="54"/>
      <c r="C4" s="54"/>
      <c r="D4" s="54"/>
      <c r="E4" s="54"/>
      <c r="F4" s="54"/>
      <c r="G4" s="54"/>
      <c r="H4" s="54"/>
      <c r="I4" s="55"/>
    </row>
    <row r="5" spans="1:9" ht="43.8" thickBot="1" x14ac:dyDescent="0.35">
      <c r="A5" s="41" t="s">
        <v>0</v>
      </c>
      <c r="B5" s="42" t="s">
        <v>59</v>
      </c>
      <c r="C5" s="42" t="s">
        <v>60</v>
      </c>
      <c r="D5" s="42" t="s">
        <v>23</v>
      </c>
      <c r="E5" s="42" t="s">
        <v>64</v>
      </c>
      <c r="F5" s="42" t="s">
        <v>65</v>
      </c>
      <c r="G5" s="43" t="s">
        <v>11</v>
      </c>
      <c r="H5" s="43" t="s">
        <v>12</v>
      </c>
      <c r="I5" s="44" t="s">
        <v>19</v>
      </c>
    </row>
    <row r="6" spans="1:9" x14ac:dyDescent="0.3">
      <c r="A6" s="12" t="s">
        <v>34</v>
      </c>
      <c r="B6" s="12">
        <v>340</v>
      </c>
      <c r="C6" s="13">
        <f t="shared" ref="C6:C15" si="0">ROUND(B6*0.093,2)</f>
        <v>31.62</v>
      </c>
      <c r="D6" s="12">
        <v>64</v>
      </c>
      <c r="E6" s="12">
        <v>56</v>
      </c>
      <c r="F6" s="12">
        <f>D6+E6</f>
        <v>120</v>
      </c>
      <c r="G6" s="12">
        <f>ROUND(F6*0.667,2)</f>
        <v>80.040000000000006</v>
      </c>
      <c r="H6" s="12">
        <f>ROUND((G6/B6)*100,2)</f>
        <v>23.54</v>
      </c>
      <c r="I6" s="38">
        <v>0.1</v>
      </c>
    </row>
    <row r="7" spans="1:9" x14ac:dyDescent="0.3">
      <c r="A7" s="5" t="s">
        <v>66</v>
      </c>
      <c r="B7" s="5">
        <v>26.25</v>
      </c>
      <c r="C7" s="13">
        <f t="shared" si="0"/>
        <v>2.44</v>
      </c>
      <c r="D7" s="5">
        <v>4</v>
      </c>
      <c r="E7" s="5">
        <v>38.5</v>
      </c>
      <c r="F7" s="5">
        <f t="shared" ref="F7:F15" si="1">D7+E7</f>
        <v>42.5</v>
      </c>
      <c r="G7" s="12">
        <f t="shared" ref="G7:G15" si="2">ROUND(F7*0.667,2)</f>
        <v>28.35</v>
      </c>
      <c r="H7" s="12">
        <f t="shared" ref="H7:H15" si="3">ROUND((G7/B7)*100,2)</f>
        <v>108</v>
      </c>
      <c r="I7" s="37">
        <v>0.1</v>
      </c>
    </row>
    <row r="8" spans="1:9" x14ac:dyDescent="0.3">
      <c r="A8" s="5" t="s">
        <v>29</v>
      </c>
      <c r="B8" s="5">
        <v>193.75</v>
      </c>
      <c r="C8" s="13">
        <f t="shared" si="0"/>
        <v>18.02</v>
      </c>
      <c r="D8" s="5">
        <v>0</v>
      </c>
      <c r="E8" s="5">
        <v>153.5</v>
      </c>
      <c r="F8" s="5">
        <f t="shared" si="1"/>
        <v>153.5</v>
      </c>
      <c r="G8" s="12">
        <f t="shared" si="2"/>
        <v>102.38</v>
      </c>
      <c r="H8" s="12">
        <f t="shared" si="3"/>
        <v>52.84</v>
      </c>
      <c r="I8" s="37">
        <v>0.1</v>
      </c>
    </row>
    <row r="9" spans="1:9" x14ac:dyDescent="0.3">
      <c r="A9" s="5" t="s">
        <v>35</v>
      </c>
      <c r="B9" s="5">
        <v>132</v>
      </c>
      <c r="C9" s="13">
        <f t="shared" si="0"/>
        <v>12.28</v>
      </c>
      <c r="D9" s="5">
        <v>24</v>
      </c>
      <c r="E9" s="5">
        <v>45</v>
      </c>
      <c r="F9" s="5">
        <f t="shared" si="1"/>
        <v>69</v>
      </c>
      <c r="G9" s="12">
        <f t="shared" si="2"/>
        <v>46.02</v>
      </c>
      <c r="H9" s="12">
        <f t="shared" si="3"/>
        <v>34.86</v>
      </c>
      <c r="I9" s="37">
        <v>0.08</v>
      </c>
    </row>
    <row r="10" spans="1:9" x14ac:dyDescent="0.3">
      <c r="A10" s="5" t="s">
        <v>4</v>
      </c>
      <c r="B10" s="5">
        <v>168</v>
      </c>
      <c r="C10" s="13">
        <f t="shared" si="0"/>
        <v>15.62</v>
      </c>
      <c r="D10" s="5">
        <v>24</v>
      </c>
      <c r="E10" s="5">
        <v>42</v>
      </c>
      <c r="F10" s="5">
        <f t="shared" si="1"/>
        <v>66</v>
      </c>
      <c r="G10" s="12">
        <f t="shared" si="2"/>
        <v>44.02</v>
      </c>
      <c r="H10" s="12">
        <f t="shared" si="3"/>
        <v>26.2</v>
      </c>
      <c r="I10" s="37">
        <v>0.1</v>
      </c>
    </row>
    <row r="11" spans="1:9" x14ac:dyDescent="0.3">
      <c r="A11" s="5" t="s">
        <v>14</v>
      </c>
      <c r="B11" s="5">
        <v>38.5</v>
      </c>
      <c r="C11" s="13">
        <f t="shared" si="0"/>
        <v>3.58</v>
      </c>
      <c r="D11" s="5">
        <v>4</v>
      </c>
      <c r="E11" s="5">
        <v>21</v>
      </c>
      <c r="F11" s="5">
        <f t="shared" si="1"/>
        <v>25</v>
      </c>
      <c r="G11" s="12">
        <f t="shared" si="2"/>
        <v>16.68</v>
      </c>
      <c r="H11" s="12">
        <f t="shared" si="3"/>
        <v>43.32</v>
      </c>
      <c r="I11" s="37">
        <v>0.04</v>
      </c>
    </row>
    <row r="12" spans="1:9" x14ac:dyDescent="0.3">
      <c r="A12" s="5" t="s">
        <v>4</v>
      </c>
      <c r="B12" s="5">
        <v>168</v>
      </c>
      <c r="C12" s="13">
        <f t="shared" si="0"/>
        <v>15.62</v>
      </c>
      <c r="D12" s="5">
        <v>0</v>
      </c>
      <c r="E12" s="5">
        <v>59.5</v>
      </c>
      <c r="F12" s="5">
        <f t="shared" si="1"/>
        <v>59.5</v>
      </c>
      <c r="G12" s="12">
        <f t="shared" si="2"/>
        <v>39.69</v>
      </c>
      <c r="H12" s="12">
        <f t="shared" si="3"/>
        <v>23.63</v>
      </c>
      <c r="I12" s="37">
        <v>0.1</v>
      </c>
    </row>
    <row r="13" spans="1:9" x14ac:dyDescent="0.3">
      <c r="A13" s="5" t="s">
        <v>14</v>
      </c>
      <c r="B13" s="5">
        <v>39</v>
      </c>
      <c r="C13" s="13">
        <f t="shared" si="0"/>
        <v>3.63</v>
      </c>
      <c r="D13" s="5">
        <v>4</v>
      </c>
      <c r="E13" s="5">
        <v>17.5</v>
      </c>
      <c r="F13" s="5">
        <f t="shared" si="1"/>
        <v>21.5</v>
      </c>
      <c r="G13" s="12">
        <f t="shared" si="2"/>
        <v>14.34</v>
      </c>
      <c r="H13" s="12">
        <f t="shared" si="3"/>
        <v>36.770000000000003</v>
      </c>
      <c r="I13" s="37">
        <v>0.04</v>
      </c>
    </row>
    <row r="14" spans="1:9" x14ac:dyDescent="0.3">
      <c r="A14" s="5" t="s">
        <v>17</v>
      </c>
      <c r="B14" s="5">
        <v>186</v>
      </c>
      <c r="C14" s="13">
        <f t="shared" si="0"/>
        <v>17.3</v>
      </c>
      <c r="D14" s="5">
        <v>16</v>
      </c>
      <c r="E14" s="5">
        <v>59.5</v>
      </c>
      <c r="F14" s="5">
        <f t="shared" si="1"/>
        <v>75.5</v>
      </c>
      <c r="G14" s="12">
        <f t="shared" si="2"/>
        <v>50.36</v>
      </c>
      <c r="H14" s="12">
        <f t="shared" si="3"/>
        <v>27.08</v>
      </c>
      <c r="I14" s="37">
        <v>0.1</v>
      </c>
    </row>
    <row r="15" spans="1:9" x14ac:dyDescent="0.3">
      <c r="A15" s="5" t="s">
        <v>14</v>
      </c>
      <c r="B15" s="5">
        <v>42</v>
      </c>
      <c r="C15" s="13">
        <f t="shared" si="0"/>
        <v>3.91</v>
      </c>
      <c r="D15" s="5">
        <v>4</v>
      </c>
      <c r="E15" s="5">
        <v>17.5</v>
      </c>
      <c r="F15" s="5">
        <f t="shared" si="1"/>
        <v>21.5</v>
      </c>
      <c r="G15" s="12">
        <f t="shared" si="2"/>
        <v>14.34</v>
      </c>
      <c r="H15" s="12">
        <f t="shared" si="3"/>
        <v>34.14</v>
      </c>
      <c r="I15" s="37">
        <v>0.04</v>
      </c>
    </row>
    <row r="16" spans="1:9" x14ac:dyDescent="0.3">
      <c r="I16" s="3"/>
    </row>
    <row r="17" spans="1:9" ht="15" thickBot="1" x14ac:dyDescent="0.35"/>
    <row r="18" spans="1:9" ht="15" thickBot="1" x14ac:dyDescent="0.35">
      <c r="A18" s="56" t="s">
        <v>5</v>
      </c>
      <c r="B18" s="57"/>
      <c r="C18" s="57"/>
      <c r="D18" s="57"/>
      <c r="E18" s="57"/>
      <c r="F18" s="57"/>
      <c r="G18" s="57"/>
      <c r="H18" s="57"/>
      <c r="I18" s="58"/>
    </row>
    <row r="19" spans="1:9" ht="15" thickBot="1" x14ac:dyDescent="0.35">
      <c r="A19" s="56" t="s">
        <v>6</v>
      </c>
      <c r="B19" s="57"/>
      <c r="C19" s="57"/>
      <c r="D19" s="57"/>
      <c r="E19" s="57"/>
      <c r="F19" s="57"/>
      <c r="G19" s="57"/>
      <c r="H19" s="57"/>
      <c r="I19" s="58"/>
    </row>
    <row r="20" spans="1:9" ht="43.8" thickBot="1" x14ac:dyDescent="0.35">
      <c r="A20" s="29" t="s">
        <v>0</v>
      </c>
      <c r="B20" s="42" t="s">
        <v>59</v>
      </c>
      <c r="C20" s="42" t="s">
        <v>60</v>
      </c>
      <c r="D20" s="39" t="s">
        <v>23</v>
      </c>
      <c r="E20" s="39" t="s">
        <v>64</v>
      </c>
      <c r="F20" s="39" t="s">
        <v>65</v>
      </c>
      <c r="G20" s="30" t="s">
        <v>11</v>
      </c>
      <c r="H20" s="30" t="s">
        <v>12</v>
      </c>
      <c r="I20" s="40" t="s">
        <v>19</v>
      </c>
    </row>
    <row r="21" spans="1:9" x14ac:dyDescent="0.3">
      <c r="A21" s="5" t="s">
        <v>24</v>
      </c>
      <c r="B21" s="12">
        <f t="shared" ref="B21:B31" si="4">ROUND(C21*10.76,2)</f>
        <v>242.1</v>
      </c>
      <c r="C21" s="5">
        <v>22.5</v>
      </c>
      <c r="D21" s="5">
        <v>32</v>
      </c>
      <c r="E21" s="5">
        <v>21</v>
      </c>
      <c r="F21" s="5">
        <f>D21+E21</f>
        <v>53</v>
      </c>
      <c r="G21" s="12">
        <f t="shared" ref="G21:G31" si="5">ROUND(F21*0.667,2)</f>
        <v>35.35</v>
      </c>
      <c r="H21" s="12">
        <f>ROUND((G21/B21)*100,2)</f>
        <v>14.6</v>
      </c>
      <c r="I21" s="37">
        <v>0.1</v>
      </c>
    </row>
    <row r="22" spans="1:9" x14ac:dyDescent="0.3">
      <c r="A22" s="5" t="s">
        <v>28</v>
      </c>
      <c r="B22" s="12">
        <f t="shared" si="4"/>
        <v>279.76</v>
      </c>
      <c r="C22" s="5">
        <v>26</v>
      </c>
      <c r="D22" s="5">
        <v>40</v>
      </c>
      <c r="E22" s="5">
        <v>84</v>
      </c>
      <c r="F22" s="5">
        <f t="shared" ref="F22:F31" si="6">D22+E22</f>
        <v>124</v>
      </c>
      <c r="G22" s="12">
        <f t="shared" si="5"/>
        <v>82.71</v>
      </c>
      <c r="H22" s="12">
        <f t="shared" ref="H22:H31" si="7">ROUND((G22/B22)*100,2)</f>
        <v>29.56</v>
      </c>
      <c r="I22" s="37">
        <v>0.08</v>
      </c>
    </row>
    <row r="23" spans="1:9" x14ac:dyDescent="0.3">
      <c r="A23" s="5" t="s">
        <v>27</v>
      </c>
      <c r="B23" s="12">
        <f t="shared" si="4"/>
        <v>53.8</v>
      </c>
      <c r="C23" s="5">
        <v>5</v>
      </c>
      <c r="D23" s="5">
        <v>16</v>
      </c>
      <c r="E23" s="5">
        <v>21</v>
      </c>
      <c r="F23" s="5">
        <f t="shared" si="6"/>
        <v>37</v>
      </c>
      <c r="G23" s="12">
        <f t="shared" si="5"/>
        <v>24.68</v>
      </c>
      <c r="H23" s="12">
        <f t="shared" si="7"/>
        <v>45.87</v>
      </c>
      <c r="I23" s="37">
        <v>0.1</v>
      </c>
    </row>
    <row r="24" spans="1:9" x14ac:dyDescent="0.3">
      <c r="A24" s="5" t="s">
        <v>27</v>
      </c>
      <c r="B24" s="12">
        <f t="shared" si="4"/>
        <v>67.680000000000007</v>
      </c>
      <c r="C24" s="5">
        <v>6.29</v>
      </c>
      <c r="D24" s="5">
        <v>16</v>
      </c>
      <c r="E24" s="5">
        <v>21</v>
      </c>
      <c r="F24" s="5">
        <f t="shared" si="6"/>
        <v>37</v>
      </c>
      <c r="G24" s="12">
        <f t="shared" si="5"/>
        <v>24.68</v>
      </c>
      <c r="H24" s="12">
        <f t="shared" si="7"/>
        <v>36.47</v>
      </c>
      <c r="I24" s="37">
        <v>0.1</v>
      </c>
    </row>
    <row r="25" spans="1:9" x14ac:dyDescent="0.3">
      <c r="A25" s="5" t="s">
        <v>29</v>
      </c>
      <c r="B25" s="12">
        <f t="shared" si="4"/>
        <v>290.3</v>
      </c>
      <c r="C25" s="5">
        <v>26.98</v>
      </c>
      <c r="D25" s="5">
        <v>48</v>
      </c>
      <c r="E25" s="5">
        <v>21</v>
      </c>
      <c r="F25" s="5">
        <f t="shared" si="6"/>
        <v>69</v>
      </c>
      <c r="G25" s="12">
        <f t="shared" si="5"/>
        <v>46.02</v>
      </c>
      <c r="H25" s="12">
        <f t="shared" si="7"/>
        <v>15.85</v>
      </c>
      <c r="I25" s="37">
        <v>0.1</v>
      </c>
    </row>
    <row r="26" spans="1:9" x14ac:dyDescent="0.3">
      <c r="A26" s="5" t="s">
        <v>14</v>
      </c>
      <c r="B26" s="12">
        <f t="shared" si="4"/>
        <v>32.93</v>
      </c>
      <c r="C26" s="5">
        <v>3.06</v>
      </c>
      <c r="D26" s="5">
        <v>4</v>
      </c>
      <c r="E26" s="5">
        <v>17.5</v>
      </c>
      <c r="F26" s="5">
        <f t="shared" si="6"/>
        <v>21.5</v>
      </c>
      <c r="G26" s="12">
        <f t="shared" si="5"/>
        <v>14.34</v>
      </c>
      <c r="H26" s="12">
        <f t="shared" si="7"/>
        <v>43.55</v>
      </c>
      <c r="I26" s="37">
        <v>0.04</v>
      </c>
    </row>
    <row r="27" spans="1:9" x14ac:dyDescent="0.3">
      <c r="A27" s="5" t="s">
        <v>33</v>
      </c>
      <c r="B27" s="12">
        <f t="shared" si="4"/>
        <v>105.99</v>
      </c>
      <c r="C27" s="5">
        <v>9.85</v>
      </c>
      <c r="D27" s="5">
        <v>16</v>
      </c>
      <c r="E27" s="5">
        <v>56</v>
      </c>
      <c r="F27" s="5">
        <f t="shared" si="6"/>
        <v>72</v>
      </c>
      <c r="G27" s="12">
        <f t="shared" si="5"/>
        <v>48.02</v>
      </c>
      <c r="H27" s="12">
        <f t="shared" si="7"/>
        <v>45.31</v>
      </c>
      <c r="I27" s="37">
        <v>0.1</v>
      </c>
    </row>
    <row r="28" spans="1:9" s="26" customFormat="1" x14ac:dyDescent="0.3">
      <c r="A28" s="5" t="s">
        <v>30</v>
      </c>
      <c r="B28" s="12">
        <f t="shared" si="4"/>
        <v>555.86</v>
      </c>
      <c r="C28" s="5">
        <v>51.66</v>
      </c>
      <c r="D28" s="5">
        <v>68</v>
      </c>
      <c r="E28" s="5">
        <v>49</v>
      </c>
      <c r="F28" s="5">
        <f t="shared" si="6"/>
        <v>117</v>
      </c>
      <c r="G28" s="12">
        <f t="shared" si="5"/>
        <v>78.040000000000006</v>
      </c>
      <c r="H28" s="12">
        <f t="shared" si="7"/>
        <v>14.04</v>
      </c>
      <c r="I28" s="37">
        <v>0.1</v>
      </c>
    </row>
    <row r="29" spans="1:9" x14ac:dyDescent="0.3">
      <c r="A29" s="5" t="s">
        <v>4</v>
      </c>
      <c r="B29" s="12">
        <f t="shared" si="4"/>
        <v>286.54000000000002</v>
      </c>
      <c r="C29" s="5">
        <v>26.63</v>
      </c>
      <c r="D29" s="5">
        <v>48</v>
      </c>
      <c r="E29" s="5">
        <v>63</v>
      </c>
      <c r="F29" s="5">
        <f t="shared" si="6"/>
        <v>111</v>
      </c>
      <c r="G29" s="12">
        <f t="shared" si="5"/>
        <v>74.040000000000006</v>
      </c>
      <c r="H29" s="12">
        <f t="shared" si="7"/>
        <v>25.84</v>
      </c>
      <c r="I29" s="37">
        <v>0.1</v>
      </c>
    </row>
    <row r="30" spans="1:9" x14ac:dyDescent="0.3">
      <c r="A30" s="5" t="s">
        <v>16</v>
      </c>
      <c r="B30" s="12">
        <f t="shared" si="4"/>
        <v>58.1</v>
      </c>
      <c r="C30" s="5">
        <v>5.4</v>
      </c>
      <c r="D30" s="5">
        <v>12</v>
      </c>
      <c r="E30" s="5">
        <v>17.5</v>
      </c>
      <c r="F30" s="5">
        <f t="shared" si="6"/>
        <v>29.5</v>
      </c>
      <c r="G30" s="12">
        <f t="shared" si="5"/>
        <v>19.68</v>
      </c>
      <c r="H30" s="12">
        <f t="shared" si="7"/>
        <v>33.869999999999997</v>
      </c>
      <c r="I30" s="37">
        <v>0.04</v>
      </c>
    </row>
    <row r="31" spans="1:9" x14ac:dyDescent="0.3">
      <c r="A31" s="5" t="s">
        <v>14</v>
      </c>
      <c r="B31" s="12">
        <f t="shared" si="4"/>
        <v>55.63</v>
      </c>
      <c r="C31" s="5">
        <v>5.17</v>
      </c>
      <c r="D31" s="5">
        <v>8</v>
      </c>
      <c r="E31" s="5">
        <v>17.5</v>
      </c>
      <c r="F31" s="5">
        <f t="shared" si="6"/>
        <v>25.5</v>
      </c>
      <c r="G31" s="12">
        <f t="shared" si="5"/>
        <v>17.010000000000002</v>
      </c>
      <c r="H31" s="12">
        <f t="shared" si="7"/>
        <v>30.58</v>
      </c>
      <c r="I31" s="37">
        <v>0.04</v>
      </c>
    </row>
    <row r="32" spans="1:9" x14ac:dyDescent="0.3">
      <c r="A32" s="19"/>
      <c r="B32" s="19"/>
      <c r="C32" s="19"/>
      <c r="D32" s="19"/>
      <c r="E32" s="19"/>
      <c r="F32" s="19"/>
      <c r="G32" s="19"/>
      <c r="H32" s="19"/>
      <c r="I32" s="45"/>
    </row>
    <row r="33" spans="1:12" ht="15" thickBot="1" x14ac:dyDescent="0.35"/>
    <row r="34" spans="1:12" ht="15" thickBot="1" x14ac:dyDescent="0.35">
      <c r="A34" s="56" t="s">
        <v>5</v>
      </c>
      <c r="B34" s="57"/>
      <c r="C34" s="57"/>
      <c r="D34" s="57"/>
      <c r="E34" s="57"/>
      <c r="F34" s="57"/>
      <c r="G34" s="57"/>
      <c r="H34" s="57"/>
      <c r="I34" s="58"/>
    </row>
    <row r="35" spans="1:12" ht="15" thickBot="1" x14ac:dyDescent="0.35">
      <c r="A35" s="59" t="s">
        <v>7</v>
      </c>
      <c r="B35" s="60"/>
      <c r="C35" s="60"/>
      <c r="D35" s="60"/>
      <c r="E35" s="60"/>
      <c r="F35" s="60"/>
      <c r="G35" s="60"/>
      <c r="H35" s="60"/>
      <c r="I35" s="61"/>
    </row>
    <row r="36" spans="1:12" ht="43.8" thickBot="1" x14ac:dyDescent="0.35">
      <c r="A36" s="29" t="s">
        <v>0</v>
      </c>
      <c r="B36" s="42" t="s">
        <v>59</v>
      </c>
      <c r="C36" s="42" t="s">
        <v>60</v>
      </c>
      <c r="D36" s="39" t="s">
        <v>23</v>
      </c>
      <c r="E36" s="39" t="s">
        <v>64</v>
      </c>
      <c r="F36" s="39" t="s">
        <v>65</v>
      </c>
      <c r="G36" s="30" t="s">
        <v>11</v>
      </c>
      <c r="H36" s="30" t="s">
        <v>12</v>
      </c>
      <c r="I36" s="40" t="s">
        <v>19</v>
      </c>
    </row>
    <row r="37" spans="1:12" ht="15" thickBot="1" x14ac:dyDescent="0.35">
      <c r="A37" s="12" t="s">
        <v>17</v>
      </c>
      <c r="B37" s="12">
        <f t="shared" ref="B37:B48" si="8">ROUND(C37*10.76,2)</f>
        <v>362.72</v>
      </c>
      <c r="C37" s="12">
        <v>33.71</v>
      </c>
      <c r="D37" s="12">
        <v>48</v>
      </c>
      <c r="E37" s="12">
        <v>63</v>
      </c>
      <c r="F37" s="12">
        <f>D37+E37</f>
        <v>111</v>
      </c>
      <c r="G37" s="12">
        <f t="shared" ref="G37:G48" si="9">ROUND(F37*0.667,2)</f>
        <v>74.040000000000006</v>
      </c>
      <c r="H37" s="12">
        <f t="shared" ref="H37:H48" si="10">ROUND((G37/B37)*100,2)</f>
        <v>20.41</v>
      </c>
      <c r="I37" s="38">
        <v>0.1</v>
      </c>
      <c r="L37" s="46"/>
    </row>
    <row r="38" spans="1:12" x14ac:dyDescent="0.3">
      <c r="A38" s="5" t="s">
        <v>14</v>
      </c>
      <c r="B38" s="12">
        <f t="shared" si="8"/>
        <v>89.95</v>
      </c>
      <c r="C38" s="5">
        <v>8.36</v>
      </c>
      <c r="D38" s="5">
        <v>8</v>
      </c>
      <c r="E38" s="5">
        <v>17.5</v>
      </c>
      <c r="F38" s="5">
        <f t="shared" ref="F38:F48" si="11">D38+E38</f>
        <v>25.5</v>
      </c>
      <c r="G38" s="12">
        <f t="shared" si="9"/>
        <v>17.010000000000002</v>
      </c>
      <c r="H38" s="12">
        <f t="shared" si="10"/>
        <v>18.91</v>
      </c>
      <c r="I38" s="37">
        <v>0.04</v>
      </c>
    </row>
    <row r="39" spans="1:12" x14ac:dyDescent="0.3">
      <c r="A39" s="5" t="s">
        <v>16</v>
      </c>
      <c r="B39" s="12">
        <f t="shared" si="8"/>
        <v>77.900000000000006</v>
      </c>
      <c r="C39" s="5">
        <v>7.24</v>
      </c>
      <c r="D39" s="5">
        <v>12</v>
      </c>
      <c r="E39" s="5">
        <v>17.5</v>
      </c>
      <c r="F39" s="5">
        <f t="shared" si="11"/>
        <v>29.5</v>
      </c>
      <c r="G39" s="12">
        <f t="shared" si="9"/>
        <v>19.68</v>
      </c>
      <c r="H39" s="12">
        <f t="shared" si="10"/>
        <v>25.26</v>
      </c>
      <c r="I39" s="37">
        <v>0.04</v>
      </c>
    </row>
    <row r="40" spans="1:12" x14ac:dyDescent="0.3">
      <c r="A40" s="5" t="s">
        <v>22</v>
      </c>
      <c r="B40" s="12">
        <f t="shared" si="8"/>
        <v>286.54000000000002</v>
      </c>
      <c r="C40" s="5">
        <v>26.63</v>
      </c>
      <c r="D40" s="5">
        <v>44</v>
      </c>
      <c r="E40" s="5">
        <v>63</v>
      </c>
      <c r="F40" s="5">
        <f t="shared" si="11"/>
        <v>107</v>
      </c>
      <c r="G40" s="12">
        <f t="shared" si="9"/>
        <v>71.37</v>
      </c>
      <c r="H40" s="12">
        <f t="shared" si="10"/>
        <v>24.91</v>
      </c>
      <c r="I40" s="37">
        <v>0.1</v>
      </c>
    </row>
    <row r="41" spans="1:12" x14ac:dyDescent="0.3">
      <c r="A41" s="5" t="s">
        <v>16</v>
      </c>
      <c r="B41" s="12">
        <f t="shared" si="8"/>
        <v>72.849999999999994</v>
      </c>
      <c r="C41" s="5">
        <v>6.77</v>
      </c>
      <c r="D41" s="5">
        <v>9</v>
      </c>
      <c r="E41" s="5">
        <v>17.5</v>
      </c>
      <c r="F41" s="5">
        <f t="shared" si="11"/>
        <v>26.5</v>
      </c>
      <c r="G41" s="12">
        <f t="shared" si="9"/>
        <v>17.68</v>
      </c>
      <c r="H41" s="12">
        <f t="shared" si="10"/>
        <v>24.27</v>
      </c>
      <c r="I41" s="37">
        <v>0.04</v>
      </c>
    </row>
    <row r="42" spans="1:12" x14ac:dyDescent="0.3">
      <c r="A42" s="5" t="s">
        <v>14</v>
      </c>
      <c r="B42" s="12">
        <f t="shared" si="8"/>
        <v>91.14</v>
      </c>
      <c r="C42" s="5">
        <v>8.4700000000000006</v>
      </c>
      <c r="D42" s="5">
        <v>8</v>
      </c>
      <c r="E42" s="5">
        <v>17.5</v>
      </c>
      <c r="F42" s="5">
        <f t="shared" si="11"/>
        <v>25.5</v>
      </c>
      <c r="G42" s="12">
        <f t="shared" si="9"/>
        <v>17.010000000000002</v>
      </c>
      <c r="H42" s="12">
        <f t="shared" si="10"/>
        <v>18.66</v>
      </c>
      <c r="I42" s="37">
        <v>0.04</v>
      </c>
    </row>
    <row r="43" spans="1:12" x14ac:dyDescent="0.3">
      <c r="A43" s="5" t="s">
        <v>24</v>
      </c>
      <c r="B43" s="12">
        <f t="shared" si="8"/>
        <v>390.37</v>
      </c>
      <c r="C43" s="5">
        <v>36.28</v>
      </c>
      <c r="D43" s="5">
        <v>48</v>
      </c>
      <c r="E43" s="5">
        <v>63</v>
      </c>
      <c r="F43" s="5">
        <f t="shared" si="11"/>
        <v>111</v>
      </c>
      <c r="G43" s="12">
        <f t="shared" si="9"/>
        <v>74.040000000000006</v>
      </c>
      <c r="H43" s="12">
        <f t="shared" si="10"/>
        <v>18.97</v>
      </c>
      <c r="I43" s="37">
        <v>0.1</v>
      </c>
    </row>
    <row r="44" spans="1:12" x14ac:dyDescent="0.3">
      <c r="A44" s="5" t="s">
        <v>25</v>
      </c>
      <c r="B44" s="12">
        <f t="shared" si="8"/>
        <v>82.42</v>
      </c>
      <c r="C44" s="5">
        <v>7.66</v>
      </c>
      <c r="D44" s="5">
        <v>10</v>
      </c>
      <c r="E44" s="5">
        <v>21</v>
      </c>
      <c r="F44" s="5">
        <f t="shared" si="11"/>
        <v>31</v>
      </c>
      <c r="G44" s="12">
        <f t="shared" si="9"/>
        <v>20.68</v>
      </c>
      <c r="H44" s="12">
        <f t="shared" si="10"/>
        <v>25.09</v>
      </c>
      <c r="I44" s="37">
        <v>0.1</v>
      </c>
    </row>
    <row r="45" spans="1:12" x14ac:dyDescent="0.3">
      <c r="A45" s="5" t="s">
        <v>26</v>
      </c>
      <c r="B45" s="12">
        <f t="shared" si="8"/>
        <v>269</v>
      </c>
      <c r="C45" s="5">
        <v>25</v>
      </c>
      <c r="D45" s="5">
        <v>36</v>
      </c>
      <c r="E45" s="5">
        <v>42</v>
      </c>
      <c r="F45" s="5">
        <f t="shared" si="11"/>
        <v>78</v>
      </c>
      <c r="G45" s="12">
        <f t="shared" si="9"/>
        <v>52.03</v>
      </c>
      <c r="H45" s="12">
        <f t="shared" si="10"/>
        <v>19.34</v>
      </c>
      <c r="I45" s="37">
        <v>0.1</v>
      </c>
    </row>
    <row r="46" spans="1:12" x14ac:dyDescent="0.3">
      <c r="A46" s="5" t="s">
        <v>16</v>
      </c>
      <c r="B46" s="12">
        <f t="shared" si="8"/>
        <v>119.11</v>
      </c>
      <c r="C46" s="5">
        <v>11.07</v>
      </c>
      <c r="D46" s="5">
        <v>12</v>
      </c>
      <c r="E46" s="5">
        <v>42</v>
      </c>
      <c r="F46" s="5">
        <f t="shared" si="11"/>
        <v>54</v>
      </c>
      <c r="G46" s="12">
        <f t="shared" si="9"/>
        <v>36.020000000000003</v>
      </c>
      <c r="H46" s="12">
        <f t="shared" si="10"/>
        <v>30.24</v>
      </c>
      <c r="I46" s="37">
        <v>0.04</v>
      </c>
    </row>
    <row r="47" spans="1:12" x14ac:dyDescent="0.3">
      <c r="A47" s="5" t="s">
        <v>14</v>
      </c>
      <c r="B47" s="12">
        <f t="shared" si="8"/>
        <v>161.4</v>
      </c>
      <c r="C47" s="5">
        <v>15</v>
      </c>
      <c r="D47" s="5">
        <v>13</v>
      </c>
      <c r="E47" s="5">
        <v>17.5</v>
      </c>
      <c r="F47" s="5">
        <f t="shared" si="11"/>
        <v>30.5</v>
      </c>
      <c r="G47" s="12">
        <f t="shared" si="9"/>
        <v>20.34</v>
      </c>
      <c r="H47" s="12">
        <f t="shared" si="10"/>
        <v>12.6</v>
      </c>
      <c r="I47" s="37">
        <v>0.04</v>
      </c>
    </row>
    <row r="48" spans="1:12" x14ac:dyDescent="0.3">
      <c r="A48" s="5" t="s">
        <v>27</v>
      </c>
      <c r="B48" s="12">
        <f t="shared" si="8"/>
        <v>50.79</v>
      </c>
      <c r="C48" s="5">
        <v>4.72</v>
      </c>
      <c r="D48" s="5">
        <v>16</v>
      </c>
      <c r="E48" s="5">
        <v>21</v>
      </c>
      <c r="F48" s="5">
        <f t="shared" si="11"/>
        <v>37</v>
      </c>
      <c r="G48" s="12">
        <f t="shared" si="9"/>
        <v>24.68</v>
      </c>
      <c r="H48" s="12">
        <f t="shared" si="10"/>
        <v>48.59</v>
      </c>
      <c r="I48" s="37">
        <v>0.04</v>
      </c>
    </row>
    <row r="51" spans="1:12" ht="15" thickBot="1" x14ac:dyDescent="0.35"/>
    <row r="52" spans="1:12" ht="15" thickBot="1" x14ac:dyDescent="0.35">
      <c r="A52" s="56" t="s">
        <v>5</v>
      </c>
      <c r="B52" s="57"/>
      <c r="C52" s="57"/>
      <c r="D52" s="57"/>
      <c r="E52" s="57"/>
      <c r="F52" s="57"/>
      <c r="G52" s="57"/>
      <c r="H52" s="57"/>
      <c r="I52" s="58"/>
    </row>
    <row r="53" spans="1:12" ht="15" thickBot="1" x14ac:dyDescent="0.35">
      <c r="A53" s="59" t="s">
        <v>8</v>
      </c>
      <c r="B53" s="60"/>
      <c r="C53" s="60"/>
      <c r="D53" s="60"/>
      <c r="E53" s="60"/>
      <c r="F53" s="60"/>
      <c r="G53" s="60"/>
      <c r="H53" s="60"/>
      <c r="I53" s="61"/>
    </row>
    <row r="54" spans="1:12" ht="43.8" thickBot="1" x14ac:dyDescent="0.35">
      <c r="A54" s="29" t="s">
        <v>0</v>
      </c>
      <c r="B54" s="42" t="s">
        <v>59</v>
      </c>
      <c r="C54" s="42" t="s">
        <v>60</v>
      </c>
      <c r="D54" s="39" t="s">
        <v>23</v>
      </c>
      <c r="E54" s="39" t="s">
        <v>64</v>
      </c>
      <c r="F54" s="39" t="s">
        <v>65</v>
      </c>
      <c r="G54" s="30" t="s">
        <v>11</v>
      </c>
      <c r="H54" s="30" t="s">
        <v>12</v>
      </c>
      <c r="I54" s="40" t="s">
        <v>19</v>
      </c>
    </row>
    <row r="55" spans="1:12" x14ac:dyDescent="0.3">
      <c r="A55" s="12" t="s">
        <v>13</v>
      </c>
      <c r="B55" s="12">
        <f t="shared" ref="B55:B58" si="12">ROUND(C55*10.76,2)</f>
        <v>93.93</v>
      </c>
      <c r="C55" s="12">
        <v>8.73</v>
      </c>
      <c r="D55" s="12">
        <v>16</v>
      </c>
      <c r="E55" s="12">
        <v>21</v>
      </c>
      <c r="F55" s="12">
        <f>D55+E55</f>
        <v>37</v>
      </c>
      <c r="G55" s="12">
        <f t="shared" ref="G55:G58" si="13">ROUND(F55*0.667,2)</f>
        <v>24.68</v>
      </c>
      <c r="H55" s="12">
        <f t="shared" ref="H55:H58" si="14">ROUND((G55/B55)*100,2)</f>
        <v>26.27</v>
      </c>
      <c r="I55" s="38">
        <v>0.1</v>
      </c>
    </row>
    <row r="56" spans="1:12" x14ac:dyDescent="0.3">
      <c r="A56" s="5" t="s">
        <v>14</v>
      </c>
      <c r="B56" s="12">
        <f t="shared" si="12"/>
        <v>37.340000000000003</v>
      </c>
      <c r="C56" s="5">
        <v>3.47</v>
      </c>
      <c r="D56" s="5">
        <v>4</v>
      </c>
      <c r="E56" s="5">
        <v>17.5</v>
      </c>
      <c r="F56" s="5">
        <f t="shared" ref="F56:F58" si="15">D56+E56</f>
        <v>21.5</v>
      </c>
      <c r="G56" s="12">
        <f t="shared" si="13"/>
        <v>14.34</v>
      </c>
      <c r="H56" s="12">
        <f t="shared" si="14"/>
        <v>38.4</v>
      </c>
      <c r="I56" s="37">
        <v>0.04</v>
      </c>
    </row>
    <row r="57" spans="1:12" x14ac:dyDescent="0.3">
      <c r="A57" s="5" t="s">
        <v>31</v>
      </c>
      <c r="B57" s="12">
        <f t="shared" si="12"/>
        <v>143.86000000000001</v>
      </c>
      <c r="C57" s="5">
        <v>13.37</v>
      </c>
      <c r="D57" s="5">
        <v>20</v>
      </c>
      <c r="E57" s="5">
        <v>21</v>
      </c>
      <c r="F57" s="5">
        <f t="shared" si="15"/>
        <v>41</v>
      </c>
      <c r="G57" s="12">
        <f t="shared" si="13"/>
        <v>27.35</v>
      </c>
      <c r="H57" s="12">
        <f t="shared" si="14"/>
        <v>19.010000000000002</v>
      </c>
      <c r="I57" s="37">
        <v>0.1</v>
      </c>
    </row>
    <row r="58" spans="1:12" x14ac:dyDescent="0.3">
      <c r="A58" s="5" t="s">
        <v>14</v>
      </c>
      <c r="B58" s="12">
        <f t="shared" si="12"/>
        <v>31.96</v>
      </c>
      <c r="C58" s="5">
        <v>2.97</v>
      </c>
      <c r="D58" s="5">
        <v>4</v>
      </c>
      <c r="E58" s="5">
        <v>17.5</v>
      </c>
      <c r="F58" s="5">
        <f t="shared" si="15"/>
        <v>21.5</v>
      </c>
      <c r="G58" s="12">
        <f t="shared" si="13"/>
        <v>14.34</v>
      </c>
      <c r="H58" s="12">
        <f t="shared" si="14"/>
        <v>44.87</v>
      </c>
      <c r="I58" s="37">
        <v>0.04</v>
      </c>
    </row>
    <row r="60" spans="1:12" ht="15" thickBot="1" x14ac:dyDescent="0.35"/>
    <row r="61" spans="1:12" ht="15" thickBot="1" x14ac:dyDescent="0.35">
      <c r="A61" s="62" t="s">
        <v>9</v>
      </c>
      <c r="B61" s="63"/>
      <c r="C61" s="63"/>
      <c r="D61" s="63"/>
      <c r="E61" s="63"/>
      <c r="F61" s="63"/>
      <c r="G61" s="63"/>
      <c r="H61" s="63"/>
      <c r="I61" s="64"/>
    </row>
    <row r="62" spans="1:12" ht="15" thickBot="1" x14ac:dyDescent="0.35">
      <c r="A62" s="62" t="s">
        <v>6</v>
      </c>
      <c r="B62" s="63"/>
      <c r="C62" s="63"/>
      <c r="D62" s="63"/>
      <c r="E62" s="63"/>
      <c r="F62" s="63"/>
      <c r="G62" s="63"/>
      <c r="H62" s="63"/>
      <c r="I62" s="64"/>
    </row>
    <row r="63" spans="1:12" ht="43.8" thickBot="1" x14ac:dyDescent="0.35">
      <c r="A63" s="47" t="s">
        <v>0</v>
      </c>
      <c r="B63" s="42" t="s">
        <v>59</v>
      </c>
      <c r="C63" s="42" t="s">
        <v>60</v>
      </c>
      <c r="D63" s="39" t="s">
        <v>23</v>
      </c>
      <c r="E63" s="39" t="s">
        <v>64</v>
      </c>
      <c r="F63" s="39" t="s">
        <v>65</v>
      </c>
      <c r="G63" s="30" t="s">
        <v>11</v>
      </c>
      <c r="H63" s="30" t="s">
        <v>12</v>
      </c>
      <c r="I63" s="40" t="s">
        <v>19</v>
      </c>
      <c r="L63" s="36"/>
    </row>
    <row r="64" spans="1:12" x14ac:dyDescent="0.3">
      <c r="A64" s="48" t="s">
        <v>34</v>
      </c>
      <c r="B64" s="12">
        <v>308.13</v>
      </c>
      <c r="C64" s="13">
        <f>ROUND(B64*0.093,2)</f>
        <v>28.66</v>
      </c>
      <c r="D64" s="12">
        <v>44</v>
      </c>
      <c r="E64" s="12">
        <v>21</v>
      </c>
      <c r="F64" s="12">
        <f>D64+E64</f>
        <v>65</v>
      </c>
      <c r="G64" s="12">
        <f t="shared" ref="G64:G71" si="16">ROUND(F64*0.667,2)</f>
        <v>43.36</v>
      </c>
      <c r="H64" s="12">
        <f t="shared" ref="H64:H71" si="17">ROUND((G64/B64)*100,2)</f>
        <v>14.07</v>
      </c>
      <c r="I64" s="38">
        <v>0.1</v>
      </c>
    </row>
    <row r="65" spans="1:9" x14ac:dyDescent="0.3">
      <c r="A65" s="49" t="s">
        <v>29</v>
      </c>
      <c r="B65" s="5">
        <v>181.44</v>
      </c>
      <c r="C65" s="13">
        <f t="shared" ref="C65:C71" si="18">ROUND(B65*0.093,2)</f>
        <v>16.87</v>
      </c>
      <c r="D65" s="5">
        <v>44</v>
      </c>
      <c r="E65" s="5">
        <v>21</v>
      </c>
      <c r="F65" s="5">
        <f t="shared" ref="F65:F71" si="19">D65+E65</f>
        <v>65</v>
      </c>
      <c r="G65" s="12">
        <f t="shared" si="16"/>
        <v>43.36</v>
      </c>
      <c r="H65" s="12">
        <f t="shared" si="17"/>
        <v>23.9</v>
      </c>
      <c r="I65" s="37">
        <v>0.1</v>
      </c>
    </row>
    <row r="66" spans="1:9" x14ac:dyDescent="0.3">
      <c r="A66" s="49" t="s">
        <v>14</v>
      </c>
      <c r="B66" s="5">
        <v>31.06</v>
      </c>
      <c r="C66" s="13">
        <f t="shared" si="18"/>
        <v>2.89</v>
      </c>
      <c r="D66" s="5">
        <v>4</v>
      </c>
      <c r="E66" s="5">
        <v>17.5</v>
      </c>
      <c r="F66" s="5">
        <f t="shared" si="19"/>
        <v>21.5</v>
      </c>
      <c r="G66" s="12">
        <f t="shared" si="16"/>
        <v>14.34</v>
      </c>
      <c r="H66" s="12">
        <f t="shared" si="17"/>
        <v>46.17</v>
      </c>
      <c r="I66" s="37">
        <v>0.04</v>
      </c>
    </row>
    <row r="67" spans="1:9" x14ac:dyDescent="0.3">
      <c r="A67" s="49" t="s">
        <v>35</v>
      </c>
      <c r="B67" s="5">
        <v>159.30000000000001</v>
      </c>
      <c r="C67" s="13">
        <f t="shared" si="18"/>
        <v>14.81</v>
      </c>
      <c r="D67" s="5">
        <v>24</v>
      </c>
      <c r="E67" s="5">
        <v>42</v>
      </c>
      <c r="F67" s="5">
        <f t="shared" si="19"/>
        <v>66</v>
      </c>
      <c r="G67" s="12">
        <f t="shared" si="16"/>
        <v>44.02</v>
      </c>
      <c r="H67" s="12">
        <f t="shared" si="17"/>
        <v>27.63</v>
      </c>
      <c r="I67" s="37">
        <v>0.08</v>
      </c>
    </row>
    <row r="68" spans="1:9" x14ac:dyDescent="0.3">
      <c r="A68" s="49" t="s">
        <v>24</v>
      </c>
      <c r="B68" s="5">
        <v>92.29</v>
      </c>
      <c r="C68" s="13">
        <f t="shared" si="18"/>
        <v>8.58</v>
      </c>
      <c r="D68" s="5">
        <v>24</v>
      </c>
      <c r="E68" s="5">
        <v>55.42</v>
      </c>
      <c r="F68" s="5">
        <f t="shared" si="19"/>
        <v>79.42</v>
      </c>
      <c r="G68" s="12">
        <f t="shared" si="16"/>
        <v>52.97</v>
      </c>
      <c r="H68" s="12">
        <f t="shared" si="17"/>
        <v>57.4</v>
      </c>
      <c r="I68" s="37">
        <v>0.1</v>
      </c>
    </row>
    <row r="69" spans="1:9" x14ac:dyDescent="0.3">
      <c r="A69" s="49" t="s">
        <v>4</v>
      </c>
      <c r="B69" s="5">
        <v>239.69</v>
      </c>
      <c r="C69" s="13">
        <f t="shared" si="18"/>
        <v>22.29</v>
      </c>
      <c r="D69" s="5">
        <v>24</v>
      </c>
      <c r="E69" s="5">
        <v>42</v>
      </c>
      <c r="F69" s="5">
        <f t="shared" si="19"/>
        <v>66</v>
      </c>
      <c r="G69" s="12">
        <f t="shared" si="16"/>
        <v>44.02</v>
      </c>
      <c r="H69" s="12">
        <f t="shared" si="17"/>
        <v>18.37</v>
      </c>
      <c r="I69" s="37">
        <v>0.1</v>
      </c>
    </row>
    <row r="70" spans="1:9" x14ac:dyDescent="0.3">
      <c r="A70" s="49" t="s">
        <v>16</v>
      </c>
      <c r="B70" s="5">
        <v>34.51</v>
      </c>
      <c r="C70" s="13">
        <f t="shared" si="18"/>
        <v>3.21</v>
      </c>
      <c r="D70" s="5">
        <v>4</v>
      </c>
      <c r="E70" s="5">
        <v>17.5</v>
      </c>
      <c r="F70" s="5">
        <f t="shared" si="19"/>
        <v>21.5</v>
      </c>
      <c r="G70" s="12">
        <f t="shared" si="16"/>
        <v>14.34</v>
      </c>
      <c r="H70" s="12">
        <f t="shared" si="17"/>
        <v>41.55</v>
      </c>
      <c r="I70" s="37">
        <v>0.04</v>
      </c>
    </row>
    <row r="71" spans="1:9" x14ac:dyDescent="0.3">
      <c r="A71" s="49" t="s">
        <v>14</v>
      </c>
      <c r="B71" s="5">
        <v>52.26</v>
      </c>
      <c r="C71" s="13">
        <f t="shared" si="18"/>
        <v>4.8600000000000003</v>
      </c>
      <c r="D71" s="5">
        <v>4</v>
      </c>
      <c r="E71" s="5">
        <v>17.5</v>
      </c>
      <c r="F71" s="5">
        <f t="shared" si="19"/>
        <v>21.5</v>
      </c>
      <c r="G71" s="12">
        <f t="shared" si="16"/>
        <v>14.34</v>
      </c>
      <c r="H71" s="12">
        <f t="shared" si="17"/>
        <v>27.44</v>
      </c>
      <c r="I71" s="37">
        <v>0.04</v>
      </c>
    </row>
    <row r="73" spans="1:9" ht="15" thickBot="1" x14ac:dyDescent="0.35"/>
    <row r="74" spans="1:9" ht="15" thickBot="1" x14ac:dyDescent="0.35">
      <c r="A74" s="56" t="s">
        <v>9</v>
      </c>
      <c r="B74" s="57"/>
      <c r="C74" s="57"/>
      <c r="D74" s="57"/>
      <c r="E74" s="57"/>
      <c r="F74" s="57"/>
      <c r="G74" s="57"/>
      <c r="H74" s="57"/>
      <c r="I74" s="58"/>
    </row>
    <row r="75" spans="1:9" ht="15" thickBot="1" x14ac:dyDescent="0.35">
      <c r="A75" s="56" t="s">
        <v>7</v>
      </c>
      <c r="B75" s="57"/>
      <c r="C75" s="57"/>
      <c r="D75" s="57"/>
      <c r="E75" s="57"/>
      <c r="F75" s="57"/>
      <c r="G75" s="57"/>
      <c r="H75" s="57"/>
      <c r="I75" s="58"/>
    </row>
    <row r="76" spans="1:9" ht="43.8" thickBot="1" x14ac:dyDescent="0.35">
      <c r="A76" s="29" t="s">
        <v>0</v>
      </c>
      <c r="B76" s="42" t="s">
        <v>59</v>
      </c>
      <c r="C76" s="42" t="s">
        <v>60</v>
      </c>
      <c r="D76" s="39" t="s">
        <v>23</v>
      </c>
      <c r="E76" s="39" t="s">
        <v>64</v>
      </c>
      <c r="F76" s="39" t="s">
        <v>65</v>
      </c>
      <c r="G76" s="30" t="s">
        <v>11</v>
      </c>
      <c r="H76" s="30" t="s">
        <v>12</v>
      </c>
      <c r="I76" s="40" t="s">
        <v>19</v>
      </c>
    </row>
    <row r="77" spans="1:9" x14ac:dyDescent="0.3">
      <c r="A77" s="12" t="s">
        <v>22</v>
      </c>
      <c r="B77" s="12">
        <v>276.64999999999998</v>
      </c>
      <c r="C77" s="13">
        <f>ROUND(B77*0.093,2)</f>
        <v>25.73</v>
      </c>
      <c r="D77" s="12">
        <v>32</v>
      </c>
      <c r="E77" s="12">
        <v>42</v>
      </c>
      <c r="F77" s="12">
        <f>D77+E77</f>
        <v>74</v>
      </c>
      <c r="G77" s="12">
        <f t="shared" ref="G77:G86" si="20">ROUND(F77*0.667,2)</f>
        <v>49.36</v>
      </c>
      <c r="H77" s="12">
        <f t="shared" ref="H77:H86" si="21">ROUND((G77/B77)*100,2)</f>
        <v>17.84</v>
      </c>
      <c r="I77" s="38">
        <v>0.1</v>
      </c>
    </row>
    <row r="78" spans="1:9" x14ac:dyDescent="0.3">
      <c r="A78" s="5" t="s">
        <v>16</v>
      </c>
      <c r="B78" s="5">
        <v>60.65</v>
      </c>
      <c r="C78" s="13">
        <f t="shared" ref="C78:C86" si="22">ROUND(B78*0.093,2)</f>
        <v>5.64</v>
      </c>
      <c r="D78" s="5">
        <v>15</v>
      </c>
      <c r="E78" s="5">
        <v>35</v>
      </c>
      <c r="F78" s="5">
        <f t="shared" ref="F78:F86" si="23">D78+E78</f>
        <v>50</v>
      </c>
      <c r="G78" s="12">
        <f t="shared" si="20"/>
        <v>33.35</v>
      </c>
      <c r="H78" s="12">
        <f t="shared" si="21"/>
        <v>54.99</v>
      </c>
      <c r="I78" s="37">
        <v>0.04</v>
      </c>
    </row>
    <row r="79" spans="1:9" x14ac:dyDescent="0.3">
      <c r="A79" s="5" t="s">
        <v>14</v>
      </c>
      <c r="B79" s="5">
        <v>70</v>
      </c>
      <c r="C79" s="13">
        <f t="shared" si="22"/>
        <v>6.51</v>
      </c>
      <c r="D79" s="5">
        <v>8</v>
      </c>
      <c r="E79" s="5">
        <v>17.5</v>
      </c>
      <c r="F79" s="5">
        <f t="shared" si="23"/>
        <v>25.5</v>
      </c>
      <c r="G79" s="12">
        <f t="shared" si="20"/>
        <v>17.010000000000002</v>
      </c>
      <c r="H79" s="12">
        <f t="shared" si="21"/>
        <v>24.3</v>
      </c>
      <c r="I79" s="37">
        <v>0.04</v>
      </c>
    </row>
    <row r="80" spans="1:9" x14ac:dyDescent="0.3">
      <c r="A80" s="5" t="s">
        <v>26</v>
      </c>
      <c r="B80" s="5">
        <v>251.46</v>
      </c>
      <c r="C80" s="13">
        <f t="shared" si="22"/>
        <v>23.39</v>
      </c>
      <c r="D80" s="5">
        <v>32</v>
      </c>
      <c r="E80" s="5">
        <v>42</v>
      </c>
      <c r="F80" s="5">
        <f t="shared" si="23"/>
        <v>74</v>
      </c>
      <c r="G80" s="12">
        <f t="shared" si="20"/>
        <v>49.36</v>
      </c>
      <c r="H80" s="12">
        <f t="shared" si="21"/>
        <v>19.63</v>
      </c>
      <c r="I80" s="37">
        <v>0.1</v>
      </c>
    </row>
    <row r="81" spans="1:9" x14ac:dyDescent="0.3">
      <c r="A81" s="5" t="s">
        <v>16</v>
      </c>
      <c r="B81" s="5">
        <v>50.29</v>
      </c>
      <c r="C81" s="13">
        <f t="shared" si="22"/>
        <v>4.68</v>
      </c>
      <c r="D81" s="5">
        <v>15</v>
      </c>
      <c r="E81" s="5">
        <v>35</v>
      </c>
      <c r="F81" s="5">
        <f t="shared" si="23"/>
        <v>50</v>
      </c>
      <c r="G81" s="12">
        <f t="shared" si="20"/>
        <v>33.35</v>
      </c>
      <c r="H81" s="12">
        <f t="shared" si="21"/>
        <v>66.319999999999993</v>
      </c>
      <c r="I81" s="37">
        <v>0.04</v>
      </c>
    </row>
    <row r="82" spans="1:9" x14ac:dyDescent="0.3">
      <c r="A82" s="5" t="s">
        <v>14</v>
      </c>
      <c r="B82" s="5">
        <v>70</v>
      </c>
      <c r="C82" s="13">
        <f t="shared" si="22"/>
        <v>6.51</v>
      </c>
      <c r="D82" s="5">
        <v>8</v>
      </c>
      <c r="E82" s="5">
        <v>17.5</v>
      </c>
      <c r="F82" s="5">
        <f t="shared" si="23"/>
        <v>25.5</v>
      </c>
      <c r="G82" s="12">
        <f t="shared" si="20"/>
        <v>17.010000000000002</v>
      </c>
      <c r="H82" s="12">
        <f t="shared" si="21"/>
        <v>24.3</v>
      </c>
      <c r="I82" s="37">
        <v>0.04</v>
      </c>
    </row>
    <row r="83" spans="1:9" x14ac:dyDescent="0.3">
      <c r="A83" s="5" t="s">
        <v>24</v>
      </c>
      <c r="B83" s="5">
        <v>140</v>
      </c>
      <c r="C83" s="13">
        <f t="shared" si="22"/>
        <v>13.02</v>
      </c>
      <c r="D83" s="5">
        <v>24</v>
      </c>
      <c r="E83" s="5">
        <v>0</v>
      </c>
      <c r="F83" s="5">
        <f t="shared" si="23"/>
        <v>24</v>
      </c>
      <c r="G83" s="12">
        <f t="shared" si="20"/>
        <v>16.010000000000002</v>
      </c>
      <c r="H83" s="12">
        <f t="shared" si="21"/>
        <v>11.44</v>
      </c>
      <c r="I83" s="37">
        <v>0.1</v>
      </c>
    </row>
    <row r="84" spans="1:9" x14ac:dyDescent="0.3">
      <c r="A84" s="5" t="s">
        <v>17</v>
      </c>
      <c r="B84" s="5">
        <v>314.17</v>
      </c>
      <c r="C84" s="13">
        <f t="shared" si="22"/>
        <v>29.22</v>
      </c>
      <c r="D84" s="5">
        <v>48</v>
      </c>
      <c r="E84" s="5">
        <v>21</v>
      </c>
      <c r="F84" s="5">
        <f t="shared" si="23"/>
        <v>69</v>
      </c>
      <c r="G84" s="12">
        <f t="shared" si="20"/>
        <v>46.02</v>
      </c>
      <c r="H84" s="12">
        <f t="shared" si="21"/>
        <v>14.65</v>
      </c>
      <c r="I84" s="37">
        <v>0.1</v>
      </c>
    </row>
    <row r="85" spans="1:9" x14ac:dyDescent="0.3">
      <c r="A85" s="5" t="s">
        <v>16</v>
      </c>
      <c r="B85" s="5">
        <v>50.29</v>
      </c>
      <c r="C85" s="13">
        <f t="shared" si="22"/>
        <v>4.68</v>
      </c>
      <c r="D85" s="5">
        <v>6</v>
      </c>
      <c r="E85" s="5">
        <v>35</v>
      </c>
      <c r="F85" s="5">
        <f t="shared" si="23"/>
        <v>41</v>
      </c>
      <c r="G85" s="12">
        <f t="shared" si="20"/>
        <v>27.35</v>
      </c>
      <c r="H85" s="12">
        <f t="shared" si="21"/>
        <v>54.38</v>
      </c>
      <c r="I85" s="37">
        <v>0.04</v>
      </c>
    </row>
    <row r="86" spans="1:9" x14ac:dyDescent="0.3">
      <c r="A86" s="5" t="s">
        <v>14</v>
      </c>
      <c r="B86" s="5">
        <v>70</v>
      </c>
      <c r="C86" s="13">
        <f t="shared" si="22"/>
        <v>6.51</v>
      </c>
      <c r="D86" s="5">
        <v>8</v>
      </c>
      <c r="E86" s="5">
        <v>17.5</v>
      </c>
      <c r="F86" s="5">
        <f t="shared" si="23"/>
        <v>25.5</v>
      </c>
      <c r="G86" s="12">
        <f t="shared" si="20"/>
        <v>17.010000000000002</v>
      </c>
      <c r="H86" s="12">
        <f t="shared" si="21"/>
        <v>24.3</v>
      </c>
      <c r="I86" s="37">
        <v>0.04</v>
      </c>
    </row>
    <row r="88" spans="1:9" ht="15" thickBot="1" x14ac:dyDescent="0.35"/>
    <row r="89" spans="1:9" ht="15" thickBot="1" x14ac:dyDescent="0.35">
      <c r="A89" s="53" t="s">
        <v>9</v>
      </c>
      <c r="B89" s="54"/>
      <c r="C89" s="54"/>
      <c r="D89" s="54"/>
      <c r="E89" s="54"/>
      <c r="F89" s="54"/>
      <c r="G89" s="54"/>
      <c r="H89" s="54"/>
      <c r="I89" s="55"/>
    </row>
    <row r="90" spans="1:9" ht="15" thickBot="1" x14ac:dyDescent="0.35">
      <c r="A90" s="53" t="s">
        <v>8</v>
      </c>
      <c r="B90" s="54"/>
      <c r="C90" s="54"/>
      <c r="D90" s="54"/>
      <c r="E90" s="54"/>
      <c r="F90" s="54"/>
      <c r="G90" s="54"/>
      <c r="H90" s="54"/>
      <c r="I90" s="55"/>
    </row>
    <row r="91" spans="1:9" ht="43.8" thickBot="1" x14ac:dyDescent="0.35">
      <c r="A91" s="29" t="s">
        <v>0</v>
      </c>
      <c r="B91" s="42" t="s">
        <v>59</v>
      </c>
      <c r="C91" s="42" t="s">
        <v>60</v>
      </c>
      <c r="D91" s="39" t="s">
        <v>23</v>
      </c>
      <c r="E91" s="39" t="s">
        <v>64</v>
      </c>
      <c r="F91" s="39" t="s">
        <v>65</v>
      </c>
      <c r="G91" s="30" t="s">
        <v>11</v>
      </c>
      <c r="H91" s="30" t="s">
        <v>12</v>
      </c>
      <c r="I91" s="40" t="s">
        <v>19</v>
      </c>
    </row>
    <row r="92" spans="1:9" x14ac:dyDescent="0.3">
      <c r="A92" s="12" t="s">
        <v>13</v>
      </c>
      <c r="B92" s="12">
        <f>ROUND(C92*10.76,2)</f>
        <v>93.93</v>
      </c>
      <c r="C92" s="12">
        <v>8.73</v>
      </c>
      <c r="D92" s="12">
        <v>16</v>
      </c>
      <c r="E92" s="12">
        <v>21</v>
      </c>
      <c r="F92" s="12">
        <f>D92+E92</f>
        <v>37</v>
      </c>
      <c r="G92" s="12">
        <f t="shared" ref="G92:G95" si="24">ROUND(F92*0.667,2)</f>
        <v>24.68</v>
      </c>
      <c r="H92" s="12">
        <f t="shared" ref="H92:H95" si="25">ROUND((G92/B92)*100,2)</f>
        <v>26.27</v>
      </c>
      <c r="I92" s="38">
        <v>0.1</v>
      </c>
    </row>
    <row r="93" spans="1:9" x14ac:dyDescent="0.3">
      <c r="A93" s="5" t="s">
        <v>14</v>
      </c>
      <c r="B93" s="12">
        <f t="shared" ref="B93:B95" si="26">ROUND(C93*10.76,2)</f>
        <v>37.340000000000003</v>
      </c>
      <c r="C93" s="5">
        <v>3.47</v>
      </c>
      <c r="D93" s="5">
        <v>4</v>
      </c>
      <c r="E93" s="5">
        <v>17.5</v>
      </c>
      <c r="F93" s="5">
        <f t="shared" ref="F93" si="27">D93+E93</f>
        <v>21.5</v>
      </c>
      <c r="G93" s="12">
        <f t="shared" si="24"/>
        <v>14.34</v>
      </c>
      <c r="H93" s="12">
        <f t="shared" si="25"/>
        <v>38.4</v>
      </c>
      <c r="I93" s="37">
        <v>0.04</v>
      </c>
    </row>
    <row r="94" spans="1:9" x14ac:dyDescent="0.3">
      <c r="A94" s="5" t="s">
        <v>15</v>
      </c>
      <c r="B94" s="12">
        <f t="shared" si="26"/>
        <v>143.86000000000001</v>
      </c>
      <c r="C94" s="5">
        <v>13.37</v>
      </c>
      <c r="D94" s="5">
        <v>20</v>
      </c>
      <c r="E94" s="5">
        <v>21</v>
      </c>
      <c r="F94" s="5">
        <f>D94+E94</f>
        <v>41</v>
      </c>
      <c r="G94" s="12">
        <f t="shared" si="24"/>
        <v>27.35</v>
      </c>
      <c r="H94" s="12">
        <f t="shared" si="25"/>
        <v>19.010000000000002</v>
      </c>
      <c r="I94" s="37">
        <v>0.1</v>
      </c>
    </row>
    <row r="95" spans="1:9" x14ac:dyDescent="0.3">
      <c r="A95" s="5" t="s">
        <v>16</v>
      </c>
      <c r="B95" s="12">
        <f t="shared" si="26"/>
        <v>31.96</v>
      </c>
      <c r="C95" s="5">
        <v>2.97</v>
      </c>
      <c r="D95" s="5">
        <v>9</v>
      </c>
      <c r="E95" s="5">
        <v>35</v>
      </c>
      <c r="F95" s="5">
        <f>D95+E95</f>
        <v>44</v>
      </c>
      <c r="G95" s="12">
        <f t="shared" si="24"/>
        <v>29.35</v>
      </c>
      <c r="H95" s="12">
        <f t="shared" si="25"/>
        <v>91.83</v>
      </c>
      <c r="I95" s="37">
        <v>0.04</v>
      </c>
    </row>
  </sheetData>
  <mergeCells count="14">
    <mergeCell ref="A19:I19"/>
    <mergeCell ref="A3:I3"/>
    <mergeCell ref="A4:I4"/>
    <mergeCell ref="A18:I18"/>
    <mergeCell ref="A74:I74"/>
    <mergeCell ref="A75:I75"/>
    <mergeCell ref="A89:I89"/>
    <mergeCell ref="A90:I90"/>
    <mergeCell ref="A34:I34"/>
    <mergeCell ref="A35:I35"/>
    <mergeCell ref="A52:I52"/>
    <mergeCell ref="A53:I53"/>
    <mergeCell ref="A61:I61"/>
    <mergeCell ref="A62:I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34"/>
  <sheetViews>
    <sheetView tabSelected="1" zoomScale="120" zoomScaleNormal="120" workbookViewId="0">
      <selection activeCell="J129" sqref="J129"/>
    </sheetView>
  </sheetViews>
  <sheetFormatPr defaultRowHeight="14.4" x14ac:dyDescent="0.3"/>
  <cols>
    <col min="1" max="1" width="14.88671875" bestFit="1" customWidth="1"/>
    <col min="2" max="2" width="14.88671875" customWidth="1"/>
    <col min="3" max="3" width="11.44140625" bestFit="1" customWidth="1"/>
    <col min="4" max="4" width="8.88671875" style="4"/>
    <col min="6" max="6" width="13.21875" bestFit="1" customWidth="1"/>
    <col min="7" max="7" width="8.88671875" style="4"/>
  </cols>
  <sheetData>
    <row r="2" spans="1:7" ht="15" thickBot="1" x14ac:dyDescent="0.35"/>
    <row r="3" spans="1:7" ht="15" thickBot="1" x14ac:dyDescent="0.35">
      <c r="A3" s="53" t="s">
        <v>20</v>
      </c>
      <c r="B3" s="54"/>
      <c r="C3" s="54"/>
      <c r="D3" s="54"/>
      <c r="E3" s="54"/>
      <c r="F3" s="54"/>
      <c r="G3" s="55"/>
    </row>
    <row r="4" spans="1:7" ht="15" thickBot="1" x14ac:dyDescent="0.35">
      <c r="A4" s="53" t="s">
        <v>32</v>
      </c>
      <c r="B4" s="54"/>
      <c r="C4" s="54"/>
      <c r="D4" s="54"/>
      <c r="E4" s="54"/>
      <c r="F4" s="54"/>
      <c r="G4" s="55"/>
    </row>
    <row r="5" spans="1:7" ht="16.8" thickBot="1" x14ac:dyDescent="0.35">
      <c r="A5" s="15" t="s">
        <v>0</v>
      </c>
      <c r="B5" s="16" t="s">
        <v>59</v>
      </c>
      <c r="C5" s="16" t="s">
        <v>60</v>
      </c>
      <c r="D5" s="17" t="s">
        <v>61</v>
      </c>
      <c r="E5" s="17" t="s">
        <v>43</v>
      </c>
      <c r="F5" s="17"/>
      <c r="G5" s="18" t="s">
        <v>44</v>
      </c>
    </row>
    <row r="6" spans="1:7" x14ac:dyDescent="0.3">
      <c r="A6" s="12" t="s">
        <v>34</v>
      </c>
      <c r="B6" s="12">
        <v>340</v>
      </c>
      <c r="C6" s="13">
        <f>ROUND(B6*0.093,2)</f>
        <v>31.62</v>
      </c>
      <c r="D6" s="13">
        <v>80</v>
      </c>
      <c r="E6" s="13">
        <f>B6*D6</f>
        <v>27200</v>
      </c>
      <c r="F6" s="12" t="s">
        <v>49</v>
      </c>
      <c r="G6" s="13">
        <v>135</v>
      </c>
    </row>
    <row r="7" spans="1:7" x14ac:dyDescent="0.3">
      <c r="A7" s="5" t="s">
        <v>66</v>
      </c>
      <c r="B7" s="5">
        <v>26.25</v>
      </c>
      <c r="C7" s="13">
        <f t="shared" ref="C7:C15" si="0">ROUND(B7*0.093,2)</f>
        <v>2.44</v>
      </c>
      <c r="D7" s="6">
        <v>65</v>
      </c>
      <c r="E7" s="6">
        <f t="shared" ref="E7:E15" si="1">B7*D7</f>
        <v>1706.25</v>
      </c>
      <c r="F7" s="6" t="s">
        <v>47</v>
      </c>
      <c r="G7" s="6">
        <v>20</v>
      </c>
    </row>
    <row r="8" spans="1:7" x14ac:dyDescent="0.3">
      <c r="A8" s="5" t="s">
        <v>29</v>
      </c>
      <c r="B8" s="5">
        <v>193.75</v>
      </c>
      <c r="C8" s="13">
        <f t="shared" si="0"/>
        <v>18.02</v>
      </c>
      <c r="D8" s="6">
        <v>45</v>
      </c>
      <c r="E8" s="6">
        <f t="shared" si="1"/>
        <v>8718.75</v>
      </c>
      <c r="F8" s="6" t="s">
        <v>46</v>
      </c>
      <c r="G8" s="6">
        <v>60</v>
      </c>
    </row>
    <row r="9" spans="1:7" x14ac:dyDescent="0.3">
      <c r="A9" s="5" t="s">
        <v>35</v>
      </c>
      <c r="B9" s="5">
        <v>132</v>
      </c>
      <c r="C9" s="13">
        <f t="shared" si="0"/>
        <v>12.28</v>
      </c>
      <c r="D9" s="6">
        <v>80</v>
      </c>
      <c r="E9" s="6">
        <f t="shared" si="1"/>
        <v>10560</v>
      </c>
      <c r="F9" s="6" t="s">
        <v>51</v>
      </c>
      <c r="G9" s="6">
        <v>75</v>
      </c>
    </row>
    <row r="10" spans="1:7" x14ac:dyDescent="0.3">
      <c r="A10" s="5" t="s">
        <v>4</v>
      </c>
      <c r="B10" s="5">
        <v>168</v>
      </c>
      <c r="C10" s="13">
        <f t="shared" si="0"/>
        <v>15.62</v>
      </c>
      <c r="D10" s="6">
        <v>70</v>
      </c>
      <c r="E10" s="6">
        <f t="shared" si="1"/>
        <v>11760</v>
      </c>
      <c r="F10" s="5" t="s">
        <v>50</v>
      </c>
      <c r="G10" s="6">
        <v>90</v>
      </c>
    </row>
    <row r="11" spans="1:7" x14ac:dyDescent="0.3">
      <c r="A11" s="5" t="s">
        <v>14</v>
      </c>
      <c r="B11" s="5">
        <v>38.5</v>
      </c>
      <c r="C11" s="13">
        <f t="shared" si="0"/>
        <v>3.58</v>
      </c>
      <c r="D11" s="6">
        <v>65</v>
      </c>
      <c r="E11" s="6">
        <f t="shared" si="1"/>
        <v>2502.5</v>
      </c>
      <c r="F11" s="6" t="s">
        <v>47</v>
      </c>
      <c r="G11" s="6">
        <v>20</v>
      </c>
    </row>
    <row r="12" spans="1:7" x14ac:dyDescent="0.3">
      <c r="A12" s="5" t="s">
        <v>4</v>
      </c>
      <c r="B12" s="5">
        <v>168</v>
      </c>
      <c r="C12" s="13">
        <f t="shared" si="0"/>
        <v>15.62</v>
      </c>
      <c r="D12" s="6">
        <v>70</v>
      </c>
      <c r="E12" s="6">
        <f t="shared" si="1"/>
        <v>11760</v>
      </c>
      <c r="F12" s="5" t="s">
        <v>50</v>
      </c>
      <c r="G12" s="6">
        <v>90</v>
      </c>
    </row>
    <row r="13" spans="1:7" x14ac:dyDescent="0.3">
      <c r="A13" s="5" t="s">
        <v>14</v>
      </c>
      <c r="B13" s="5">
        <v>39</v>
      </c>
      <c r="C13" s="13">
        <f t="shared" si="0"/>
        <v>3.63</v>
      </c>
      <c r="D13" s="6">
        <v>65</v>
      </c>
      <c r="E13" s="6">
        <f t="shared" si="1"/>
        <v>2535</v>
      </c>
      <c r="F13" s="6" t="s">
        <v>47</v>
      </c>
      <c r="G13" s="6">
        <v>20</v>
      </c>
    </row>
    <row r="14" spans="1:7" x14ac:dyDescent="0.3">
      <c r="A14" s="5" t="s">
        <v>17</v>
      </c>
      <c r="B14" s="5">
        <v>186</v>
      </c>
      <c r="C14" s="13">
        <f t="shared" si="0"/>
        <v>17.3</v>
      </c>
      <c r="D14" s="6">
        <v>70</v>
      </c>
      <c r="E14" s="6">
        <f t="shared" si="1"/>
        <v>13020</v>
      </c>
      <c r="F14" s="5" t="s">
        <v>50</v>
      </c>
      <c r="G14" s="6">
        <v>90</v>
      </c>
    </row>
    <row r="15" spans="1:7" ht="15" thickBot="1" x14ac:dyDescent="0.35">
      <c r="A15" s="5" t="s">
        <v>14</v>
      </c>
      <c r="B15" s="5">
        <v>42</v>
      </c>
      <c r="C15" s="13">
        <f t="shared" si="0"/>
        <v>3.91</v>
      </c>
      <c r="D15" s="6">
        <v>65</v>
      </c>
      <c r="E15" s="6">
        <f t="shared" si="1"/>
        <v>2730</v>
      </c>
      <c r="F15" s="8" t="s">
        <v>47</v>
      </c>
      <c r="G15" s="8">
        <v>20</v>
      </c>
    </row>
    <row r="16" spans="1:7" ht="15" thickBot="1" x14ac:dyDescent="0.35">
      <c r="A16" s="5"/>
      <c r="B16" s="5"/>
      <c r="C16" s="5"/>
      <c r="D16" s="6"/>
      <c r="E16" s="22"/>
      <c r="F16" s="9" t="s">
        <v>56</v>
      </c>
      <c r="G16" s="28">
        <f>SUM(G6:G15)</f>
        <v>620</v>
      </c>
    </row>
    <row r="17" spans="1:7" x14ac:dyDescent="0.3">
      <c r="D17" s="27"/>
      <c r="G17" s="27"/>
    </row>
    <row r="18" spans="1:7" ht="15" thickBot="1" x14ac:dyDescent="0.35">
      <c r="D18" s="27"/>
      <c r="G18" s="27"/>
    </row>
    <row r="19" spans="1:7" ht="29.4" thickBot="1" x14ac:dyDescent="0.35">
      <c r="C19" s="29" t="s">
        <v>57</v>
      </c>
      <c r="D19" s="30" t="s">
        <v>62</v>
      </c>
      <c r="E19" s="31" t="s">
        <v>63</v>
      </c>
      <c r="G19" s="27"/>
    </row>
    <row r="20" spans="1:7" x14ac:dyDescent="0.3">
      <c r="C20" s="13">
        <v>620</v>
      </c>
      <c r="D20" s="12">
        <f>C20*18</f>
        <v>11160</v>
      </c>
      <c r="E20" s="13">
        <f>C20*7</f>
        <v>4340</v>
      </c>
      <c r="G20" s="27"/>
    </row>
    <row r="22" spans="1:7" ht="15" thickBot="1" x14ac:dyDescent="0.35"/>
    <row r="23" spans="1:7" ht="15" thickBot="1" x14ac:dyDescent="0.35">
      <c r="A23" s="53" t="s">
        <v>5</v>
      </c>
      <c r="B23" s="54"/>
      <c r="C23" s="54"/>
      <c r="D23" s="54"/>
      <c r="E23" s="54"/>
      <c r="F23" s="54"/>
      <c r="G23" s="55"/>
    </row>
    <row r="24" spans="1:7" ht="15" thickBot="1" x14ac:dyDescent="0.35">
      <c r="A24" s="53" t="s">
        <v>36</v>
      </c>
      <c r="B24" s="54"/>
      <c r="C24" s="54"/>
      <c r="D24" s="54"/>
      <c r="E24" s="54"/>
      <c r="F24" s="54"/>
      <c r="G24" s="55"/>
    </row>
    <row r="25" spans="1:7" ht="16.8" thickBot="1" x14ac:dyDescent="0.35">
      <c r="A25" s="15" t="s">
        <v>0</v>
      </c>
      <c r="B25" s="16" t="s">
        <v>59</v>
      </c>
      <c r="C25" s="16" t="s">
        <v>60</v>
      </c>
      <c r="D25" s="17" t="s">
        <v>61</v>
      </c>
      <c r="E25" s="17" t="s">
        <v>43</v>
      </c>
      <c r="F25" s="17"/>
      <c r="G25" s="18" t="s">
        <v>44</v>
      </c>
    </row>
    <row r="26" spans="1:7" x14ac:dyDescent="0.3">
      <c r="A26" s="12" t="s">
        <v>28</v>
      </c>
      <c r="B26" s="14">
        <v>78.67</v>
      </c>
      <c r="C26" s="13">
        <f t="shared" ref="C26:C32" si="2">ROUND(B26*0.093,2)</f>
        <v>7.32</v>
      </c>
      <c r="D26" s="13">
        <v>80</v>
      </c>
      <c r="E26" s="13">
        <f>B26*D26</f>
        <v>6293.6</v>
      </c>
      <c r="F26" s="13" t="s">
        <v>46</v>
      </c>
      <c r="G26" s="13">
        <v>60</v>
      </c>
    </row>
    <row r="27" spans="1:7" x14ac:dyDescent="0.3">
      <c r="A27" s="5" t="s">
        <v>37</v>
      </c>
      <c r="B27" s="5">
        <v>48.35</v>
      </c>
      <c r="C27" s="13">
        <f t="shared" si="2"/>
        <v>4.5</v>
      </c>
      <c r="D27" s="6">
        <v>45</v>
      </c>
      <c r="E27" s="6">
        <f t="shared" ref="E27:E32" si="3">B27*D27</f>
        <v>2175.75</v>
      </c>
      <c r="F27" s="6" t="s">
        <v>47</v>
      </c>
      <c r="G27" s="6">
        <v>20</v>
      </c>
    </row>
    <row r="28" spans="1:7" x14ac:dyDescent="0.3">
      <c r="A28" s="5" t="s">
        <v>38</v>
      </c>
      <c r="B28" s="5">
        <v>252.33</v>
      </c>
      <c r="C28" s="13">
        <f t="shared" si="2"/>
        <v>23.47</v>
      </c>
      <c r="D28" s="6">
        <v>65</v>
      </c>
      <c r="E28" s="6">
        <f t="shared" si="3"/>
        <v>16401.45</v>
      </c>
      <c r="F28" s="5" t="s">
        <v>50</v>
      </c>
      <c r="G28" s="6">
        <v>90</v>
      </c>
    </row>
    <row r="29" spans="1:7" x14ac:dyDescent="0.3">
      <c r="A29" s="5" t="s">
        <v>33</v>
      </c>
      <c r="B29" s="5">
        <v>106</v>
      </c>
      <c r="C29" s="13">
        <f t="shared" si="2"/>
        <v>9.86</v>
      </c>
      <c r="D29" s="6">
        <v>45</v>
      </c>
      <c r="E29" s="6">
        <f t="shared" si="3"/>
        <v>4770</v>
      </c>
      <c r="F29" s="6" t="s">
        <v>46</v>
      </c>
      <c r="G29" s="6">
        <v>45</v>
      </c>
    </row>
    <row r="30" spans="1:7" x14ac:dyDescent="0.3">
      <c r="A30" s="5" t="s">
        <v>39</v>
      </c>
      <c r="B30" s="5">
        <v>98.25</v>
      </c>
      <c r="C30" s="13">
        <f t="shared" si="2"/>
        <v>9.14</v>
      </c>
      <c r="D30" s="6">
        <v>45</v>
      </c>
      <c r="E30" s="6">
        <f t="shared" si="3"/>
        <v>4421.25</v>
      </c>
      <c r="F30" s="6" t="s">
        <v>46</v>
      </c>
      <c r="G30" s="6">
        <v>45</v>
      </c>
    </row>
    <row r="31" spans="1:7" x14ac:dyDescent="0.3">
      <c r="A31" s="5" t="s">
        <v>40</v>
      </c>
      <c r="B31" s="5">
        <v>521.44000000000005</v>
      </c>
      <c r="C31" s="13">
        <f t="shared" si="2"/>
        <v>48.49</v>
      </c>
      <c r="D31" s="6">
        <v>80</v>
      </c>
      <c r="E31" s="6">
        <f t="shared" si="3"/>
        <v>41715.200000000004</v>
      </c>
      <c r="F31" s="5" t="s">
        <v>45</v>
      </c>
      <c r="G31" s="6">
        <v>270</v>
      </c>
    </row>
    <row r="32" spans="1:7" ht="15" thickBot="1" x14ac:dyDescent="0.35">
      <c r="A32" s="5" t="s">
        <v>41</v>
      </c>
      <c r="B32" s="5">
        <v>355.72</v>
      </c>
      <c r="C32" s="13">
        <f t="shared" si="2"/>
        <v>33.08</v>
      </c>
      <c r="D32" s="6">
        <v>45</v>
      </c>
      <c r="E32" s="6">
        <f t="shared" si="3"/>
        <v>16007.400000000001</v>
      </c>
      <c r="F32" s="5" t="s">
        <v>49</v>
      </c>
      <c r="G32" s="8">
        <v>135</v>
      </c>
    </row>
    <row r="33" spans="1:7" ht="15" thickBot="1" x14ac:dyDescent="0.35">
      <c r="A33" s="5"/>
      <c r="B33" s="5"/>
      <c r="C33" s="6"/>
      <c r="D33" s="6"/>
      <c r="E33" s="7"/>
      <c r="F33" s="9" t="s">
        <v>56</v>
      </c>
      <c r="G33" s="10">
        <f>SUM(G26:G32)</f>
        <v>665</v>
      </c>
    </row>
    <row r="35" spans="1:7" ht="15" thickBot="1" x14ac:dyDescent="0.35"/>
    <row r="36" spans="1:7" ht="15" thickBot="1" x14ac:dyDescent="0.35">
      <c r="A36" s="53" t="s">
        <v>5</v>
      </c>
      <c r="B36" s="54"/>
      <c r="C36" s="54"/>
      <c r="D36" s="54"/>
      <c r="E36" s="54"/>
      <c r="F36" s="54"/>
      <c r="G36" s="55"/>
    </row>
    <row r="37" spans="1:7" ht="15" thickBot="1" x14ac:dyDescent="0.35">
      <c r="A37" s="53" t="s">
        <v>6</v>
      </c>
      <c r="B37" s="54"/>
      <c r="C37" s="54"/>
      <c r="D37" s="54"/>
      <c r="E37" s="54"/>
      <c r="F37" s="54"/>
      <c r="G37" s="55"/>
    </row>
    <row r="38" spans="1:7" ht="16.8" thickBot="1" x14ac:dyDescent="0.35">
      <c r="A38" s="15" t="s">
        <v>0</v>
      </c>
      <c r="B38" s="16" t="s">
        <v>59</v>
      </c>
      <c r="C38" s="16" t="s">
        <v>60</v>
      </c>
      <c r="D38" s="17" t="s">
        <v>61</v>
      </c>
      <c r="E38" s="17" t="s">
        <v>43</v>
      </c>
      <c r="F38" s="16"/>
      <c r="G38" s="18" t="s">
        <v>44</v>
      </c>
    </row>
    <row r="39" spans="1:7" x14ac:dyDescent="0.3">
      <c r="A39" s="12" t="s">
        <v>24</v>
      </c>
      <c r="B39" s="12">
        <f t="shared" ref="B39:B49" si="4">ROUND(10.76*C39,2)</f>
        <v>242.1</v>
      </c>
      <c r="C39" s="12">
        <v>22.5</v>
      </c>
      <c r="D39" s="13">
        <v>80</v>
      </c>
      <c r="E39" s="13">
        <f t="shared" ref="E39:E49" si="5">B39*D39</f>
        <v>19368</v>
      </c>
      <c r="F39" s="12" t="s">
        <v>50</v>
      </c>
      <c r="G39" s="13">
        <v>90</v>
      </c>
    </row>
    <row r="40" spans="1:7" x14ac:dyDescent="0.3">
      <c r="A40" s="5" t="s">
        <v>28</v>
      </c>
      <c r="B40" s="12">
        <f t="shared" si="4"/>
        <v>279.76</v>
      </c>
      <c r="C40" s="5">
        <v>26</v>
      </c>
      <c r="D40" s="6">
        <v>80</v>
      </c>
      <c r="E40" s="6">
        <f t="shared" si="5"/>
        <v>22380.799999999999</v>
      </c>
      <c r="F40" s="5" t="s">
        <v>49</v>
      </c>
      <c r="G40" s="6">
        <v>135</v>
      </c>
    </row>
    <row r="41" spans="1:7" x14ac:dyDescent="0.3">
      <c r="A41" s="5" t="s">
        <v>27</v>
      </c>
      <c r="B41" s="12">
        <f t="shared" si="4"/>
        <v>53.8</v>
      </c>
      <c r="C41" s="5">
        <v>5</v>
      </c>
      <c r="D41" s="6">
        <v>45</v>
      </c>
      <c r="E41" s="6">
        <f t="shared" si="5"/>
        <v>2421</v>
      </c>
      <c r="F41" s="6" t="s">
        <v>47</v>
      </c>
      <c r="G41" s="6">
        <v>20</v>
      </c>
    </row>
    <row r="42" spans="1:7" x14ac:dyDescent="0.3">
      <c r="A42" s="5" t="s">
        <v>27</v>
      </c>
      <c r="B42" s="12">
        <f t="shared" si="4"/>
        <v>67.680000000000007</v>
      </c>
      <c r="C42" s="5">
        <v>6.29</v>
      </c>
      <c r="D42" s="6">
        <v>45</v>
      </c>
      <c r="E42" s="6">
        <f t="shared" si="5"/>
        <v>3045.6000000000004</v>
      </c>
      <c r="F42" s="6" t="s">
        <v>47</v>
      </c>
      <c r="G42" s="6">
        <v>20</v>
      </c>
    </row>
    <row r="43" spans="1:7" x14ac:dyDescent="0.3">
      <c r="A43" s="5" t="s">
        <v>29</v>
      </c>
      <c r="B43" s="12">
        <f t="shared" si="4"/>
        <v>290.3</v>
      </c>
      <c r="C43" s="5">
        <v>26.98</v>
      </c>
      <c r="D43" s="6">
        <v>45</v>
      </c>
      <c r="E43" s="6">
        <f t="shared" si="5"/>
        <v>13063.5</v>
      </c>
      <c r="F43" s="5" t="s">
        <v>50</v>
      </c>
      <c r="G43" s="6">
        <v>90</v>
      </c>
    </row>
    <row r="44" spans="1:7" x14ac:dyDescent="0.3">
      <c r="A44" s="5" t="s">
        <v>14</v>
      </c>
      <c r="B44" s="12">
        <f t="shared" si="4"/>
        <v>32.93</v>
      </c>
      <c r="C44" s="5">
        <v>3.06</v>
      </c>
      <c r="D44" s="6">
        <v>65</v>
      </c>
      <c r="E44" s="6">
        <f t="shared" si="5"/>
        <v>2140.4499999999998</v>
      </c>
      <c r="F44" s="6" t="s">
        <v>47</v>
      </c>
      <c r="G44" s="6">
        <v>20</v>
      </c>
    </row>
    <row r="45" spans="1:7" x14ac:dyDescent="0.3">
      <c r="A45" s="5" t="s">
        <v>33</v>
      </c>
      <c r="B45" s="12">
        <f t="shared" si="4"/>
        <v>105.99</v>
      </c>
      <c r="C45" s="5">
        <v>9.85</v>
      </c>
      <c r="D45" s="6">
        <v>45</v>
      </c>
      <c r="E45" s="6">
        <f t="shared" si="5"/>
        <v>4769.55</v>
      </c>
      <c r="F45" s="6" t="s">
        <v>48</v>
      </c>
      <c r="G45" s="6">
        <v>40</v>
      </c>
    </row>
    <row r="46" spans="1:7" x14ac:dyDescent="0.3">
      <c r="A46" s="5" t="s">
        <v>30</v>
      </c>
      <c r="B46" s="12">
        <f t="shared" si="4"/>
        <v>555.86</v>
      </c>
      <c r="C46" s="5">
        <v>51.66</v>
      </c>
      <c r="D46" s="6">
        <v>80</v>
      </c>
      <c r="E46" s="6">
        <f t="shared" si="5"/>
        <v>44468.800000000003</v>
      </c>
      <c r="F46" s="5" t="s">
        <v>45</v>
      </c>
      <c r="G46" s="6">
        <v>270</v>
      </c>
    </row>
    <row r="47" spans="1:7" x14ac:dyDescent="0.3">
      <c r="A47" s="5" t="s">
        <v>4</v>
      </c>
      <c r="B47" s="12">
        <f t="shared" si="4"/>
        <v>286.54000000000002</v>
      </c>
      <c r="C47" s="5">
        <v>26.63</v>
      </c>
      <c r="D47" s="6">
        <v>70</v>
      </c>
      <c r="E47" s="6">
        <f t="shared" si="5"/>
        <v>20057.800000000003</v>
      </c>
      <c r="F47" s="5" t="s">
        <v>50</v>
      </c>
      <c r="G47" s="6">
        <v>90</v>
      </c>
    </row>
    <row r="48" spans="1:7" x14ac:dyDescent="0.3">
      <c r="A48" s="5" t="s">
        <v>16</v>
      </c>
      <c r="B48" s="12">
        <f t="shared" si="4"/>
        <v>58.1</v>
      </c>
      <c r="C48" s="5">
        <v>5.4</v>
      </c>
      <c r="D48" s="6">
        <v>65</v>
      </c>
      <c r="E48" s="6">
        <f t="shared" si="5"/>
        <v>3776.5</v>
      </c>
      <c r="F48" s="6" t="s">
        <v>48</v>
      </c>
      <c r="G48" s="6">
        <v>40</v>
      </c>
    </row>
    <row r="49" spans="1:7" ht="15" thickBot="1" x14ac:dyDescent="0.35">
      <c r="A49" s="5" t="s">
        <v>14</v>
      </c>
      <c r="B49" s="12">
        <f t="shared" si="4"/>
        <v>55.63</v>
      </c>
      <c r="C49" s="5">
        <v>5.17</v>
      </c>
      <c r="D49" s="6">
        <v>65</v>
      </c>
      <c r="E49" s="6">
        <f t="shared" si="5"/>
        <v>3615.9500000000003</v>
      </c>
      <c r="F49" s="8" t="s">
        <v>48</v>
      </c>
      <c r="G49" s="8">
        <v>40</v>
      </c>
    </row>
    <row r="50" spans="1:7" ht="15" thickBot="1" x14ac:dyDescent="0.35">
      <c r="A50" s="5"/>
      <c r="B50" s="5"/>
      <c r="C50" s="5"/>
      <c r="D50" s="6"/>
      <c r="E50" s="22"/>
      <c r="F50" s="9" t="s">
        <v>56</v>
      </c>
      <c r="G50" s="11">
        <f>SUM(G39:G49)</f>
        <v>855</v>
      </c>
    </row>
    <row r="51" spans="1:7" x14ac:dyDescent="0.3">
      <c r="A51" s="19"/>
      <c r="B51" s="19"/>
      <c r="C51" s="19"/>
      <c r="D51" s="20"/>
      <c r="E51" s="19"/>
      <c r="F51" s="21"/>
      <c r="G51" s="20"/>
    </row>
    <row r="52" spans="1:7" ht="15" thickBot="1" x14ac:dyDescent="0.35"/>
    <row r="53" spans="1:7" ht="15" thickBot="1" x14ac:dyDescent="0.35">
      <c r="A53" s="53" t="s">
        <v>5</v>
      </c>
      <c r="B53" s="54"/>
      <c r="C53" s="54"/>
      <c r="D53" s="54"/>
      <c r="E53" s="54"/>
      <c r="F53" s="54"/>
      <c r="G53" s="55"/>
    </row>
    <row r="54" spans="1:7" ht="15" thickBot="1" x14ac:dyDescent="0.35">
      <c r="A54" s="53" t="s">
        <v>7</v>
      </c>
      <c r="B54" s="54"/>
      <c r="C54" s="54"/>
      <c r="D54" s="54"/>
      <c r="E54" s="54"/>
      <c r="F54" s="54"/>
      <c r="G54" s="55"/>
    </row>
    <row r="55" spans="1:7" ht="16.8" thickBot="1" x14ac:dyDescent="0.35">
      <c r="A55" s="15" t="s">
        <v>0</v>
      </c>
      <c r="B55" s="16" t="s">
        <v>59</v>
      </c>
      <c r="C55" s="16" t="s">
        <v>60</v>
      </c>
      <c r="D55" s="17" t="s">
        <v>61</v>
      </c>
      <c r="E55" s="17" t="s">
        <v>43</v>
      </c>
      <c r="F55" s="16"/>
      <c r="G55" s="18" t="s">
        <v>44</v>
      </c>
    </row>
    <row r="56" spans="1:7" x14ac:dyDescent="0.3">
      <c r="A56" s="12" t="s">
        <v>17</v>
      </c>
      <c r="B56" s="12">
        <f t="shared" ref="B56:B67" si="6">ROUND(10.76*C56,2)</f>
        <v>362.72</v>
      </c>
      <c r="C56" s="12">
        <v>33.71</v>
      </c>
      <c r="D56" s="13">
        <v>70</v>
      </c>
      <c r="E56" s="13">
        <f t="shared" ref="E56:E67" si="7">B56*D56</f>
        <v>25390.400000000001</v>
      </c>
      <c r="F56" s="12" t="s">
        <v>50</v>
      </c>
      <c r="G56" s="13">
        <v>90</v>
      </c>
    </row>
    <row r="57" spans="1:7" x14ac:dyDescent="0.3">
      <c r="A57" s="5" t="s">
        <v>14</v>
      </c>
      <c r="B57" s="12">
        <f t="shared" si="6"/>
        <v>89.95</v>
      </c>
      <c r="C57" s="5">
        <v>8.36</v>
      </c>
      <c r="D57" s="6">
        <v>65</v>
      </c>
      <c r="E57" s="6">
        <f t="shared" si="7"/>
        <v>5846.75</v>
      </c>
      <c r="F57" s="6" t="s">
        <v>51</v>
      </c>
      <c r="G57" s="6">
        <v>75</v>
      </c>
    </row>
    <row r="58" spans="1:7" x14ac:dyDescent="0.3">
      <c r="A58" s="5" t="s">
        <v>16</v>
      </c>
      <c r="B58" s="12">
        <f t="shared" si="6"/>
        <v>77.900000000000006</v>
      </c>
      <c r="C58" s="5">
        <v>7.24</v>
      </c>
      <c r="D58" s="6">
        <v>65</v>
      </c>
      <c r="E58" s="6">
        <f t="shared" si="7"/>
        <v>5063.5</v>
      </c>
      <c r="F58" s="6" t="s">
        <v>51</v>
      </c>
      <c r="G58" s="6">
        <v>75</v>
      </c>
    </row>
    <row r="59" spans="1:7" x14ac:dyDescent="0.3">
      <c r="A59" s="5" t="s">
        <v>22</v>
      </c>
      <c r="B59" s="12">
        <f t="shared" si="6"/>
        <v>286.54000000000002</v>
      </c>
      <c r="C59" s="5">
        <v>26.63</v>
      </c>
      <c r="D59" s="6">
        <v>70</v>
      </c>
      <c r="E59" s="6">
        <f t="shared" si="7"/>
        <v>20057.800000000003</v>
      </c>
      <c r="F59" s="5" t="s">
        <v>50</v>
      </c>
      <c r="G59" s="6">
        <v>90</v>
      </c>
    </row>
    <row r="60" spans="1:7" x14ac:dyDescent="0.3">
      <c r="A60" s="5" t="s">
        <v>16</v>
      </c>
      <c r="B60" s="12">
        <f t="shared" si="6"/>
        <v>72.849999999999994</v>
      </c>
      <c r="C60" s="5">
        <v>6.77</v>
      </c>
      <c r="D60" s="6">
        <v>65</v>
      </c>
      <c r="E60" s="6">
        <f t="shared" si="7"/>
        <v>4735.25</v>
      </c>
      <c r="F60" s="6" t="s">
        <v>48</v>
      </c>
      <c r="G60" s="6">
        <v>40</v>
      </c>
    </row>
    <row r="61" spans="1:7" x14ac:dyDescent="0.3">
      <c r="A61" s="5" t="s">
        <v>14</v>
      </c>
      <c r="B61" s="12">
        <f t="shared" si="6"/>
        <v>91.14</v>
      </c>
      <c r="C61" s="5">
        <v>8.4700000000000006</v>
      </c>
      <c r="D61" s="6">
        <v>65</v>
      </c>
      <c r="E61" s="6">
        <f t="shared" si="7"/>
        <v>5924.1</v>
      </c>
      <c r="F61" s="6" t="s">
        <v>51</v>
      </c>
      <c r="G61" s="6">
        <v>75</v>
      </c>
    </row>
    <row r="62" spans="1:7" x14ac:dyDescent="0.3">
      <c r="A62" s="5" t="s">
        <v>24</v>
      </c>
      <c r="B62" s="12">
        <f t="shared" si="6"/>
        <v>390.37</v>
      </c>
      <c r="C62" s="5">
        <v>36.28</v>
      </c>
      <c r="D62" s="6">
        <v>80</v>
      </c>
      <c r="E62" s="6">
        <f t="shared" si="7"/>
        <v>31229.599999999999</v>
      </c>
      <c r="F62" s="5" t="s">
        <v>49</v>
      </c>
      <c r="G62" s="6">
        <v>135</v>
      </c>
    </row>
    <row r="63" spans="1:7" x14ac:dyDescent="0.3">
      <c r="A63" s="5" t="s">
        <v>25</v>
      </c>
      <c r="B63" s="12">
        <f t="shared" si="6"/>
        <v>82.42</v>
      </c>
      <c r="C63" s="5">
        <v>7.66</v>
      </c>
      <c r="D63" s="6">
        <v>80</v>
      </c>
      <c r="E63" s="6">
        <f t="shared" si="7"/>
        <v>6593.6</v>
      </c>
      <c r="F63" s="6" t="s">
        <v>46</v>
      </c>
      <c r="G63" s="6">
        <v>60</v>
      </c>
    </row>
    <row r="64" spans="1:7" x14ac:dyDescent="0.3">
      <c r="A64" s="5" t="s">
        <v>26</v>
      </c>
      <c r="B64" s="12">
        <f t="shared" si="6"/>
        <v>269</v>
      </c>
      <c r="C64" s="5">
        <v>25</v>
      </c>
      <c r="D64" s="6">
        <v>70</v>
      </c>
      <c r="E64" s="6">
        <f t="shared" si="7"/>
        <v>18830</v>
      </c>
      <c r="F64" s="5" t="s">
        <v>50</v>
      </c>
      <c r="G64" s="6">
        <v>90</v>
      </c>
    </row>
    <row r="65" spans="1:7" x14ac:dyDescent="0.3">
      <c r="A65" s="5" t="s">
        <v>16</v>
      </c>
      <c r="B65" s="12">
        <f t="shared" si="6"/>
        <v>119.11</v>
      </c>
      <c r="C65" s="5">
        <v>11.07</v>
      </c>
      <c r="D65" s="6">
        <v>65</v>
      </c>
      <c r="E65" s="6">
        <f t="shared" si="7"/>
        <v>7742.15</v>
      </c>
      <c r="F65" s="6" t="s">
        <v>52</v>
      </c>
      <c r="G65" s="6">
        <v>50</v>
      </c>
    </row>
    <row r="66" spans="1:7" x14ac:dyDescent="0.3">
      <c r="A66" s="5" t="s">
        <v>14</v>
      </c>
      <c r="B66" s="12">
        <f t="shared" si="6"/>
        <v>161.4</v>
      </c>
      <c r="C66" s="5">
        <v>15</v>
      </c>
      <c r="D66" s="6">
        <v>65</v>
      </c>
      <c r="E66" s="6">
        <f t="shared" si="7"/>
        <v>10491</v>
      </c>
      <c r="F66" s="6" t="s">
        <v>51</v>
      </c>
      <c r="G66" s="6">
        <v>75</v>
      </c>
    </row>
    <row r="67" spans="1:7" ht="15" thickBot="1" x14ac:dyDescent="0.35">
      <c r="A67" s="5" t="s">
        <v>27</v>
      </c>
      <c r="B67" s="12">
        <f t="shared" si="6"/>
        <v>50.79</v>
      </c>
      <c r="C67" s="5">
        <v>4.72</v>
      </c>
      <c r="D67" s="6">
        <v>45</v>
      </c>
      <c r="E67" s="6">
        <f t="shared" si="7"/>
        <v>2285.5500000000002</v>
      </c>
      <c r="F67" s="6" t="s">
        <v>47</v>
      </c>
      <c r="G67" s="8">
        <v>20</v>
      </c>
    </row>
    <row r="68" spans="1:7" ht="15" thickBot="1" x14ac:dyDescent="0.35">
      <c r="A68" s="5"/>
      <c r="B68" s="5"/>
      <c r="C68" s="5"/>
      <c r="D68" s="6"/>
      <c r="E68" s="22"/>
      <c r="F68" s="9" t="s">
        <v>56</v>
      </c>
      <c r="G68" s="11">
        <f>SUM(G56:G67)</f>
        <v>875</v>
      </c>
    </row>
    <row r="69" spans="1:7" x14ac:dyDescent="0.3">
      <c r="A69" s="19"/>
      <c r="B69" s="19"/>
      <c r="C69" s="19"/>
      <c r="D69" s="20"/>
      <c r="E69" s="19"/>
      <c r="F69" s="21"/>
      <c r="G69" s="20"/>
    </row>
    <row r="70" spans="1:7" ht="15" thickBot="1" x14ac:dyDescent="0.35"/>
    <row r="71" spans="1:7" ht="15" thickBot="1" x14ac:dyDescent="0.35">
      <c r="A71" s="53" t="s">
        <v>5</v>
      </c>
      <c r="B71" s="54"/>
      <c r="C71" s="54"/>
      <c r="D71" s="54"/>
      <c r="E71" s="54"/>
      <c r="F71" s="54"/>
      <c r="G71" s="55"/>
    </row>
    <row r="72" spans="1:7" ht="15" thickBot="1" x14ac:dyDescent="0.35">
      <c r="A72" s="53" t="s">
        <v>8</v>
      </c>
      <c r="B72" s="54"/>
      <c r="C72" s="54"/>
      <c r="D72" s="54"/>
      <c r="E72" s="54"/>
      <c r="F72" s="54"/>
      <c r="G72" s="55"/>
    </row>
    <row r="73" spans="1:7" ht="16.8" thickBot="1" x14ac:dyDescent="0.35">
      <c r="A73" s="15" t="s">
        <v>0</v>
      </c>
      <c r="B73" s="16" t="s">
        <v>59</v>
      </c>
      <c r="C73" s="16" t="s">
        <v>60</v>
      </c>
      <c r="D73" s="17" t="s">
        <v>61</v>
      </c>
      <c r="E73" s="17" t="s">
        <v>43</v>
      </c>
      <c r="F73" s="16"/>
      <c r="G73" s="18" t="s">
        <v>44</v>
      </c>
    </row>
    <row r="74" spans="1:7" x14ac:dyDescent="0.3">
      <c r="A74" s="12" t="s">
        <v>13</v>
      </c>
      <c r="B74" s="12">
        <f t="shared" ref="B74:B77" si="8">ROUND(10.76*C74,2)</f>
        <v>93.93</v>
      </c>
      <c r="C74" s="12">
        <v>8.73</v>
      </c>
      <c r="D74" s="13">
        <v>80</v>
      </c>
      <c r="E74" s="13">
        <f t="shared" ref="E74:E77" si="9">B74*D74</f>
        <v>7514.4000000000005</v>
      </c>
      <c r="F74" s="13" t="s">
        <v>52</v>
      </c>
      <c r="G74" s="13">
        <v>50</v>
      </c>
    </row>
    <row r="75" spans="1:7" x14ac:dyDescent="0.3">
      <c r="A75" s="5" t="s">
        <v>14</v>
      </c>
      <c r="B75" s="12">
        <f t="shared" si="8"/>
        <v>37.340000000000003</v>
      </c>
      <c r="C75" s="5">
        <v>3.47</v>
      </c>
      <c r="D75" s="6">
        <v>65</v>
      </c>
      <c r="E75" s="6">
        <f t="shared" si="9"/>
        <v>2427.1000000000004</v>
      </c>
      <c r="F75" s="6" t="s">
        <v>55</v>
      </c>
      <c r="G75" s="6">
        <v>12</v>
      </c>
    </row>
    <row r="76" spans="1:7" x14ac:dyDescent="0.3">
      <c r="A76" s="5" t="s">
        <v>31</v>
      </c>
      <c r="B76" s="12">
        <f t="shared" si="8"/>
        <v>143.86000000000001</v>
      </c>
      <c r="C76" s="5">
        <v>13.37</v>
      </c>
      <c r="D76" s="6">
        <v>80</v>
      </c>
      <c r="E76" s="6">
        <f t="shared" si="9"/>
        <v>11508.800000000001</v>
      </c>
      <c r="F76" s="6" t="s">
        <v>51</v>
      </c>
      <c r="G76" s="6">
        <v>75</v>
      </c>
    </row>
    <row r="77" spans="1:7" ht="15" thickBot="1" x14ac:dyDescent="0.35">
      <c r="A77" s="5" t="s">
        <v>14</v>
      </c>
      <c r="B77" s="12">
        <f t="shared" si="8"/>
        <v>31.96</v>
      </c>
      <c r="C77" s="5">
        <v>2.97</v>
      </c>
      <c r="D77" s="6">
        <v>65</v>
      </c>
      <c r="E77" s="6">
        <f t="shared" si="9"/>
        <v>2077.4</v>
      </c>
      <c r="F77" s="8" t="s">
        <v>55</v>
      </c>
      <c r="G77" s="8">
        <v>12</v>
      </c>
    </row>
    <row r="78" spans="1:7" ht="15" thickBot="1" x14ac:dyDescent="0.35">
      <c r="A78" s="5"/>
      <c r="B78" s="5"/>
      <c r="C78" s="5"/>
      <c r="D78" s="6"/>
      <c r="E78" s="22"/>
      <c r="F78" s="9" t="s">
        <v>56</v>
      </c>
      <c r="G78" s="11">
        <f>SUM(G74:G77)</f>
        <v>149</v>
      </c>
    </row>
    <row r="79" spans="1:7" x14ac:dyDescent="0.3">
      <c r="A79" s="19"/>
      <c r="B79" s="19"/>
      <c r="C79" s="19"/>
      <c r="D79" s="20"/>
      <c r="E79" s="19"/>
      <c r="F79" s="21"/>
      <c r="G79" s="20"/>
    </row>
    <row r="80" spans="1:7" ht="28.8" x14ac:dyDescent="0.3">
      <c r="A80" s="19"/>
      <c r="B80" s="19"/>
      <c r="C80" s="24" t="s">
        <v>57</v>
      </c>
      <c r="D80" s="25" t="s">
        <v>62</v>
      </c>
      <c r="E80" s="25" t="s">
        <v>63</v>
      </c>
      <c r="F80" s="21"/>
      <c r="G80" s="20"/>
    </row>
    <row r="81" spans="1:7" x14ac:dyDescent="0.3">
      <c r="A81" s="19"/>
      <c r="B81" s="19"/>
      <c r="C81" s="5">
        <f>G33+G50+G68+G78</f>
        <v>2544</v>
      </c>
      <c r="D81" s="5">
        <f>C81*18</f>
        <v>45792</v>
      </c>
      <c r="E81" s="6">
        <f>C81*7</f>
        <v>17808</v>
      </c>
      <c r="F81" s="21"/>
      <c r="G81" s="20"/>
    </row>
    <row r="82" spans="1:7" x14ac:dyDescent="0.3">
      <c r="A82" s="19"/>
      <c r="B82" s="19"/>
      <c r="C82" s="19"/>
      <c r="D82" s="19"/>
      <c r="E82" s="20"/>
      <c r="F82" s="21"/>
      <c r="G82" s="20"/>
    </row>
    <row r="83" spans="1:7" ht="15" thickBot="1" x14ac:dyDescent="0.35"/>
    <row r="84" spans="1:7" ht="15" thickBot="1" x14ac:dyDescent="0.35">
      <c r="A84" s="53" t="s">
        <v>9</v>
      </c>
      <c r="B84" s="54"/>
      <c r="C84" s="54"/>
      <c r="D84" s="54"/>
      <c r="E84" s="54"/>
      <c r="F84" s="54"/>
      <c r="G84" s="55"/>
    </row>
    <row r="85" spans="1:7" ht="15" thickBot="1" x14ac:dyDescent="0.35">
      <c r="A85" s="53" t="s">
        <v>36</v>
      </c>
      <c r="B85" s="54"/>
      <c r="C85" s="54"/>
      <c r="D85" s="54"/>
      <c r="E85" s="54"/>
      <c r="F85" s="54"/>
      <c r="G85" s="55"/>
    </row>
    <row r="86" spans="1:7" ht="16.8" thickBot="1" x14ac:dyDescent="0.35">
      <c r="A86" s="15" t="s">
        <v>0</v>
      </c>
      <c r="B86" s="16" t="s">
        <v>59</v>
      </c>
      <c r="C86" s="16" t="s">
        <v>60</v>
      </c>
      <c r="D86" s="17" t="s">
        <v>61</v>
      </c>
      <c r="E86" s="17" t="s">
        <v>43</v>
      </c>
      <c r="F86" s="17"/>
      <c r="G86" s="18" t="s">
        <v>44</v>
      </c>
    </row>
    <row r="87" spans="1:7" x14ac:dyDescent="0.3">
      <c r="A87" s="12" t="s">
        <v>39</v>
      </c>
      <c r="B87" s="14">
        <v>71</v>
      </c>
      <c r="C87" s="13">
        <f t="shared" ref="C87:C91" si="10">ROUND(B87*0.093,2)</f>
        <v>6.6</v>
      </c>
      <c r="D87" s="13">
        <v>45</v>
      </c>
      <c r="E87" s="13">
        <f t="shared" ref="E87:E91" si="11">B87*D87</f>
        <v>3195</v>
      </c>
      <c r="F87" s="13" t="s">
        <v>53</v>
      </c>
      <c r="G87" s="13">
        <v>25</v>
      </c>
    </row>
    <row r="88" spans="1:7" x14ac:dyDescent="0.3">
      <c r="A88" s="23" t="s">
        <v>40</v>
      </c>
      <c r="B88" s="5">
        <v>555</v>
      </c>
      <c r="C88" s="13">
        <f t="shared" si="10"/>
        <v>51.62</v>
      </c>
      <c r="D88" s="6">
        <v>80</v>
      </c>
      <c r="E88" s="6">
        <f t="shared" si="11"/>
        <v>44400</v>
      </c>
      <c r="F88" s="5" t="s">
        <v>45</v>
      </c>
      <c r="G88" s="6">
        <v>270</v>
      </c>
    </row>
    <row r="89" spans="1:7" x14ac:dyDescent="0.3">
      <c r="A89" s="5" t="s">
        <v>42</v>
      </c>
      <c r="B89" s="5">
        <v>184</v>
      </c>
      <c r="C89" s="13">
        <f t="shared" si="10"/>
        <v>17.11</v>
      </c>
      <c r="D89" s="6">
        <v>45</v>
      </c>
      <c r="E89" s="6">
        <f t="shared" si="11"/>
        <v>8280</v>
      </c>
      <c r="F89" s="6" t="s">
        <v>46</v>
      </c>
      <c r="G89" s="6">
        <v>60</v>
      </c>
    </row>
    <row r="90" spans="1:7" x14ac:dyDescent="0.3">
      <c r="A90" s="5" t="s">
        <v>38</v>
      </c>
      <c r="B90" s="5">
        <v>161</v>
      </c>
      <c r="C90" s="13">
        <f t="shared" si="10"/>
        <v>14.97</v>
      </c>
      <c r="D90" s="6">
        <v>45</v>
      </c>
      <c r="E90" s="6">
        <f t="shared" si="11"/>
        <v>7245</v>
      </c>
      <c r="F90" s="6" t="s">
        <v>46</v>
      </c>
      <c r="G90" s="6">
        <v>60</v>
      </c>
    </row>
    <row r="91" spans="1:7" ht="15" thickBot="1" x14ac:dyDescent="0.35">
      <c r="A91" s="5" t="s">
        <v>28</v>
      </c>
      <c r="B91" s="5">
        <v>186.72</v>
      </c>
      <c r="C91" s="13">
        <f t="shared" si="10"/>
        <v>17.36</v>
      </c>
      <c r="D91" s="6">
        <v>80</v>
      </c>
      <c r="E91" s="6">
        <f t="shared" si="11"/>
        <v>14937.6</v>
      </c>
      <c r="F91" s="8" t="s">
        <v>54</v>
      </c>
      <c r="G91" s="8">
        <v>100</v>
      </c>
    </row>
    <row r="92" spans="1:7" ht="15" thickBot="1" x14ac:dyDescent="0.35">
      <c r="A92" s="5"/>
      <c r="B92" s="5"/>
      <c r="C92" s="5"/>
      <c r="D92" s="6"/>
      <c r="E92" s="22"/>
      <c r="F92" s="9" t="s">
        <v>56</v>
      </c>
      <c r="G92" s="11">
        <f>SUM(G87:G91)</f>
        <v>515</v>
      </c>
    </row>
    <row r="93" spans="1:7" ht="15" thickBot="1" x14ac:dyDescent="0.35"/>
    <row r="94" spans="1:7" ht="15" thickBot="1" x14ac:dyDescent="0.35">
      <c r="A94" s="53" t="s">
        <v>9</v>
      </c>
      <c r="B94" s="54"/>
      <c r="C94" s="54"/>
      <c r="D94" s="54"/>
      <c r="E94" s="54"/>
      <c r="F94" s="54"/>
      <c r="G94" s="55"/>
    </row>
    <row r="95" spans="1:7" ht="15" thickBot="1" x14ac:dyDescent="0.35">
      <c r="A95" s="53" t="s">
        <v>6</v>
      </c>
      <c r="B95" s="54"/>
      <c r="C95" s="54"/>
      <c r="D95" s="54"/>
      <c r="E95" s="54"/>
      <c r="F95" s="54"/>
      <c r="G95" s="55"/>
    </row>
    <row r="96" spans="1:7" ht="16.8" thickBot="1" x14ac:dyDescent="0.35">
      <c r="A96" s="15" t="s">
        <v>0</v>
      </c>
      <c r="B96" s="16" t="s">
        <v>59</v>
      </c>
      <c r="C96" s="16" t="s">
        <v>60</v>
      </c>
      <c r="D96" s="17" t="s">
        <v>61</v>
      </c>
      <c r="E96" s="17" t="s">
        <v>43</v>
      </c>
      <c r="F96" s="16"/>
      <c r="G96" s="18" t="s">
        <v>44</v>
      </c>
    </row>
    <row r="97" spans="1:7" x14ac:dyDescent="0.3">
      <c r="A97" s="12" t="s">
        <v>34</v>
      </c>
      <c r="B97" s="12">
        <v>308.13</v>
      </c>
      <c r="C97" s="13">
        <f t="shared" ref="C97:C104" si="12">ROUND(B97*0.093,2)</f>
        <v>28.66</v>
      </c>
      <c r="D97" s="13">
        <v>80</v>
      </c>
      <c r="E97" s="13">
        <f t="shared" ref="E97:E104" si="13">B97*D97</f>
        <v>24650.400000000001</v>
      </c>
      <c r="F97" s="12" t="s">
        <v>50</v>
      </c>
      <c r="G97" s="13">
        <v>90</v>
      </c>
    </row>
    <row r="98" spans="1:7" x14ac:dyDescent="0.3">
      <c r="A98" s="5" t="s">
        <v>29</v>
      </c>
      <c r="B98" s="5">
        <v>181.44</v>
      </c>
      <c r="C98" s="13">
        <f t="shared" si="12"/>
        <v>16.87</v>
      </c>
      <c r="D98" s="6">
        <v>45</v>
      </c>
      <c r="E98" s="6">
        <f t="shared" si="13"/>
        <v>8164.8</v>
      </c>
      <c r="F98" s="6" t="s">
        <v>46</v>
      </c>
      <c r="G98" s="6">
        <v>60</v>
      </c>
    </row>
    <row r="99" spans="1:7" x14ac:dyDescent="0.3">
      <c r="A99" s="5" t="s">
        <v>14</v>
      </c>
      <c r="B99" s="5">
        <v>31.06</v>
      </c>
      <c r="C99" s="13">
        <f t="shared" si="12"/>
        <v>2.89</v>
      </c>
      <c r="D99" s="6">
        <v>65</v>
      </c>
      <c r="E99" s="6">
        <f t="shared" si="13"/>
        <v>2018.8999999999999</v>
      </c>
      <c r="F99" s="6" t="s">
        <v>55</v>
      </c>
      <c r="G99" s="6">
        <v>12</v>
      </c>
    </row>
    <row r="100" spans="1:7" x14ac:dyDescent="0.3">
      <c r="A100" s="5" t="s">
        <v>35</v>
      </c>
      <c r="B100" s="5">
        <v>159.30000000000001</v>
      </c>
      <c r="C100" s="13">
        <f t="shared" si="12"/>
        <v>14.81</v>
      </c>
      <c r="D100" s="6">
        <v>80</v>
      </c>
      <c r="E100" s="6">
        <f t="shared" si="13"/>
        <v>12744</v>
      </c>
      <c r="F100" s="5" t="s">
        <v>50</v>
      </c>
      <c r="G100" s="6">
        <v>90</v>
      </c>
    </row>
    <row r="101" spans="1:7" x14ac:dyDescent="0.3">
      <c r="A101" s="5" t="s">
        <v>24</v>
      </c>
      <c r="B101" s="5">
        <v>92.29</v>
      </c>
      <c r="C101" s="13">
        <f t="shared" si="12"/>
        <v>8.58</v>
      </c>
      <c r="D101" s="6">
        <v>80</v>
      </c>
      <c r="E101" s="6">
        <f t="shared" si="13"/>
        <v>7383.2000000000007</v>
      </c>
      <c r="F101" s="6" t="s">
        <v>46</v>
      </c>
      <c r="G101" s="6">
        <v>60</v>
      </c>
    </row>
    <row r="102" spans="1:7" x14ac:dyDescent="0.3">
      <c r="A102" s="5" t="s">
        <v>4</v>
      </c>
      <c r="B102" s="5">
        <v>239.69</v>
      </c>
      <c r="C102" s="13">
        <f t="shared" si="12"/>
        <v>22.29</v>
      </c>
      <c r="D102" s="6">
        <v>70</v>
      </c>
      <c r="E102" s="6">
        <f t="shared" si="13"/>
        <v>16778.3</v>
      </c>
      <c r="F102" s="5" t="s">
        <v>50</v>
      </c>
      <c r="G102" s="6">
        <v>90</v>
      </c>
    </row>
    <row r="103" spans="1:7" x14ac:dyDescent="0.3">
      <c r="A103" s="5" t="s">
        <v>16</v>
      </c>
      <c r="B103" s="5">
        <v>34.51</v>
      </c>
      <c r="C103" s="13">
        <f t="shared" si="12"/>
        <v>3.21</v>
      </c>
      <c r="D103" s="6">
        <v>65</v>
      </c>
      <c r="E103" s="6">
        <f t="shared" si="13"/>
        <v>2243.15</v>
      </c>
      <c r="F103" s="6" t="s">
        <v>58</v>
      </c>
      <c r="G103" s="6">
        <v>24</v>
      </c>
    </row>
    <row r="104" spans="1:7" ht="15" thickBot="1" x14ac:dyDescent="0.35">
      <c r="A104" s="5" t="s">
        <v>14</v>
      </c>
      <c r="B104" s="5">
        <v>52.26</v>
      </c>
      <c r="C104" s="13">
        <f t="shared" si="12"/>
        <v>4.8600000000000003</v>
      </c>
      <c r="D104" s="6">
        <v>65</v>
      </c>
      <c r="E104" s="6">
        <f t="shared" si="13"/>
        <v>3396.9</v>
      </c>
      <c r="F104" s="8" t="s">
        <v>58</v>
      </c>
      <c r="G104" s="8">
        <v>24</v>
      </c>
    </row>
    <row r="105" spans="1:7" ht="15" thickBot="1" x14ac:dyDescent="0.35">
      <c r="A105" s="5"/>
      <c r="B105" s="5"/>
      <c r="C105" s="5"/>
      <c r="D105" s="6"/>
      <c r="E105" s="22"/>
      <c r="F105" s="9" t="s">
        <v>56</v>
      </c>
      <c r="G105" s="11">
        <f>SUM(G97:G104)</f>
        <v>450</v>
      </c>
    </row>
    <row r="106" spans="1:7" x14ac:dyDescent="0.3">
      <c r="A106" s="19"/>
      <c r="B106" s="19"/>
      <c r="C106" s="19"/>
      <c r="D106" s="20"/>
      <c r="E106" s="19"/>
      <c r="F106" s="21"/>
      <c r="G106" s="20"/>
    </row>
    <row r="107" spans="1:7" ht="15" thickBot="1" x14ac:dyDescent="0.35"/>
    <row r="108" spans="1:7" ht="15" thickBot="1" x14ac:dyDescent="0.35">
      <c r="A108" s="53" t="s">
        <v>9</v>
      </c>
      <c r="B108" s="54"/>
      <c r="C108" s="54"/>
      <c r="D108" s="54"/>
      <c r="E108" s="54"/>
      <c r="F108" s="54"/>
      <c r="G108" s="55"/>
    </row>
    <row r="109" spans="1:7" ht="15" thickBot="1" x14ac:dyDescent="0.35">
      <c r="A109" s="53" t="s">
        <v>7</v>
      </c>
      <c r="B109" s="54"/>
      <c r="C109" s="54"/>
      <c r="D109" s="54"/>
      <c r="E109" s="54"/>
      <c r="F109" s="54"/>
      <c r="G109" s="55"/>
    </row>
    <row r="110" spans="1:7" ht="16.8" thickBot="1" x14ac:dyDescent="0.35">
      <c r="A110" s="15" t="s">
        <v>0</v>
      </c>
      <c r="B110" s="16" t="s">
        <v>59</v>
      </c>
      <c r="C110" s="16" t="s">
        <v>60</v>
      </c>
      <c r="D110" s="17" t="s">
        <v>61</v>
      </c>
      <c r="E110" s="17" t="s">
        <v>43</v>
      </c>
      <c r="F110" s="16"/>
      <c r="G110" s="18" t="s">
        <v>44</v>
      </c>
    </row>
    <row r="111" spans="1:7" x14ac:dyDescent="0.3">
      <c r="A111" s="12" t="s">
        <v>22</v>
      </c>
      <c r="B111" s="12">
        <v>276.64999999999998</v>
      </c>
      <c r="C111" s="13">
        <f t="shared" ref="C111:C120" si="14">ROUND(B111*0.093,2)</f>
        <v>25.73</v>
      </c>
      <c r="D111" s="13">
        <v>70</v>
      </c>
      <c r="E111" s="13">
        <f t="shared" ref="E111:E120" si="15">B111*D111</f>
        <v>19365.5</v>
      </c>
      <c r="F111" s="12" t="s">
        <v>49</v>
      </c>
      <c r="G111" s="13">
        <v>135</v>
      </c>
    </row>
    <row r="112" spans="1:7" x14ac:dyDescent="0.3">
      <c r="A112" s="5" t="s">
        <v>16</v>
      </c>
      <c r="B112" s="5">
        <v>60.65</v>
      </c>
      <c r="C112" s="13">
        <f t="shared" si="14"/>
        <v>5.64</v>
      </c>
      <c r="D112" s="6">
        <v>65</v>
      </c>
      <c r="E112" s="6">
        <f t="shared" si="15"/>
        <v>3942.25</v>
      </c>
      <c r="F112" s="6" t="s">
        <v>58</v>
      </c>
      <c r="G112" s="6">
        <v>24</v>
      </c>
    </row>
    <row r="113" spans="1:7" x14ac:dyDescent="0.3">
      <c r="A113" s="5" t="s">
        <v>14</v>
      </c>
      <c r="B113" s="5">
        <v>70</v>
      </c>
      <c r="C113" s="13">
        <f t="shared" si="14"/>
        <v>6.51</v>
      </c>
      <c r="D113" s="6">
        <v>65</v>
      </c>
      <c r="E113" s="6">
        <f t="shared" si="15"/>
        <v>4550</v>
      </c>
      <c r="F113" s="6" t="s">
        <v>48</v>
      </c>
      <c r="G113" s="6">
        <v>40</v>
      </c>
    </row>
    <row r="114" spans="1:7" x14ac:dyDescent="0.3">
      <c r="A114" s="5" t="s">
        <v>26</v>
      </c>
      <c r="B114" s="5">
        <v>251.46</v>
      </c>
      <c r="C114" s="13">
        <f t="shared" si="14"/>
        <v>23.39</v>
      </c>
      <c r="D114" s="6">
        <v>70</v>
      </c>
      <c r="E114" s="6">
        <f t="shared" si="15"/>
        <v>17602.2</v>
      </c>
      <c r="F114" s="5" t="s">
        <v>50</v>
      </c>
      <c r="G114" s="6">
        <v>90</v>
      </c>
    </row>
    <row r="115" spans="1:7" x14ac:dyDescent="0.3">
      <c r="A115" s="5" t="s">
        <v>16</v>
      </c>
      <c r="B115" s="5">
        <v>50.29</v>
      </c>
      <c r="C115" s="13">
        <f t="shared" si="14"/>
        <v>4.68</v>
      </c>
      <c r="D115" s="6">
        <v>65</v>
      </c>
      <c r="E115" s="6">
        <f t="shared" si="15"/>
        <v>3268.85</v>
      </c>
      <c r="F115" s="6" t="s">
        <v>58</v>
      </c>
      <c r="G115" s="6">
        <v>24</v>
      </c>
    </row>
    <row r="116" spans="1:7" x14ac:dyDescent="0.3">
      <c r="A116" s="5" t="s">
        <v>14</v>
      </c>
      <c r="B116" s="5">
        <v>70</v>
      </c>
      <c r="C116" s="13">
        <f t="shared" si="14"/>
        <v>6.51</v>
      </c>
      <c r="D116" s="6">
        <v>65</v>
      </c>
      <c r="E116" s="6">
        <f t="shared" si="15"/>
        <v>4550</v>
      </c>
      <c r="F116" s="6" t="s">
        <v>48</v>
      </c>
      <c r="G116" s="6">
        <v>40</v>
      </c>
    </row>
    <row r="117" spans="1:7" x14ac:dyDescent="0.3">
      <c r="A117" s="5" t="s">
        <v>24</v>
      </c>
      <c r="B117" s="5">
        <v>140</v>
      </c>
      <c r="C117" s="13">
        <f t="shared" si="14"/>
        <v>13.02</v>
      </c>
      <c r="D117" s="6">
        <v>80</v>
      </c>
      <c r="E117" s="6">
        <f t="shared" si="15"/>
        <v>11200</v>
      </c>
      <c r="F117" s="5" t="s">
        <v>50</v>
      </c>
      <c r="G117" s="6">
        <v>90</v>
      </c>
    </row>
    <row r="118" spans="1:7" x14ac:dyDescent="0.3">
      <c r="A118" s="5" t="s">
        <v>17</v>
      </c>
      <c r="B118" s="5">
        <v>314.17</v>
      </c>
      <c r="C118" s="13">
        <f t="shared" si="14"/>
        <v>29.22</v>
      </c>
      <c r="D118" s="6">
        <v>70</v>
      </c>
      <c r="E118" s="6">
        <f t="shared" si="15"/>
        <v>21991.9</v>
      </c>
      <c r="F118" s="5" t="s">
        <v>49</v>
      </c>
      <c r="G118" s="6">
        <v>135</v>
      </c>
    </row>
    <row r="119" spans="1:7" x14ac:dyDescent="0.3">
      <c r="A119" s="5" t="s">
        <v>16</v>
      </c>
      <c r="B119" s="5">
        <v>50.29</v>
      </c>
      <c r="C119" s="13">
        <f t="shared" si="14"/>
        <v>4.68</v>
      </c>
      <c r="D119" s="6">
        <v>65</v>
      </c>
      <c r="E119" s="6">
        <f t="shared" si="15"/>
        <v>3268.85</v>
      </c>
      <c r="F119" s="6" t="s">
        <v>58</v>
      </c>
      <c r="G119" s="6">
        <v>24</v>
      </c>
    </row>
    <row r="120" spans="1:7" ht="15" thickBot="1" x14ac:dyDescent="0.35">
      <c r="A120" s="5" t="s">
        <v>14</v>
      </c>
      <c r="B120" s="5">
        <v>70</v>
      </c>
      <c r="C120" s="13">
        <f t="shared" si="14"/>
        <v>6.51</v>
      </c>
      <c r="D120" s="6">
        <v>65</v>
      </c>
      <c r="E120" s="6">
        <f t="shared" si="15"/>
        <v>4550</v>
      </c>
      <c r="F120" s="8" t="s">
        <v>48</v>
      </c>
      <c r="G120" s="8">
        <v>40</v>
      </c>
    </row>
    <row r="121" spans="1:7" ht="15" thickBot="1" x14ac:dyDescent="0.35">
      <c r="A121" s="5"/>
      <c r="B121" s="5"/>
      <c r="C121" s="5"/>
      <c r="D121" s="6"/>
      <c r="E121" s="22"/>
      <c r="F121" s="9" t="s">
        <v>56</v>
      </c>
      <c r="G121" s="11">
        <f>SUM(G111:G120)</f>
        <v>642</v>
      </c>
    </row>
    <row r="122" spans="1:7" ht="15" thickBot="1" x14ac:dyDescent="0.35"/>
    <row r="123" spans="1:7" ht="15" thickBot="1" x14ac:dyDescent="0.35">
      <c r="A123" s="53" t="s">
        <v>9</v>
      </c>
      <c r="B123" s="54"/>
      <c r="C123" s="54"/>
      <c r="D123" s="54"/>
      <c r="E123" s="54"/>
      <c r="F123" s="54"/>
      <c r="G123" s="55"/>
    </row>
    <row r="124" spans="1:7" ht="15" thickBot="1" x14ac:dyDescent="0.35">
      <c r="A124" s="53" t="s">
        <v>8</v>
      </c>
      <c r="B124" s="54"/>
      <c r="C124" s="54"/>
      <c r="D124" s="54"/>
      <c r="E124" s="54"/>
      <c r="F124" s="54"/>
      <c r="G124" s="55"/>
    </row>
    <row r="125" spans="1:7" ht="16.8" thickBot="1" x14ac:dyDescent="0.35">
      <c r="A125" s="15" t="s">
        <v>0</v>
      </c>
      <c r="B125" s="16" t="s">
        <v>59</v>
      </c>
      <c r="C125" s="16" t="s">
        <v>60</v>
      </c>
      <c r="D125" s="17" t="s">
        <v>61</v>
      </c>
      <c r="E125" s="17" t="s">
        <v>43</v>
      </c>
      <c r="F125" s="16"/>
      <c r="G125" s="18" t="s">
        <v>44</v>
      </c>
    </row>
    <row r="126" spans="1:7" x14ac:dyDescent="0.3">
      <c r="A126" s="12" t="s">
        <v>13</v>
      </c>
      <c r="B126" s="12">
        <f>ROUND(10.76*C126,2)</f>
        <v>93.93</v>
      </c>
      <c r="C126" s="12">
        <v>8.73</v>
      </c>
      <c r="D126" s="13">
        <v>80</v>
      </c>
      <c r="E126" s="13">
        <f t="shared" ref="E126:E128" si="16">B126*D126</f>
        <v>7514.4000000000005</v>
      </c>
      <c r="F126" s="13" t="s">
        <v>52</v>
      </c>
      <c r="G126" s="13">
        <v>50</v>
      </c>
    </row>
    <row r="127" spans="1:7" x14ac:dyDescent="0.3">
      <c r="A127" s="5" t="s">
        <v>14</v>
      </c>
      <c r="B127" s="12">
        <f t="shared" ref="B127:B128" si="17">ROUND(10.76*C127,2)</f>
        <v>37.340000000000003</v>
      </c>
      <c r="C127" s="5">
        <v>3.47</v>
      </c>
      <c r="D127" s="6">
        <v>65</v>
      </c>
      <c r="E127" s="6">
        <f t="shared" si="16"/>
        <v>2427.1000000000004</v>
      </c>
      <c r="F127" s="6" t="s">
        <v>55</v>
      </c>
      <c r="G127" s="6">
        <v>12</v>
      </c>
    </row>
    <row r="128" spans="1:7" ht="15" thickBot="1" x14ac:dyDescent="0.35">
      <c r="A128" s="5" t="s">
        <v>16</v>
      </c>
      <c r="B128" s="12">
        <f t="shared" si="17"/>
        <v>31.96</v>
      </c>
      <c r="C128" s="5">
        <v>2.97</v>
      </c>
      <c r="D128" s="6">
        <v>65</v>
      </c>
      <c r="E128" s="6">
        <f t="shared" si="16"/>
        <v>2077.4</v>
      </c>
      <c r="F128" s="8" t="s">
        <v>55</v>
      </c>
      <c r="G128" s="8">
        <v>12</v>
      </c>
    </row>
    <row r="129" spans="1:7" ht="15" thickBot="1" x14ac:dyDescent="0.35">
      <c r="A129" s="5"/>
      <c r="B129" s="5"/>
      <c r="C129" s="5"/>
      <c r="D129" s="6"/>
      <c r="E129" s="22"/>
      <c r="F129" s="9" t="s">
        <v>56</v>
      </c>
      <c r="G129" s="11">
        <f>SUM(G126:G128)</f>
        <v>74</v>
      </c>
    </row>
    <row r="133" spans="1:7" ht="28.8" x14ac:dyDescent="0.3">
      <c r="C133" s="24" t="s">
        <v>57</v>
      </c>
      <c r="D133" s="25" t="s">
        <v>62</v>
      </c>
      <c r="E133" s="25" t="s">
        <v>63</v>
      </c>
    </row>
    <row r="134" spans="1:7" x14ac:dyDescent="0.3">
      <c r="C134" s="5">
        <f>G92+G105+G121+G129</f>
        <v>1681</v>
      </c>
      <c r="D134" s="5">
        <f>C134*18</f>
        <v>30258</v>
      </c>
      <c r="E134" s="6">
        <f>C134*7</f>
        <v>11767</v>
      </c>
    </row>
  </sheetData>
  <mergeCells count="18">
    <mergeCell ref="A94:G94"/>
    <mergeCell ref="A84:G84"/>
    <mergeCell ref="A85:G85"/>
    <mergeCell ref="A37:G37"/>
    <mergeCell ref="A53:G53"/>
    <mergeCell ref="A54:G54"/>
    <mergeCell ref="A71:G71"/>
    <mergeCell ref="A72:G72"/>
    <mergeCell ref="A108:G108"/>
    <mergeCell ref="A109:G109"/>
    <mergeCell ref="A123:G123"/>
    <mergeCell ref="A124:G124"/>
    <mergeCell ref="A95:G95"/>
    <mergeCell ref="A3:G3"/>
    <mergeCell ref="A4:G4"/>
    <mergeCell ref="A36:G36"/>
    <mergeCell ref="A23:G23"/>
    <mergeCell ref="A24:G24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</vt:lpstr>
      <vt:lpstr>VENTILATION</vt:lpstr>
      <vt:lpstr>Light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</dc:creator>
  <cp:lastModifiedBy>KAUSHIK</cp:lastModifiedBy>
  <cp:lastPrinted>2022-04-26T17:39:21Z</cp:lastPrinted>
  <dcterms:created xsi:type="dcterms:W3CDTF">2022-04-17T13:50:20Z</dcterms:created>
  <dcterms:modified xsi:type="dcterms:W3CDTF">2022-05-23T08:20:33Z</dcterms:modified>
</cp:coreProperties>
</file>