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sbp29_pitt_edu/Documents/Carvunis Lab/Methionine Project/H2S Experiment/"/>
    </mc:Choice>
  </mc:AlternateContent>
  <xr:revisionPtr revIDLastSave="6" documentId="8_{55F24592-AED6-B340-874D-C44B11D8D123}" xr6:coauthVersionLast="47" xr6:coauthVersionMax="47" xr10:uidLastSave="{54278ED3-6178-F148-9270-0BE045BE6E9E}"/>
  <bookViews>
    <workbookView xWindow="780" yWindow="700" windowWidth="27640" windowHeight="15920" xr2:uid="{98A83DCC-DFBB-F749-BA5E-AD199C3FD561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1" l="1"/>
  <c r="H61" i="1"/>
  <c r="H58" i="1"/>
  <c r="H59" i="1"/>
  <c r="H53" i="1"/>
  <c r="H52" i="1"/>
  <c r="H51" i="1"/>
  <c r="H50" i="1"/>
  <c r="H45" i="1"/>
  <c r="H44" i="1"/>
  <c r="H43" i="1"/>
  <c r="H42" i="1"/>
  <c r="H37" i="1"/>
  <c r="H36" i="1"/>
  <c r="H35" i="1"/>
  <c r="H34" i="1"/>
  <c r="H29" i="1"/>
  <c r="H28" i="1"/>
  <c r="H27" i="1"/>
  <c r="H26" i="1"/>
  <c r="H21" i="1"/>
  <c r="H20" i="1"/>
  <c r="H19" i="1"/>
  <c r="H18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<sst xmlns="http://schemas.openxmlformats.org/spreadsheetml/2006/main" count="197" uniqueCount="15">
  <si>
    <t>Flask</t>
  </si>
  <si>
    <t>Strain</t>
  </si>
  <si>
    <t>Media</t>
  </si>
  <si>
    <t>FY4</t>
  </si>
  <si>
    <t>SD+Met+Glu</t>
  </si>
  <si>
    <t>FY4-met15del</t>
  </si>
  <si>
    <t>SD-Met+Glu</t>
  </si>
  <si>
    <t>SD-Met+Glu+0.024M FeEDTA</t>
  </si>
  <si>
    <t>SD-Met+Glu+0.048M FeEDTA</t>
  </si>
  <si>
    <t>SD-Met+Glu+0.096M FeEDTA</t>
  </si>
  <si>
    <t>SD-Met+Glu+0.136M FeEDTA</t>
  </si>
  <si>
    <t>FY4-p</t>
  </si>
  <si>
    <t>FY4-met15del-p</t>
  </si>
  <si>
    <t>FeEDTA</t>
  </si>
  <si>
    <t>Media_ID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</si>
</sst>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EFFA4"/>
      <color rgb="FF95F2FF"/>
      <color rgb="FFFFC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68AD-4B84-7341-B316-A0E82FC2E225}">
  <dimension ref="A1:K65"/>
  <sheetViews>
    <sheetView tabSelected="1" topLeftCell="A28" zoomScale="88" zoomScaleNormal="80" workbookViewId="0">
      <selection activeCell="C56" sqref="C56"/>
    </sheetView>
  </sheetViews>
  <sheetFormatPr baseColWidth="10" defaultColWidth="11" defaultRowHeight="16" x14ac:dyDescent="0.2"/>
  <cols>
    <col min="2" max="2" width="16.1640625" customWidth="1"/>
    <col min="3" max="3" width="27.1640625" customWidth="1"/>
    <col min="4" max="4" width="16.1640625" customWidth="1"/>
    <col min="5" max="5" width="10.1640625" customWidth="1"/>
  </cols>
  <sheetData>
    <row r="1" spans="1:11" x14ac:dyDescent="0.2">
      <c r="A1" t="s">
        <v>0</v>
      </c>
      <c r="B1" s="1" t="s">
        <v>1</v>
      </c>
      <c r="C1" s="1" t="s">
        <v>14</v>
      </c>
      <c r="D1" s="1" t="s">
        <v>2</v>
      </c>
      <c r="E1" s="1" t="s">
        <v>13</v>
      </c>
      <c r="F1" s="1">
        <v>0</v>
      </c>
      <c r="G1" s="1">
        <v>9</v>
      </c>
      <c r="H1" s="1">
        <v>24</v>
      </c>
      <c r="I1" s="1">
        <v>33</v>
      </c>
      <c r="J1" s="1">
        <v>48</v>
      </c>
      <c r="K1" s="1">
        <v>53</v>
      </c>
    </row>
    <row r="2" spans="1:11" x14ac:dyDescent="0.2">
      <c r="A2">
        <v>1</v>
      </c>
      <c r="B2" s="1" t="s">
        <v>3</v>
      </c>
      <c r="C2" s="1" t="s">
        <v>4</v>
      </c>
      <c r="D2" s="1" t="s">
        <v>4</v>
      </c>
      <c r="E2" s="1">
        <v>0</v>
      </c>
      <c r="F2" s="1">
        <v>9.2999999999999999E-2</v>
      </c>
      <c r="G2" s="1">
        <v>0.32700000000000001</v>
      </c>
      <c r="H2" s="1">
        <f>3*1.004</f>
        <v>3.012</v>
      </c>
      <c r="I2" s="1">
        <v>4.18</v>
      </c>
      <c r="J2" s="1">
        <v>6.15</v>
      </c>
      <c r="K2" s="1">
        <v>6.45</v>
      </c>
    </row>
    <row r="3" spans="1:11" x14ac:dyDescent="0.2">
      <c r="A3">
        <v>2</v>
      </c>
      <c r="B3" s="1" t="s">
        <v>3</v>
      </c>
      <c r="C3" s="1" t="s">
        <v>4</v>
      </c>
      <c r="D3" s="1" t="s">
        <v>4</v>
      </c>
      <c r="E3" s="1">
        <v>0</v>
      </c>
      <c r="F3" s="1">
        <v>8.8999999999999996E-2</v>
      </c>
      <c r="G3" s="1">
        <v>0.39100000000000001</v>
      </c>
      <c r="H3" s="1">
        <f>3*0.957</f>
        <v>2.871</v>
      </c>
      <c r="I3" s="1">
        <v>3.65</v>
      </c>
      <c r="J3" s="1">
        <v>3.78</v>
      </c>
      <c r="K3" s="1">
        <v>6.44</v>
      </c>
    </row>
    <row r="4" spans="1:11" x14ac:dyDescent="0.2">
      <c r="A4">
        <v>3</v>
      </c>
      <c r="B4" s="1" t="s">
        <v>3</v>
      </c>
      <c r="C4" s="1" t="s">
        <v>4</v>
      </c>
      <c r="D4" s="1" t="s">
        <v>4</v>
      </c>
      <c r="E4" s="1">
        <v>0</v>
      </c>
      <c r="F4" s="1">
        <v>0.1</v>
      </c>
      <c r="G4" s="1">
        <v>0.42399999999999999</v>
      </c>
      <c r="H4" s="1">
        <f>3*0.996</f>
        <v>2.988</v>
      </c>
      <c r="I4" s="1">
        <v>3.83</v>
      </c>
      <c r="J4" s="1">
        <v>5.66</v>
      </c>
      <c r="K4" s="1">
        <v>6.08</v>
      </c>
    </row>
    <row r="5" spans="1:11" x14ac:dyDescent="0.2">
      <c r="A5">
        <v>4</v>
      </c>
      <c r="B5" s="1" t="s">
        <v>3</v>
      </c>
      <c r="C5" s="1" t="s">
        <v>4</v>
      </c>
      <c r="D5" s="1" t="s">
        <v>4</v>
      </c>
      <c r="E5" s="1">
        <v>0</v>
      </c>
      <c r="F5" s="1">
        <v>9.4E-2</v>
      </c>
      <c r="G5" s="1">
        <v>0.38700000000000001</v>
      </c>
      <c r="H5" s="1">
        <f>3*0.972</f>
        <v>2.9159999999999999</v>
      </c>
      <c r="I5" s="1">
        <v>3.23</v>
      </c>
      <c r="J5" s="1">
        <v>5.36</v>
      </c>
      <c r="K5" s="1">
        <v>6.08</v>
      </c>
    </row>
    <row r="6" spans="1:11" x14ac:dyDescent="0.2">
      <c r="A6">
        <v>5</v>
      </c>
      <c r="B6" s="1" t="s">
        <v>5</v>
      </c>
      <c r="C6" s="1" t="s">
        <v>4</v>
      </c>
      <c r="D6" s="1" t="s">
        <v>4</v>
      </c>
      <c r="E6" s="1">
        <v>0</v>
      </c>
      <c r="F6" s="1">
        <v>0.11</v>
      </c>
      <c r="G6" s="1">
        <v>0.41799999999999998</v>
      </c>
      <c r="H6" s="1">
        <f>3*0.949</f>
        <v>2.847</v>
      </c>
      <c r="I6" s="1">
        <v>3.12</v>
      </c>
      <c r="J6" s="1">
        <v>4.5199999999999996</v>
      </c>
      <c r="K6" s="1">
        <v>4.71</v>
      </c>
    </row>
    <row r="7" spans="1:11" x14ac:dyDescent="0.2">
      <c r="A7">
        <v>6</v>
      </c>
      <c r="B7" s="1" t="s">
        <v>5</v>
      </c>
      <c r="C7" s="1" t="s">
        <v>4</v>
      </c>
      <c r="D7" s="1" t="s">
        <v>4</v>
      </c>
      <c r="E7" s="1">
        <v>0</v>
      </c>
      <c r="F7" s="1">
        <v>9.1999999999999998E-2</v>
      </c>
      <c r="G7" s="1">
        <v>0.42399999999999999</v>
      </c>
      <c r="H7" s="1">
        <f>3*0.918</f>
        <v>2.754</v>
      </c>
      <c r="I7" s="1">
        <v>2.88</v>
      </c>
      <c r="J7" s="1">
        <v>4.2699999999999996</v>
      </c>
      <c r="K7" s="1">
        <v>4.54</v>
      </c>
    </row>
    <row r="8" spans="1:11" x14ac:dyDescent="0.2">
      <c r="A8">
        <v>7</v>
      </c>
      <c r="B8" s="1" t="s">
        <v>5</v>
      </c>
      <c r="C8" s="1" t="s">
        <v>4</v>
      </c>
      <c r="D8" s="1" t="s">
        <v>4</v>
      </c>
      <c r="E8" s="1">
        <v>0</v>
      </c>
      <c r="F8" s="1">
        <v>9.0999999999999998E-2</v>
      </c>
      <c r="G8" s="1">
        <v>0.49</v>
      </c>
      <c r="H8" s="1">
        <f>3*0.914</f>
        <v>2.742</v>
      </c>
      <c r="I8" s="1">
        <v>2.93</v>
      </c>
      <c r="J8" s="1">
        <v>4.04</v>
      </c>
      <c r="K8" s="1">
        <v>4.58</v>
      </c>
    </row>
    <row r="9" spans="1:11" x14ac:dyDescent="0.2">
      <c r="A9">
        <v>8</v>
      </c>
      <c r="B9" s="1" t="s">
        <v>5</v>
      </c>
      <c r="C9" s="1" t="s">
        <v>4</v>
      </c>
      <c r="D9" s="1" t="s">
        <v>4</v>
      </c>
      <c r="E9" s="1">
        <v>0</v>
      </c>
      <c r="F9" s="1">
        <v>7.9000000000000001E-2</v>
      </c>
      <c r="G9" s="1">
        <v>0.372</v>
      </c>
      <c r="H9" s="1">
        <f>3*0.918</f>
        <v>2.754</v>
      </c>
      <c r="I9" s="1">
        <v>3.27</v>
      </c>
      <c r="J9" s="1">
        <v>3.69</v>
      </c>
      <c r="K9" s="1">
        <v>3.85</v>
      </c>
    </row>
    <row r="10" spans="1:11" x14ac:dyDescent="0.2">
      <c r="A10">
        <v>9</v>
      </c>
      <c r="B10" s="1" t="s">
        <v>3</v>
      </c>
      <c r="C10" s="1" t="s">
        <v>6</v>
      </c>
      <c r="D10" s="1" t="s">
        <v>6</v>
      </c>
      <c r="E10" s="1">
        <v>0</v>
      </c>
      <c r="F10" s="1">
        <v>9.0999999999999998E-2</v>
      </c>
      <c r="G10" s="1">
        <v>0.501</v>
      </c>
      <c r="H10" s="1">
        <f>3*0.929</f>
        <v>2.7869999999999999</v>
      </c>
      <c r="I10" s="1">
        <v>3.18</v>
      </c>
      <c r="J10" s="1">
        <v>4.6500000000000004</v>
      </c>
      <c r="K10" s="1">
        <v>4.9800000000000004</v>
      </c>
    </row>
    <row r="11" spans="1:11" x14ac:dyDescent="0.2">
      <c r="A11">
        <v>10</v>
      </c>
      <c r="B11" s="1" t="s">
        <v>3</v>
      </c>
      <c r="C11" s="1" t="s">
        <v>6</v>
      </c>
      <c r="D11" s="1" t="s">
        <v>6</v>
      </c>
      <c r="E11" s="1">
        <v>0</v>
      </c>
      <c r="F11" s="1">
        <v>8.2000000000000003E-2</v>
      </c>
      <c r="G11" s="1">
        <v>0.45700000000000002</v>
      </c>
      <c r="H11" s="1">
        <f>3*0.932</f>
        <v>2.7960000000000003</v>
      </c>
      <c r="I11" s="1">
        <v>2.9</v>
      </c>
      <c r="J11" s="1">
        <v>4.54</v>
      </c>
      <c r="K11" s="1">
        <v>4.9000000000000004</v>
      </c>
    </row>
    <row r="12" spans="1:11" x14ac:dyDescent="0.2">
      <c r="A12">
        <v>11</v>
      </c>
      <c r="B12" s="1" t="s">
        <v>3</v>
      </c>
      <c r="C12" s="1" t="s">
        <v>6</v>
      </c>
      <c r="D12" s="1" t="s">
        <v>6</v>
      </c>
      <c r="E12" s="1">
        <v>0</v>
      </c>
      <c r="F12" s="1">
        <v>9.2999999999999999E-2</v>
      </c>
      <c r="G12" s="1">
        <v>0.45100000000000001</v>
      </c>
      <c r="H12" s="1">
        <f>3*0.939</f>
        <v>2.8169999999999997</v>
      </c>
      <c r="I12" s="1">
        <v>3.37</v>
      </c>
      <c r="J12" s="1">
        <v>4.24</v>
      </c>
      <c r="K12" s="1">
        <v>4.7699999999999996</v>
      </c>
    </row>
    <row r="13" spans="1:11" x14ac:dyDescent="0.2">
      <c r="A13">
        <v>12</v>
      </c>
      <c r="B13" s="1" t="s">
        <v>3</v>
      </c>
      <c r="C13" s="1" t="s">
        <v>6</v>
      </c>
      <c r="D13" s="1" t="s">
        <v>6</v>
      </c>
      <c r="E13" s="1">
        <v>0</v>
      </c>
      <c r="F13" s="1">
        <v>8.2000000000000003E-2</v>
      </c>
      <c r="G13" s="1">
        <v>0.48399999999999999</v>
      </c>
      <c r="H13" s="1">
        <f>3*0.953</f>
        <v>2.859</v>
      </c>
      <c r="I13" s="1">
        <v>3.52</v>
      </c>
      <c r="J13" s="1">
        <v>4.76</v>
      </c>
      <c r="K13" s="1">
        <v>4.76</v>
      </c>
    </row>
    <row r="14" spans="1:11" x14ac:dyDescent="0.2">
      <c r="A14">
        <v>13</v>
      </c>
      <c r="B14" s="1" t="s">
        <v>5</v>
      </c>
      <c r="C14" s="1" t="s">
        <v>6</v>
      </c>
      <c r="D14" s="1" t="s">
        <v>6</v>
      </c>
      <c r="E14" s="1">
        <v>0</v>
      </c>
      <c r="F14" s="1">
        <v>0.11</v>
      </c>
      <c r="G14" s="1">
        <v>0.151</v>
      </c>
      <c r="H14" s="1">
        <v>0.24399999999999999</v>
      </c>
      <c r="I14" s="1">
        <v>0.67200000000000004</v>
      </c>
      <c r="J14" s="1">
        <v>0.84099999999999997</v>
      </c>
      <c r="K14" s="1">
        <v>1.274</v>
      </c>
    </row>
    <row r="15" spans="1:11" x14ac:dyDescent="0.2">
      <c r="A15">
        <v>14</v>
      </c>
      <c r="B15" s="1" t="s">
        <v>5</v>
      </c>
      <c r="C15" s="1" t="s">
        <v>6</v>
      </c>
      <c r="D15" s="1" t="s">
        <v>6</v>
      </c>
      <c r="E15" s="1">
        <v>0</v>
      </c>
      <c r="F15" s="1">
        <v>8.5999999999999993E-2</v>
      </c>
      <c r="G15" s="1">
        <v>0.13300000000000001</v>
      </c>
      <c r="H15" s="1">
        <v>0.20599999999999999</v>
      </c>
      <c r="I15" s="1">
        <v>0.23899999999999999</v>
      </c>
      <c r="J15" s="1">
        <v>0.28899999999999998</v>
      </c>
      <c r="K15" s="1">
        <v>0.307</v>
      </c>
    </row>
    <row r="16" spans="1:11" x14ac:dyDescent="0.2">
      <c r="A16">
        <v>15</v>
      </c>
      <c r="B16" s="1" t="s">
        <v>5</v>
      </c>
      <c r="C16" s="1" t="s">
        <v>6</v>
      </c>
      <c r="D16" s="1" t="s">
        <v>6</v>
      </c>
      <c r="E16" s="1">
        <v>0</v>
      </c>
      <c r="F16" s="1">
        <v>9.4E-2</v>
      </c>
      <c r="G16" s="1">
        <v>0.13600000000000001</v>
      </c>
      <c r="H16" s="1">
        <v>0.191</v>
      </c>
      <c r="I16" s="1">
        <v>0.216</v>
      </c>
      <c r="J16" s="1">
        <v>0.24299999999999999</v>
      </c>
      <c r="K16" s="1">
        <v>0.30199999999999999</v>
      </c>
    </row>
    <row r="17" spans="1:11" x14ac:dyDescent="0.2">
      <c r="A17">
        <v>16</v>
      </c>
      <c r="B17" s="1" t="s">
        <v>5</v>
      </c>
      <c r="C17" s="1" t="s">
        <v>6</v>
      </c>
      <c r="D17" s="1" t="s">
        <v>6</v>
      </c>
      <c r="E17" s="1">
        <v>0</v>
      </c>
      <c r="F17" s="1">
        <v>8.5999999999999993E-2</v>
      </c>
      <c r="G17" s="1">
        <v>0.13</v>
      </c>
      <c r="H17" s="1">
        <v>0.183</v>
      </c>
      <c r="I17" s="1">
        <v>0.20300000000000001</v>
      </c>
      <c r="J17" s="1">
        <v>0.27300000000000002</v>
      </c>
      <c r="K17" s="1">
        <v>0.28699999999999998</v>
      </c>
    </row>
    <row r="18" spans="1:11" x14ac:dyDescent="0.2">
      <c r="A18">
        <v>17</v>
      </c>
      <c r="B18" s="1" t="s">
        <v>3</v>
      </c>
      <c r="C18" s="1" t="s">
        <v>7</v>
      </c>
      <c r="D18" s="1" t="s">
        <v>6</v>
      </c>
      <c r="E18" s="1">
        <v>2.4E-2</v>
      </c>
      <c r="F18" s="1">
        <v>7.5999999999999998E-2</v>
      </c>
      <c r="G18" s="1">
        <v>0.48899999999999999</v>
      </c>
      <c r="H18" s="1">
        <f>3*0.89</f>
        <v>2.67</v>
      </c>
      <c r="I18" s="1">
        <v>4.17</v>
      </c>
      <c r="J18" s="1">
        <v>5.57</v>
      </c>
      <c r="K18" s="1">
        <v>6.13</v>
      </c>
    </row>
    <row r="19" spans="1:11" x14ac:dyDescent="0.2">
      <c r="A19">
        <v>18</v>
      </c>
      <c r="B19" s="1" t="s">
        <v>3</v>
      </c>
      <c r="C19" s="1" t="s">
        <v>7</v>
      </c>
      <c r="D19" s="1" t="s">
        <v>6</v>
      </c>
      <c r="E19" s="1">
        <v>2.4E-2</v>
      </c>
      <c r="F19" s="1">
        <v>0.08</v>
      </c>
      <c r="G19" s="1">
        <v>0.442</v>
      </c>
      <c r="H19" s="1">
        <f>3*0.889</f>
        <v>2.6669999999999998</v>
      </c>
      <c r="I19" s="1">
        <v>4.2300000000000004</v>
      </c>
      <c r="J19" s="1">
        <v>5.5</v>
      </c>
      <c r="K19" s="1">
        <v>6.14</v>
      </c>
    </row>
    <row r="20" spans="1:11" x14ac:dyDescent="0.2">
      <c r="A20">
        <v>19</v>
      </c>
      <c r="B20" s="1" t="s">
        <v>3</v>
      </c>
      <c r="C20" s="1" t="s">
        <v>7</v>
      </c>
      <c r="D20" s="1" t="s">
        <v>6</v>
      </c>
      <c r="E20" s="1">
        <v>2.4E-2</v>
      </c>
      <c r="F20" s="1">
        <v>7.1999999999999995E-2</v>
      </c>
      <c r="G20" s="1">
        <v>0.45</v>
      </c>
      <c r="H20" s="1">
        <f>3*0.879</f>
        <v>2.637</v>
      </c>
      <c r="I20" s="1">
        <v>4.3</v>
      </c>
      <c r="J20" s="1">
        <v>6.03</v>
      </c>
      <c r="K20" s="1">
        <v>6.33</v>
      </c>
    </row>
    <row r="21" spans="1:11" x14ac:dyDescent="0.2">
      <c r="A21">
        <v>20</v>
      </c>
      <c r="B21" s="1" t="s">
        <v>3</v>
      </c>
      <c r="C21" s="1" t="s">
        <v>7</v>
      </c>
      <c r="D21" s="1" t="s">
        <v>6</v>
      </c>
      <c r="E21" s="1">
        <v>2.4E-2</v>
      </c>
      <c r="F21" s="1">
        <v>7.6999999999999999E-2</v>
      </c>
      <c r="G21" s="1">
        <v>0.48</v>
      </c>
      <c r="H21" s="1">
        <f>3*0.853</f>
        <v>2.5590000000000002</v>
      </c>
      <c r="I21" s="1">
        <v>4.25</v>
      </c>
      <c r="J21" s="1">
        <v>6.03</v>
      </c>
      <c r="K21" s="1">
        <v>6.3</v>
      </c>
    </row>
    <row r="22" spans="1:11" x14ac:dyDescent="0.2">
      <c r="A22">
        <v>21</v>
      </c>
      <c r="B22" s="1" t="s">
        <v>5</v>
      </c>
      <c r="C22" s="1" t="s">
        <v>7</v>
      </c>
      <c r="D22" s="1" t="s">
        <v>6</v>
      </c>
      <c r="E22" s="1">
        <v>2.4E-2</v>
      </c>
      <c r="F22" s="1">
        <v>9.8000000000000004E-2</v>
      </c>
      <c r="G22" s="1">
        <v>0.21299999999999999</v>
      </c>
      <c r="H22" s="1">
        <v>0.77300000000000002</v>
      </c>
      <c r="I22" s="1">
        <v>2.46</v>
      </c>
      <c r="J22" s="1">
        <v>2.56</v>
      </c>
      <c r="K22" s="1">
        <v>2.58</v>
      </c>
    </row>
    <row r="23" spans="1:11" x14ac:dyDescent="0.2">
      <c r="A23">
        <v>22</v>
      </c>
      <c r="B23" s="1" t="s">
        <v>5</v>
      </c>
      <c r="C23" s="1" t="s">
        <v>7</v>
      </c>
      <c r="D23" s="1" t="s">
        <v>6</v>
      </c>
      <c r="E23" s="1">
        <v>2.4E-2</v>
      </c>
      <c r="F23" s="1">
        <v>8.4000000000000005E-2</v>
      </c>
      <c r="G23" s="1">
        <v>0.187</v>
      </c>
      <c r="H23" s="1">
        <v>0.43</v>
      </c>
      <c r="I23" s="1">
        <v>0.74</v>
      </c>
      <c r="J23" s="1">
        <v>2.41</v>
      </c>
      <c r="K23" s="1">
        <v>2.42</v>
      </c>
    </row>
    <row r="24" spans="1:11" x14ac:dyDescent="0.2">
      <c r="A24">
        <v>23</v>
      </c>
      <c r="B24" s="1" t="s">
        <v>5</v>
      </c>
      <c r="C24" s="1" t="s">
        <v>7</v>
      </c>
      <c r="D24" s="1" t="s">
        <v>6</v>
      </c>
      <c r="E24" s="1">
        <v>2.4E-2</v>
      </c>
      <c r="F24" s="1">
        <v>8.5000000000000006E-2</v>
      </c>
      <c r="G24" s="1">
        <v>0.188</v>
      </c>
      <c r="H24" s="1">
        <v>0.51400000000000001</v>
      </c>
      <c r="I24" s="1">
        <v>1.28</v>
      </c>
      <c r="J24" s="1">
        <v>2.4</v>
      </c>
      <c r="K24" s="1">
        <v>2.41</v>
      </c>
    </row>
    <row r="25" spans="1:11" x14ac:dyDescent="0.2">
      <c r="A25">
        <v>24</v>
      </c>
      <c r="B25" s="1" t="s">
        <v>5</v>
      </c>
      <c r="C25" s="1" t="s">
        <v>7</v>
      </c>
      <c r="D25" s="1" t="s">
        <v>6</v>
      </c>
      <c r="E25" s="1">
        <v>2.4E-2</v>
      </c>
      <c r="F25" s="1">
        <v>8.2000000000000003E-2</v>
      </c>
      <c r="G25" s="1">
        <v>0.18099999999999999</v>
      </c>
      <c r="H25" s="1">
        <v>0.33</v>
      </c>
      <c r="I25" s="1">
        <v>0.37</v>
      </c>
      <c r="J25" s="1">
        <v>0.46</v>
      </c>
      <c r="K25" s="1">
        <v>0.46100000000000002</v>
      </c>
    </row>
    <row r="26" spans="1:11" x14ac:dyDescent="0.2">
      <c r="A26">
        <v>25</v>
      </c>
      <c r="B26" s="1" t="s">
        <v>3</v>
      </c>
      <c r="C26" s="1" t="s">
        <v>8</v>
      </c>
      <c r="D26" s="1" t="s">
        <v>6</v>
      </c>
      <c r="E26" s="1">
        <v>4.8000000000000001E-2</v>
      </c>
      <c r="F26" s="1">
        <v>8.2000000000000003E-2</v>
      </c>
      <c r="G26" s="1">
        <v>0.44800000000000001</v>
      </c>
      <c r="H26" s="1">
        <f>3*0.86</f>
        <v>2.58</v>
      </c>
      <c r="I26" s="1">
        <v>4.0599999999999996</v>
      </c>
      <c r="J26" s="1">
        <v>6.72</v>
      </c>
      <c r="K26" s="1">
        <v>6.41</v>
      </c>
    </row>
    <row r="27" spans="1:11" x14ac:dyDescent="0.2">
      <c r="A27">
        <v>26</v>
      </c>
      <c r="B27" s="1" t="s">
        <v>3</v>
      </c>
      <c r="C27" s="1" t="s">
        <v>8</v>
      </c>
      <c r="D27" s="1" t="s">
        <v>6</v>
      </c>
      <c r="E27" s="1">
        <v>4.8000000000000001E-2</v>
      </c>
      <c r="F27" s="1">
        <v>7.9000000000000001E-2</v>
      </c>
      <c r="G27" s="1">
        <v>0.42</v>
      </c>
      <c r="H27" s="1">
        <f>3*0.863</f>
        <v>2.589</v>
      </c>
      <c r="I27" s="1">
        <v>3.57</v>
      </c>
      <c r="J27" s="1">
        <v>5.03</v>
      </c>
      <c r="K27" s="1">
        <v>6.4</v>
      </c>
    </row>
    <row r="28" spans="1:11" x14ac:dyDescent="0.2">
      <c r="A28">
        <v>27</v>
      </c>
      <c r="B28" s="1" t="s">
        <v>3</v>
      </c>
      <c r="C28" s="1" t="s">
        <v>8</v>
      </c>
      <c r="D28" s="1" t="s">
        <v>6</v>
      </c>
      <c r="E28" s="1">
        <v>4.8000000000000001E-2</v>
      </c>
      <c r="F28" s="1">
        <v>7.5999999999999998E-2</v>
      </c>
      <c r="G28" s="1">
        <v>0.40500000000000003</v>
      </c>
      <c r="H28" s="1">
        <f>3*0.855</f>
        <v>2.5649999999999999</v>
      </c>
      <c r="I28" s="1">
        <v>3.52</v>
      </c>
      <c r="J28" s="1">
        <v>5.18</v>
      </c>
      <c r="K28" s="1">
        <v>6.21</v>
      </c>
    </row>
    <row r="29" spans="1:11" x14ac:dyDescent="0.2">
      <c r="A29">
        <v>28</v>
      </c>
      <c r="B29" s="1" t="s">
        <v>3</v>
      </c>
      <c r="C29" s="1" t="s">
        <v>8</v>
      </c>
      <c r="D29" s="1" t="s">
        <v>6</v>
      </c>
      <c r="E29" s="1">
        <v>4.8000000000000001E-2</v>
      </c>
      <c r="F29" s="1">
        <v>0.08</v>
      </c>
      <c r="G29" s="1">
        <v>0.43099999999999999</v>
      </c>
      <c r="H29" s="1">
        <f>3*0.83</f>
        <v>2.4899999999999998</v>
      </c>
      <c r="I29" s="1">
        <v>3.46</v>
      </c>
      <c r="J29" s="1">
        <v>5.18</v>
      </c>
      <c r="K29" s="1">
        <v>6.2</v>
      </c>
    </row>
    <row r="30" spans="1:11" x14ac:dyDescent="0.2">
      <c r="A30">
        <v>29</v>
      </c>
      <c r="B30" s="1" t="s">
        <v>5</v>
      </c>
      <c r="C30" s="1" t="s">
        <v>8</v>
      </c>
      <c r="D30" s="1" t="s">
        <v>6</v>
      </c>
      <c r="E30" s="1">
        <v>4.8000000000000001E-2</v>
      </c>
      <c r="F30" s="1">
        <v>8.8999999999999996E-2</v>
      </c>
      <c r="G30" s="1">
        <v>0.192</v>
      </c>
      <c r="H30" s="1">
        <v>0.65500000000000003</v>
      </c>
      <c r="I30" s="1">
        <v>1.84</v>
      </c>
      <c r="J30" s="1">
        <v>2.54</v>
      </c>
      <c r="K30" s="1">
        <v>2.61</v>
      </c>
    </row>
    <row r="31" spans="1:11" x14ac:dyDescent="0.2">
      <c r="A31">
        <v>30</v>
      </c>
      <c r="B31" s="1" t="s">
        <v>5</v>
      </c>
      <c r="C31" s="1" t="s">
        <v>8</v>
      </c>
      <c r="D31" s="1" t="s">
        <v>6</v>
      </c>
      <c r="E31" s="1">
        <v>4.8000000000000001E-2</v>
      </c>
      <c r="F31" s="1">
        <v>7.9000000000000001E-2</v>
      </c>
      <c r="G31" s="1">
        <v>0.17199999999999999</v>
      </c>
      <c r="H31" s="1">
        <v>0.50600000000000001</v>
      </c>
      <c r="I31" s="1">
        <v>1.38</v>
      </c>
      <c r="J31" s="1">
        <v>2.38</v>
      </c>
      <c r="K31" s="1">
        <v>2.5099999999999998</v>
      </c>
    </row>
    <row r="32" spans="1:11" x14ac:dyDescent="0.2">
      <c r="A32">
        <v>31</v>
      </c>
      <c r="B32" s="1" t="s">
        <v>5</v>
      </c>
      <c r="C32" s="1" t="s">
        <v>8</v>
      </c>
      <c r="D32" s="1" t="s">
        <v>6</v>
      </c>
      <c r="E32" s="1">
        <v>4.8000000000000001E-2</v>
      </c>
      <c r="F32" s="1">
        <v>8.6999999999999994E-2</v>
      </c>
      <c r="G32" s="1">
        <v>0.184</v>
      </c>
      <c r="H32" s="1">
        <v>0.84299999999999997</v>
      </c>
      <c r="I32" s="1">
        <v>2.1800000000000002</v>
      </c>
      <c r="J32" s="1">
        <v>2.62</v>
      </c>
      <c r="K32" s="1">
        <v>2.6</v>
      </c>
    </row>
    <row r="33" spans="1:11" x14ac:dyDescent="0.2">
      <c r="A33">
        <v>32</v>
      </c>
      <c r="B33" s="1" t="s">
        <v>5</v>
      </c>
      <c r="C33" s="1" t="s">
        <v>8</v>
      </c>
      <c r="D33" s="1" t="s">
        <v>6</v>
      </c>
      <c r="E33" s="1">
        <v>4.8000000000000001E-2</v>
      </c>
      <c r="F33" s="1">
        <v>8.1000000000000003E-2</v>
      </c>
      <c r="G33" s="1">
        <v>0.17</v>
      </c>
      <c r="H33" s="1">
        <v>0.752</v>
      </c>
      <c r="I33" s="1">
        <v>2.75</v>
      </c>
      <c r="J33" s="1">
        <v>2.73</v>
      </c>
      <c r="K33" s="1">
        <v>2.75</v>
      </c>
    </row>
    <row r="34" spans="1:11" x14ac:dyDescent="0.2">
      <c r="A34">
        <v>33</v>
      </c>
      <c r="B34" s="1" t="s">
        <v>3</v>
      </c>
      <c r="C34" s="1" t="s">
        <v>9</v>
      </c>
      <c r="D34" s="1" t="s">
        <v>6</v>
      </c>
      <c r="E34" s="1">
        <v>9.6000000000000002E-2</v>
      </c>
      <c r="F34" s="1">
        <v>7.6999999999999999E-2</v>
      </c>
      <c r="G34" s="1">
        <v>0.39500000000000002</v>
      </c>
      <c r="H34" s="1">
        <f>3*0.754</f>
        <v>2.262</v>
      </c>
      <c r="I34" s="1">
        <v>3.59</v>
      </c>
      <c r="J34" s="1">
        <v>4.78</v>
      </c>
      <c r="K34" s="1">
        <v>5.6</v>
      </c>
    </row>
    <row r="35" spans="1:11" x14ac:dyDescent="0.2">
      <c r="A35">
        <v>34</v>
      </c>
      <c r="B35" s="1" t="s">
        <v>3</v>
      </c>
      <c r="C35" s="1" t="s">
        <v>9</v>
      </c>
      <c r="D35" s="1" t="s">
        <v>6</v>
      </c>
      <c r="E35" s="1">
        <v>9.6000000000000002E-2</v>
      </c>
      <c r="F35" s="1">
        <v>7.2999999999999995E-2</v>
      </c>
      <c r="G35" s="1">
        <v>0.375</v>
      </c>
      <c r="H35" s="1">
        <f>3*0.772</f>
        <v>2.3159999999999998</v>
      </c>
      <c r="I35" s="1">
        <v>3.87</v>
      </c>
      <c r="J35" s="1">
        <v>4.6100000000000003</v>
      </c>
      <c r="K35" s="1">
        <v>5.63</v>
      </c>
    </row>
    <row r="36" spans="1:11" x14ac:dyDescent="0.2">
      <c r="A36">
        <v>35</v>
      </c>
      <c r="B36" s="1" t="s">
        <v>3</v>
      </c>
      <c r="C36" s="1" t="s">
        <v>9</v>
      </c>
      <c r="D36" s="1" t="s">
        <v>6</v>
      </c>
      <c r="E36" s="1">
        <v>9.6000000000000002E-2</v>
      </c>
      <c r="F36" s="1">
        <v>7.0999999999999994E-2</v>
      </c>
      <c r="G36" s="1">
        <v>0.38900000000000001</v>
      </c>
      <c r="H36" s="1">
        <f>3*0.776</f>
        <v>2.3280000000000003</v>
      </c>
      <c r="I36" s="1">
        <v>3.74</v>
      </c>
      <c r="J36" s="1">
        <v>5.36</v>
      </c>
      <c r="K36" s="1">
        <v>5.81</v>
      </c>
    </row>
    <row r="37" spans="1:11" x14ac:dyDescent="0.2">
      <c r="A37">
        <v>36</v>
      </c>
      <c r="B37" s="1" t="s">
        <v>3</v>
      </c>
      <c r="C37" s="1" t="s">
        <v>9</v>
      </c>
      <c r="D37" s="1" t="s">
        <v>6</v>
      </c>
      <c r="E37" s="1">
        <v>9.6000000000000002E-2</v>
      </c>
      <c r="F37" s="1">
        <v>7.3999999999999996E-2</v>
      </c>
      <c r="G37" s="1">
        <v>0.40400000000000003</v>
      </c>
      <c r="H37" s="1">
        <f>3*0.811</f>
        <v>2.4330000000000003</v>
      </c>
      <c r="I37" s="1">
        <v>3.09</v>
      </c>
      <c r="J37" s="1">
        <v>5.36</v>
      </c>
      <c r="K37" s="1">
        <v>5.78</v>
      </c>
    </row>
    <row r="38" spans="1:11" x14ac:dyDescent="0.2">
      <c r="A38">
        <v>37</v>
      </c>
      <c r="B38" s="1" t="s">
        <v>5</v>
      </c>
      <c r="C38" s="1" t="s">
        <v>9</v>
      </c>
      <c r="D38" s="1" t="s">
        <v>6</v>
      </c>
      <c r="E38" s="1">
        <v>9.6000000000000002E-2</v>
      </c>
      <c r="F38" s="1">
        <v>8.5000000000000006E-2</v>
      </c>
      <c r="G38" s="1">
        <v>0.17699999999999999</v>
      </c>
      <c r="H38" s="1">
        <v>0.55400000000000005</v>
      </c>
      <c r="I38" s="1">
        <v>1.34</v>
      </c>
      <c r="J38" s="1">
        <v>2.42</v>
      </c>
      <c r="K38" s="1">
        <v>2.39</v>
      </c>
    </row>
    <row r="39" spans="1:11" x14ac:dyDescent="0.2">
      <c r="A39">
        <v>38</v>
      </c>
      <c r="B39" s="1" t="s">
        <v>5</v>
      </c>
      <c r="C39" s="1" t="s">
        <v>9</v>
      </c>
      <c r="D39" s="1" t="s">
        <v>6</v>
      </c>
      <c r="E39" s="1">
        <v>9.6000000000000002E-2</v>
      </c>
      <c r="F39" s="1">
        <v>7.4999999999999997E-2</v>
      </c>
      <c r="G39" s="1">
        <v>0.15</v>
      </c>
      <c r="H39" s="1">
        <v>0.51800000000000002</v>
      </c>
      <c r="I39" s="1">
        <v>2.0299999999999998</v>
      </c>
      <c r="J39" s="1">
        <v>2.4500000000000002</v>
      </c>
      <c r="K39" s="1">
        <v>2.46</v>
      </c>
    </row>
    <row r="40" spans="1:11" x14ac:dyDescent="0.2">
      <c r="A40">
        <v>39</v>
      </c>
      <c r="B40" s="1" t="s">
        <v>5</v>
      </c>
      <c r="C40" s="1" t="s">
        <v>9</v>
      </c>
      <c r="D40" s="1" t="s">
        <v>6</v>
      </c>
      <c r="E40" s="1">
        <v>9.6000000000000002E-2</v>
      </c>
      <c r="F40" s="1">
        <v>0.08</v>
      </c>
      <c r="G40" s="1">
        <v>0.161</v>
      </c>
      <c r="H40" s="1">
        <v>0.64900000000000002</v>
      </c>
      <c r="I40" s="1">
        <v>2.04</v>
      </c>
      <c r="J40" s="1">
        <v>2.63</v>
      </c>
      <c r="K40" s="1">
        <v>2.65</v>
      </c>
    </row>
    <row r="41" spans="1:11" x14ac:dyDescent="0.2">
      <c r="A41">
        <v>40</v>
      </c>
      <c r="B41" s="1" t="s">
        <v>5</v>
      </c>
      <c r="C41" s="1" t="s">
        <v>9</v>
      </c>
      <c r="D41" s="1" t="s">
        <v>6</v>
      </c>
      <c r="E41" s="1">
        <v>9.6000000000000002E-2</v>
      </c>
      <c r="F41" s="1">
        <v>7.0999999999999994E-2</v>
      </c>
      <c r="G41" s="1">
        <v>0.14699999999999999</v>
      </c>
      <c r="H41" s="1">
        <v>0.38700000000000001</v>
      </c>
      <c r="I41" s="1">
        <v>0.9</v>
      </c>
      <c r="J41" s="1">
        <v>2.2799999999999998</v>
      </c>
      <c r="K41" s="1">
        <v>2.2999999999999998</v>
      </c>
    </row>
    <row r="42" spans="1:11" x14ac:dyDescent="0.2">
      <c r="A42">
        <v>41</v>
      </c>
      <c r="B42" s="1" t="s">
        <v>3</v>
      </c>
      <c r="C42" s="1" t="s">
        <v>10</v>
      </c>
      <c r="D42" s="1" t="s">
        <v>6</v>
      </c>
      <c r="E42" s="1">
        <v>0.13600000000000001</v>
      </c>
      <c r="F42" s="1">
        <v>7.1999999999999995E-2</v>
      </c>
      <c r="G42" s="1">
        <v>0.377</v>
      </c>
      <c r="H42" s="1">
        <f>3*0.762</f>
        <v>2.286</v>
      </c>
      <c r="I42" s="1">
        <v>3.11</v>
      </c>
      <c r="J42" s="1">
        <v>4.54</v>
      </c>
      <c r="K42" s="1">
        <v>4.9000000000000004</v>
      </c>
    </row>
    <row r="43" spans="1:11" x14ac:dyDescent="0.2">
      <c r="A43">
        <v>42</v>
      </c>
      <c r="B43" s="1" t="s">
        <v>3</v>
      </c>
      <c r="C43" s="1" t="s">
        <v>10</v>
      </c>
      <c r="D43" s="1" t="s">
        <v>6</v>
      </c>
      <c r="E43" s="1">
        <v>0.13600000000000001</v>
      </c>
      <c r="F43" s="1">
        <v>6.4000000000000001E-2</v>
      </c>
      <c r="G43" s="1">
        <v>0.32300000000000001</v>
      </c>
      <c r="H43" s="1">
        <f>3*0.757</f>
        <v>2.2709999999999999</v>
      </c>
      <c r="I43" s="1">
        <v>3</v>
      </c>
      <c r="J43" s="1">
        <v>4.54</v>
      </c>
      <c r="K43" s="1">
        <v>4.92</v>
      </c>
    </row>
    <row r="44" spans="1:11" x14ac:dyDescent="0.2">
      <c r="A44">
        <v>43</v>
      </c>
      <c r="B44" s="1" t="s">
        <v>3</v>
      </c>
      <c r="C44" s="1" t="s">
        <v>10</v>
      </c>
      <c r="D44" s="1" t="s">
        <v>6</v>
      </c>
      <c r="E44" s="1">
        <v>0.13600000000000001</v>
      </c>
      <c r="F44" s="1">
        <v>7.1999999999999995E-2</v>
      </c>
      <c r="G44" s="1">
        <v>0.32300000000000001</v>
      </c>
      <c r="H44" s="1">
        <f>3*0.766</f>
        <v>2.298</v>
      </c>
      <c r="I44" s="1">
        <v>2.83</v>
      </c>
      <c r="J44" s="1">
        <v>5.59</v>
      </c>
      <c r="K44" s="1">
        <v>5.62</v>
      </c>
    </row>
    <row r="45" spans="1:11" x14ac:dyDescent="0.2">
      <c r="A45">
        <v>44</v>
      </c>
      <c r="B45" s="1" t="s">
        <v>3</v>
      </c>
      <c r="C45" s="1" t="s">
        <v>10</v>
      </c>
      <c r="D45" s="1" t="s">
        <v>6</v>
      </c>
      <c r="E45" s="1">
        <v>0.13600000000000001</v>
      </c>
      <c r="F45" s="1">
        <v>6.3E-2</v>
      </c>
      <c r="G45" s="1">
        <v>0.35699999999999998</v>
      </c>
      <c r="H45" s="1">
        <f>3*0.77</f>
        <v>2.31</v>
      </c>
      <c r="I45" s="1">
        <v>3.86</v>
      </c>
      <c r="J45" s="1">
        <v>6.25</v>
      </c>
      <c r="K45" s="1">
        <v>6.28</v>
      </c>
    </row>
    <row r="46" spans="1:11" x14ac:dyDescent="0.2">
      <c r="A46">
        <v>45</v>
      </c>
      <c r="B46" s="1" t="s">
        <v>5</v>
      </c>
      <c r="C46" s="1" t="s">
        <v>10</v>
      </c>
      <c r="D46" s="1" t="s">
        <v>6</v>
      </c>
      <c r="E46" s="1">
        <v>0.13600000000000001</v>
      </c>
      <c r="F46" s="1">
        <v>8.1000000000000003E-2</v>
      </c>
      <c r="G46" s="1">
        <v>0.16300000000000001</v>
      </c>
      <c r="H46" s="1">
        <v>0.497</v>
      </c>
      <c r="I46" s="1">
        <v>1.53</v>
      </c>
      <c r="J46" s="1">
        <v>2.54</v>
      </c>
      <c r="K46" s="1">
        <v>2.6</v>
      </c>
    </row>
    <row r="47" spans="1:11" x14ac:dyDescent="0.2">
      <c r="A47">
        <v>46</v>
      </c>
      <c r="B47" s="1" t="s">
        <v>5</v>
      </c>
      <c r="C47" s="1" t="s">
        <v>10</v>
      </c>
      <c r="D47" s="1" t="s">
        <v>6</v>
      </c>
      <c r="E47" s="1">
        <v>0.13600000000000001</v>
      </c>
      <c r="F47" s="1">
        <v>7.4999999999999997E-2</v>
      </c>
      <c r="G47" s="1">
        <v>0.14000000000000001</v>
      </c>
      <c r="H47" s="1">
        <v>0.38100000000000001</v>
      </c>
      <c r="I47" s="1">
        <v>0.68</v>
      </c>
      <c r="J47" s="1">
        <v>2.16</v>
      </c>
      <c r="K47" s="1">
        <v>2.14</v>
      </c>
    </row>
    <row r="48" spans="1:11" x14ac:dyDescent="0.2">
      <c r="A48">
        <v>47</v>
      </c>
      <c r="B48" s="1" t="s">
        <v>5</v>
      </c>
      <c r="C48" s="1" t="s">
        <v>10</v>
      </c>
      <c r="D48" s="1" t="s">
        <v>6</v>
      </c>
      <c r="E48" s="1">
        <v>0.13600000000000001</v>
      </c>
      <c r="F48" s="1">
        <v>7.5999999999999998E-2</v>
      </c>
      <c r="G48" s="1">
        <v>0.15</v>
      </c>
      <c r="H48" s="1">
        <v>0.56499999999999995</v>
      </c>
      <c r="I48" s="1">
        <v>1.71</v>
      </c>
      <c r="J48" s="1">
        <v>2.6</v>
      </c>
      <c r="K48" s="1">
        <v>2.62</v>
      </c>
    </row>
    <row r="49" spans="1:11" x14ac:dyDescent="0.2">
      <c r="A49">
        <v>48</v>
      </c>
      <c r="B49" s="1" t="s">
        <v>5</v>
      </c>
      <c r="C49" s="1" t="s">
        <v>10</v>
      </c>
      <c r="D49" s="1" t="s">
        <v>6</v>
      </c>
      <c r="E49" s="1">
        <v>0.13600000000000001</v>
      </c>
      <c r="F49" s="1">
        <v>7.5999999999999998E-2</v>
      </c>
      <c r="G49" s="1">
        <v>0.126</v>
      </c>
      <c r="H49" s="1">
        <v>0.42699999999999999</v>
      </c>
      <c r="I49" s="1">
        <v>1.06</v>
      </c>
      <c r="J49" s="1">
        <v>1.94</v>
      </c>
      <c r="K49" s="1">
        <v>2.0099999999999998</v>
      </c>
    </row>
    <row r="50" spans="1:11" x14ac:dyDescent="0.2">
      <c r="A50">
        <v>49</v>
      </c>
      <c r="B50" s="1" t="s">
        <v>11</v>
      </c>
      <c r="C50" s="1" t="s">
        <v>6</v>
      </c>
      <c r="D50" s="1" t="s">
        <v>6</v>
      </c>
      <c r="E50" s="1">
        <v>0</v>
      </c>
      <c r="F50" s="1">
        <v>0.10100000000000001</v>
      </c>
      <c r="G50" s="1">
        <v>0.26200000000000001</v>
      </c>
      <c r="H50" s="1">
        <f>3*0.763</f>
        <v>2.2890000000000001</v>
      </c>
      <c r="I50" s="1">
        <v>2.5</v>
      </c>
      <c r="J50" s="1">
        <v>2.72</v>
      </c>
      <c r="K50" s="1">
        <v>2.79</v>
      </c>
    </row>
    <row r="51" spans="1:11" x14ac:dyDescent="0.2">
      <c r="A51">
        <v>50</v>
      </c>
      <c r="B51" s="1" t="s">
        <v>11</v>
      </c>
      <c r="C51" s="1" t="s">
        <v>6</v>
      </c>
      <c r="D51" s="1" t="s">
        <v>6</v>
      </c>
      <c r="E51" s="1">
        <v>0</v>
      </c>
      <c r="F51" s="1">
        <v>9.7000000000000003E-2</v>
      </c>
      <c r="G51" s="1">
        <v>0.26</v>
      </c>
      <c r="H51" s="1">
        <f>3*0.712</f>
        <v>2.1360000000000001</v>
      </c>
      <c r="I51" s="1">
        <v>2.4700000000000002</v>
      </c>
      <c r="J51" s="1">
        <v>2.73</v>
      </c>
      <c r="K51" s="1">
        <v>2.85</v>
      </c>
    </row>
    <row r="52" spans="1:11" x14ac:dyDescent="0.2">
      <c r="A52">
        <v>51</v>
      </c>
      <c r="B52" s="1" t="s">
        <v>11</v>
      </c>
      <c r="C52" s="1" t="s">
        <v>6</v>
      </c>
      <c r="D52" s="1" t="s">
        <v>6</v>
      </c>
      <c r="E52" s="1">
        <v>0</v>
      </c>
      <c r="F52" s="1">
        <v>8.3000000000000004E-2</v>
      </c>
      <c r="G52" s="1">
        <v>0.247</v>
      </c>
      <c r="H52" s="1">
        <f>3*0.766</f>
        <v>2.298</v>
      </c>
      <c r="I52" s="1">
        <v>2.37</v>
      </c>
      <c r="J52" s="1">
        <v>3.39</v>
      </c>
      <c r="K52" s="1">
        <v>3.43</v>
      </c>
    </row>
    <row r="53" spans="1:11" x14ac:dyDescent="0.2">
      <c r="A53">
        <v>52</v>
      </c>
      <c r="B53" s="1" t="s">
        <v>11</v>
      </c>
      <c r="C53" s="1" t="s">
        <v>6</v>
      </c>
      <c r="D53" s="1" t="s">
        <v>6</v>
      </c>
      <c r="E53" s="1">
        <v>0</v>
      </c>
      <c r="F53" s="1">
        <v>9.8000000000000004E-2</v>
      </c>
      <c r="G53" s="1">
        <v>0.28499999999999998</v>
      </c>
      <c r="H53" s="1">
        <f>3*0.773</f>
        <v>2.319</v>
      </c>
      <c r="I53" s="1">
        <v>2.89</v>
      </c>
      <c r="J53" s="1">
        <v>3.38</v>
      </c>
      <c r="K53" s="1">
        <v>3.36</v>
      </c>
    </row>
    <row r="54" spans="1:11" x14ac:dyDescent="0.2">
      <c r="A54">
        <v>53</v>
      </c>
      <c r="B54" s="1" t="s">
        <v>12</v>
      </c>
      <c r="C54" s="1" t="s">
        <v>6</v>
      </c>
      <c r="D54" s="1" t="s">
        <v>6</v>
      </c>
      <c r="E54" s="1">
        <v>0</v>
      </c>
      <c r="F54" s="1">
        <v>8.1000000000000003E-2</v>
      </c>
      <c r="G54" s="1">
        <v>0.13600000000000001</v>
      </c>
      <c r="H54" s="1">
        <v>0.215</v>
      </c>
      <c r="I54" s="1">
        <v>0.22</v>
      </c>
      <c r="J54" s="1">
        <v>0.22900000000000001</v>
      </c>
      <c r="K54" s="1">
        <v>0.23300000000000001</v>
      </c>
    </row>
    <row r="55" spans="1:11" x14ac:dyDescent="0.2">
      <c r="A55">
        <v>54</v>
      </c>
      <c r="B55" s="1" t="s">
        <v>12</v>
      </c>
      <c r="C55" s="1" t="s">
        <v>6</v>
      </c>
      <c r="D55" s="1" t="s">
        <v>6</v>
      </c>
      <c r="E55" s="1">
        <v>0</v>
      </c>
      <c r="F55" s="1">
        <v>9.0999999999999998E-2</v>
      </c>
      <c r="G55" s="1">
        <v>0.108</v>
      </c>
      <c r="H55" s="1">
        <v>0.161</v>
      </c>
      <c r="I55" s="1">
        <v>0.159</v>
      </c>
      <c r="J55" s="1">
        <v>0.17899999999999999</v>
      </c>
      <c r="K55" s="1">
        <v>0.223</v>
      </c>
    </row>
    <row r="56" spans="1:11" x14ac:dyDescent="0.2">
      <c r="A56">
        <v>55</v>
      </c>
      <c r="B56" s="1" t="s">
        <v>12</v>
      </c>
      <c r="C56" s="1" t="s">
        <v>6</v>
      </c>
      <c r="D56" s="1" t="s">
        <v>6</v>
      </c>
      <c r="E56" s="1">
        <v>0</v>
      </c>
      <c r="F56" s="1">
        <v>0.109</v>
      </c>
      <c r="G56" s="1">
        <v>0.128</v>
      </c>
      <c r="H56" s="1">
        <v>0.17499999999999999</v>
      </c>
      <c r="I56" s="1">
        <v>0.187</v>
      </c>
      <c r="J56" s="1">
        <v>0.20599999999999999</v>
      </c>
      <c r="K56" s="1">
        <v>0.20799999999999999</v>
      </c>
    </row>
    <row r="57" spans="1:11" x14ac:dyDescent="0.2">
      <c r="A57">
        <v>56</v>
      </c>
      <c r="B57" s="1" t="s">
        <v>12</v>
      </c>
      <c r="C57" s="1" t="s">
        <v>6</v>
      </c>
      <c r="D57" s="1" t="s">
        <v>6</v>
      </c>
      <c r="E57" s="1">
        <v>0</v>
      </c>
      <c r="F57" s="1">
        <v>9.5000000000000001E-2</v>
      </c>
      <c r="G57" s="1">
        <v>0.11700000000000001</v>
      </c>
      <c r="H57" s="1">
        <v>0.14499999999999999</v>
      </c>
      <c r="I57" s="1">
        <v>0.16500000000000001</v>
      </c>
      <c r="J57" s="1">
        <v>0.17199999999999999</v>
      </c>
      <c r="K57" s="1">
        <v>0.20100000000000001</v>
      </c>
    </row>
    <row r="58" spans="1:11" x14ac:dyDescent="0.2">
      <c r="A58">
        <v>57</v>
      </c>
      <c r="B58" s="1" t="s">
        <v>11</v>
      </c>
      <c r="C58" s="1" t="s">
        <v>8</v>
      </c>
      <c r="D58" s="1" t="s">
        <v>6</v>
      </c>
      <c r="E58" s="1">
        <v>4.8000000000000001E-2</v>
      </c>
      <c r="F58" s="1">
        <v>0.12</v>
      </c>
      <c r="G58" s="1">
        <v>0.27</v>
      </c>
      <c r="H58" s="1">
        <f>3*0.671</f>
        <v>2.0129999999999999</v>
      </c>
      <c r="I58" s="1">
        <v>2.3199999999999998</v>
      </c>
      <c r="J58" s="1">
        <v>2.46</v>
      </c>
      <c r="K58" s="1">
        <v>3.02</v>
      </c>
    </row>
    <row r="59" spans="1:11" x14ac:dyDescent="0.2">
      <c r="A59">
        <v>58</v>
      </c>
      <c r="B59" s="1" t="s">
        <v>11</v>
      </c>
      <c r="C59" s="1" t="s">
        <v>8</v>
      </c>
      <c r="D59" s="1" t="s">
        <v>6</v>
      </c>
      <c r="E59" s="1">
        <v>4.8000000000000001E-2</v>
      </c>
      <c r="F59" s="1">
        <v>0.114</v>
      </c>
      <c r="G59" s="1">
        <v>0.26900000000000002</v>
      </c>
      <c r="H59" s="1">
        <f>3*0.695</f>
        <v>2.085</v>
      </c>
      <c r="I59" s="1">
        <v>2.2200000000000002</v>
      </c>
      <c r="J59" s="1">
        <v>2.46</v>
      </c>
      <c r="K59" s="1">
        <v>3.01</v>
      </c>
    </row>
    <row r="60" spans="1:11" x14ac:dyDescent="0.2">
      <c r="A60">
        <v>59</v>
      </c>
      <c r="B60" s="1" t="s">
        <v>11</v>
      </c>
      <c r="C60" s="1" t="s">
        <v>8</v>
      </c>
      <c r="D60" s="1" t="s">
        <v>6</v>
      </c>
      <c r="E60" s="1">
        <v>4.8000000000000001E-2</v>
      </c>
      <c r="F60" s="1">
        <v>0.11</v>
      </c>
      <c r="G60" s="1">
        <v>0.252</v>
      </c>
      <c r="H60" s="1">
        <f>3*0.69</f>
        <v>2.0699999999999998</v>
      </c>
      <c r="I60" s="1">
        <v>2.16</v>
      </c>
      <c r="J60" s="1">
        <v>2.1800000000000002</v>
      </c>
      <c r="K60" s="1">
        <v>2.59</v>
      </c>
    </row>
    <row r="61" spans="1:11" x14ac:dyDescent="0.2">
      <c r="A61">
        <v>60</v>
      </c>
      <c r="B61" s="1" t="s">
        <v>11</v>
      </c>
      <c r="C61" s="1" t="s">
        <v>8</v>
      </c>
      <c r="D61" s="1" t="s">
        <v>6</v>
      </c>
      <c r="E61" s="1">
        <v>4.8000000000000001E-2</v>
      </c>
      <c r="F61" s="1">
        <v>0.111</v>
      </c>
      <c r="G61" s="1">
        <v>0.26600000000000001</v>
      </c>
      <c r="H61" s="1">
        <f>3*0.721</f>
        <v>2.1629999999999998</v>
      </c>
      <c r="I61" s="1">
        <v>2.63</v>
      </c>
      <c r="J61" s="1">
        <v>2.79</v>
      </c>
      <c r="K61" s="1">
        <v>2.89</v>
      </c>
    </row>
    <row r="62" spans="1:11" x14ac:dyDescent="0.2">
      <c r="A62">
        <v>61</v>
      </c>
      <c r="B62" s="1" t="s">
        <v>12</v>
      </c>
      <c r="C62" s="1" t="s">
        <v>8</v>
      </c>
      <c r="D62" s="1" t="s">
        <v>6</v>
      </c>
      <c r="E62" s="1">
        <v>4.8000000000000001E-2</v>
      </c>
      <c r="F62" s="1">
        <v>0.108</v>
      </c>
      <c r="G62" s="1">
        <v>0.128</v>
      </c>
      <c r="H62" s="1">
        <v>0.28899999999999998</v>
      </c>
      <c r="I62" s="1">
        <v>0.378</v>
      </c>
      <c r="J62" s="1">
        <v>1.74</v>
      </c>
      <c r="K62" s="1">
        <v>2.4900000000000002</v>
      </c>
    </row>
    <row r="63" spans="1:11" x14ac:dyDescent="0.2">
      <c r="A63">
        <v>62</v>
      </c>
      <c r="B63" s="1" t="s">
        <v>12</v>
      </c>
      <c r="C63" s="1" t="s">
        <v>8</v>
      </c>
      <c r="D63" s="1" t="s">
        <v>6</v>
      </c>
      <c r="E63" s="1">
        <v>4.8000000000000001E-2</v>
      </c>
      <c r="F63" s="1">
        <v>0.121</v>
      </c>
      <c r="G63" s="1">
        <v>0.151</v>
      </c>
      <c r="H63" s="1">
        <v>0.38500000000000001</v>
      </c>
      <c r="I63" s="1">
        <v>0.84</v>
      </c>
      <c r="J63" s="1">
        <v>2.4900000000000002</v>
      </c>
      <c r="K63" s="1">
        <v>2.48</v>
      </c>
    </row>
    <row r="64" spans="1:11" x14ac:dyDescent="0.2">
      <c r="A64">
        <v>63</v>
      </c>
      <c r="B64" s="1" t="s">
        <v>12</v>
      </c>
      <c r="C64" s="1" t="s">
        <v>8</v>
      </c>
      <c r="D64" s="1" t="s">
        <v>6</v>
      </c>
      <c r="E64" s="1">
        <v>4.8000000000000001E-2</v>
      </c>
      <c r="F64" s="1">
        <v>0.126</v>
      </c>
      <c r="G64" s="1">
        <v>0.16200000000000001</v>
      </c>
      <c r="H64" s="1">
        <v>0.33</v>
      </c>
      <c r="I64" s="1">
        <v>0.54800000000000004</v>
      </c>
      <c r="J64" s="1">
        <v>2.4900000000000002</v>
      </c>
      <c r="K64" s="1">
        <v>2.5499999999999998</v>
      </c>
    </row>
    <row r="65" spans="1:11" x14ac:dyDescent="0.2">
      <c r="A65">
        <v>64</v>
      </c>
      <c r="B65" s="1" t="s">
        <v>12</v>
      </c>
      <c r="C65" s="1" t="s">
        <v>8</v>
      </c>
      <c r="D65" s="1" t="s">
        <v>6</v>
      </c>
      <c r="E65" s="1">
        <v>4.8000000000000001E-2</v>
      </c>
      <c r="F65" s="1">
        <v>0.125</v>
      </c>
      <c r="G65" s="1">
        <v>0.151</v>
      </c>
      <c r="H65" s="1">
        <v>0.39800000000000002</v>
      </c>
      <c r="I65" s="1">
        <v>0.68600000000000005</v>
      </c>
      <c r="J65" s="1">
        <v>2.0099999999999998</v>
      </c>
      <c r="K65" s="1">
        <v>2.34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MzMzNC41fDI4NTczNS8yNTY1L0VudHJ5UGFydC81MzU5MzgyMTh8ODQ2NC41</eid>
  <version>1</version>
  <updated-at>2022-02-08T14:11:07Z</updated-at>
</LabArchives>
</file>

<file path=customXml/itemProps1.xml><?xml version="1.0" encoding="utf-8"?>
<ds:datastoreItem xmlns:ds="http://schemas.openxmlformats.org/officeDocument/2006/customXml" ds:itemID="{21F484AC-5EFD-46B3-BA22-BA31397C2CD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Parikh, Saurin</cp:lastModifiedBy>
  <cp:revision/>
  <dcterms:created xsi:type="dcterms:W3CDTF">2022-02-08T02:33:42Z</dcterms:created>
  <dcterms:modified xsi:type="dcterms:W3CDTF">2022-02-17T14:44:49Z</dcterms:modified>
  <cp:category/>
  <cp:contentStatus/>
</cp:coreProperties>
</file>