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org1-my.sharepoint.com/personal/bgross_ets_org/Documents/ETS/misc/Pratt/semster 8/repo/affordable-housing-viz/source files/"/>
    </mc:Choice>
  </mc:AlternateContent>
  <xr:revisionPtr revIDLastSave="8" documentId="13_ncr:1_{B600ED95-F67A-4F09-AAA8-7FC42576F3D9}" xr6:coauthVersionLast="47" xr6:coauthVersionMax="47" xr10:uidLastSave="{5F2A762B-9026-4ECF-AEF8-4FCBC60A4F91}"/>
  <bookViews>
    <workbookView xWindow="28680" yWindow="-120" windowWidth="29040" windowHeight="15840" xr2:uid="{F4C0807E-FF86-44D2-8965-0F9D93751DBD}"/>
  </bookViews>
  <sheets>
    <sheet name="MIDDLESEX COUNTY 2022" sheetId="1" r:id="rId1"/>
  </sheets>
  <definedNames>
    <definedName name="_xlnm.Print_Area" localSheetId="0">'MIDDLESEX COUNTY 2022'!$6:$374</definedName>
    <definedName name="_xlnm.Print_Titles" localSheetId="0">'MIDDLESEX COUNTY 2022'!$1:$5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56" i="1" l="1"/>
  <c r="AL263" i="1" l="1"/>
  <c r="AL117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5" i="1"/>
  <c r="AL354" i="1"/>
  <c r="AL353" i="1"/>
  <c r="AL349" i="1"/>
  <c r="AL352" i="1"/>
  <c r="AL351" i="1"/>
  <c r="AL350" i="1"/>
  <c r="AL347" i="1"/>
  <c r="AL346" i="1"/>
  <c r="AL344" i="1"/>
  <c r="AL343" i="1"/>
  <c r="AL341" i="1"/>
  <c r="AL340" i="1"/>
  <c r="AL339" i="1"/>
  <c r="AL338" i="1"/>
  <c r="AL337" i="1"/>
  <c r="AL336" i="1"/>
  <c r="AL335" i="1"/>
  <c r="AL334" i="1"/>
  <c r="AL332" i="1"/>
  <c r="AL331" i="1"/>
  <c r="AL316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X317" i="1"/>
  <c r="AL315" i="1"/>
  <c r="X315" i="1"/>
  <c r="AL314" i="1"/>
  <c r="AL313" i="1"/>
  <c r="AL311" i="1"/>
  <c r="AL310" i="1"/>
  <c r="AL309" i="1"/>
  <c r="AL308" i="1"/>
  <c r="AL307" i="1"/>
  <c r="AL305" i="1"/>
  <c r="AL304" i="1"/>
  <c r="AL303" i="1"/>
  <c r="AL302" i="1"/>
  <c r="AL301" i="1"/>
  <c r="AL299" i="1"/>
  <c r="AL298" i="1"/>
  <c r="AL297" i="1"/>
  <c r="AL296" i="1"/>
  <c r="AL295" i="1"/>
  <c r="AL294" i="1"/>
  <c r="AL293" i="1"/>
  <c r="AL292" i="1"/>
  <c r="AL290" i="1"/>
  <c r="AL289" i="1"/>
  <c r="AL288" i="1"/>
  <c r="AL287" i="1"/>
  <c r="AL286" i="1"/>
  <c r="AL285" i="1"/>
  <c r="AL284" i="1"/>
  <c r="AL283" i="1"/>
  <c r="AL280" i="1"/>
  <c r="AL274" i="1"/>
  <c r="AL282" i="1"/>
  <c r="AL281" i="1"/>
  <c r="AL279" i="1"/>
  <c r="AL278" i="1"/>
  <c r="AL277" i="1"/>
  <c r="AL276" i="1"/>
  <c r="AL275" i="1"/>
  <c r="AL273" i="1"/>
  <c r="AL272" i="1"/>
  <c r="AL271" i="1"/>
  <c r="AL270" i="1"/>
  <c r="AL269" i="1"/>
  <c r="AL268" i="1"/>
  <c r="AL267" i="1"/>
  <c r="AL266" i="1"/>
  <c r="AL265" i="1"/>
  <c r="AL262" i="1"/>
  <c r="AL261" i="1"/>
  <c r="AL260" i="1"/>
  <c r="AL259" i="1"/>
  <c r="AL258" i="1"/>
  <c r="X258" i="1"/>
  <c r="AL257" i="1"/>
  <c r="AL256" i="1"/>
  <c r="AL255" i="1"/>
  <c r="AL254" i="1"/>
  <c r="AL253" i="1"/>
  <c r="AL252" i="1"/>
  <c r="AL251" i="1"/>
  <c r="AL250" i="1"/>
  <c r="AL249" i="1"/>
  <c r="AL248" i="1"/>
  <c r="X248" i="1"/>
  <c r="AL247" i="1"/>
  <c r="AL246" i="1"/>
  <c r="AL245" i="1"/>
  <c r="AL244" i="1"/>
  <c r="AL243" i="1"/>
  <c r="AL242" i="1"/>
  <c r="AL241" i="1"/>
  <c r="AL240" i="1"/>
  <c r="AL239" i="1"/>
  <c r="AL238" i="1"/>
  <c r="AL237" i="1"/>
  <c r="X237" i="1"/>
  <c r="AL236" i="1"/>
  <c r="AL235" i="1"/>
  <c r="AL218" i="1"/>
  <c r="AL234" i="1"/>
  <c r="AL233" i="1"/>
  <c r="AL232" i="1"/>
  <c r="X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6" i="1"/>
  <c r="X216" i="1"/>
  <c r="AL215" i="1"/>
  <c r="AL214" i="1"/>
  <c r="AL213" i="1"/>
  <c r="AL212" i="1"/>
  <c r="AL211" i="1"/>
  <c r="AL210" i="1"/>
  <c r="AL209" i="1"/>
  <c r="AL208" i="1"/>
  <c r="AL207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X191" i="1"/>
  <c r="AL190" i="1"/>
  <c r="AL189" i="1"/>
  <c r="AL188" i="1"/>
  <c r="AL187" i="1"/>
  <c r="AL186" i="1"/>
  <c r="AL185" i="1"/>
  <c r="AL184" i="1"/>
  <c r="AL183" i="1"/>
  <c r="AL182" i="1"/>
  <c r="AL181" i="1"/>
  <c r="AL180" i="1"/>
  <c r="X180" i="1"/>
  <c r="AL179" i="1"/>
  <c r="AL178" i="1"/>
  <c r="AL177" i="1"/>
  <c r="AL176" i="1"/>
  <c r="AL175" i="1"/>
  <c r="AL174" i="1"/>
  <c r="AL171" i="1"/>
  <c r="AL173" i="1"/>
  <c r="AL172" i="1"/>
  <c r="AL169" i="1"/>
  <c r="AL168" i="1"/>
  <c r="AL167" i="1"/>
  <c r="AL166" i="1"/>
  <c r="AL165" i="1"/>
  <c r="AL164" i="1"/>
  <c r="AL163" i="1"/>
  <c r="AL162" i="1"/>
  <c r="X162" i="1"/>
  <c r="AL161" i="1"/>
  <c r="AL160" i="1"/>
  <c r="AL159" i="1"/>
  <c r="AL157" i="1"/>
  <c r="AL156" i="1"/>
  <c r="X156" i="1"/>
  <c r="AL155" i="1"/>
  <c r="AL153" i="1"/>
  <c r="AL152" i="1"/>
  <c r="AL151" i="1"/>
  <c r="AL150" i="1"/>
  <c r="AL149" i="1"/>
  <c r="AL148" i="1"/>
  <c r="X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6" i="1"/>
  <c r="AL115" i="1"/>
  <c r="AL114" i="1"/>
  <c r="AL112" i="1"/>
  <c r="AL111" i="1"/>
  <c r="AL110" i="1"/>
  <c r="AL109" i="1"/>
  <c r="AL107" i="1"/>
  <c r="AL106" i="1"/>
  <c r="AL105" i="1"/>
  <c r="AL104" i="1"/>
  <c r="X104" i="1"/>
  <c r="AL103" i="1"/>
  <c r="AL102" i="1"/>
  <c r="AL101" i="1"/>
  <c r="AL100" i="1"/>
  <c r="AL99" i="1"/>
  <c r="AL98" i="1"/>
  <c r="AL97" i="1"/>
  <c r="AL95" i="1"/>
  <c r="AL96" i="1"/>
  <c r="AL93" i="1"/>
  <c r="AL91" i="1"/>
  <c r="AL90" i="1"/>
  <c r="AL89" i="1"/>
  <c r="AL88" i="1"/>
  <c r="AL87" i="1"/>
  <c r="AL86" i="1"/>
  <c r="X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0" i="1"/>
  <c r="AL73" i="1"/>
  <c r="AL72" i="1"/>
  <c r="AL71" i="1"/>
  <c r="AL69" i="1"/>
  <c r="AL68" i="1"/>
  <c r="AL67" i="1"/>
  <c r="AL66" i="1"/>
  <c r="AL65" i="1"/>
  <c r="X65" i="1"/>
  <c r="AL64" i="1"/>
  <c r="AL63" i="1"/>
  <c r="AL62" i="1"/>
  <c r="AL58" i="1"/>
  <c r="AL61" i="1"/>
  <c r="AL60" i="1"/>
  <c r="AL59" i="1"/>
  <c r="AL56" i="1"/>
  <c r="AL55" i="1"/>
  <c r="AL54" i="1"/>
  <c r="AL53" i="1"/>
  <c r="AL52" i="1"/>
  <c r="AL51" i="1"/>
  <c r="AL50" i="1"/>
  <c r="AL49" i="1"/>
  <c r="AL48" i="1"/>
  <c r="AL47" i="1"/>
  <c r="AL45" i="1"/>
  <c r="AL44" i="1"/>
  <c r="AL43" i="1"/>
  <c r="AL42" i="1"/>
  <c r="AL41" i="1"/>
  <c r="AL40" i="1"/>
  <c r="AL46" i="1"/>
  <c r="AL39" i="1"/>
  <c r="AL38" i="1"/>
  <c r="AL37" i="1"/>
  <c r="AL36" i="1"/>
  <c r="AL34" i="1"/>
  <c r="AL32" i="1"/>
  <c r="AL31" i="1"/>
  <c r="AL30" i="1"/>
  <c r="AL29" i="1"/>
  <c r="X29" i="1"/>
  <c r="AL28" i="1"/>
  <c r="AL27" i="1"/>
  <c r="AL26" i="1"/>
  <c r="AL25" i="1"/>
  <c r="AL24" i="1"/>
  <c r="AL23" i="1"/>
  <c r="AL21" i="1"/>
  <c r="AL20" i="1"/>
  <c r="AL19" i="1"/>
  <c r="AL18" i="1"/>
  <c r="X18" i="1"/>
  <c r="AL17" i="1"/>
  <c r="AL16" i="1"/>
  <c r="AL15" i="1"/>
  <c r="AL14" i="1"/>
  <c r="AL13" i="1"/>
  <c r="AL12" i="1"/>
  <c r="AL11" i="1"/>
  <c r="AL10" i="1"/>
  <c r="X10" i="1"/>
  <c r="AL9" i="1"/>
  <c r="AL7" i="1"/>
  <c r="AL8" i="1"/>
  <c r="AL5" i="1"/>
</calcChain>
</file>

<file path=xl/sharedStrings.xml><?xml version="1.0" encoding="utf-8"?>
<sst xmlns="http://schemas.openxmlformats.org/spreadsheetml/2006/main" count="6676" uniqueCount="1688">
  <si>
    <t>seq</t>
  </si>
  <si>
    <t>ltd</t>
  </si>
  <si>
    <t>source</t>
  </si>
  <si>
    <t>notes</t>
  </si>
  <si>
    <t>proj_no</t>
  </si>
  <si>
    <t>development / aka</t>
  </si>
  <si>
    <t>aka</t>
  </si>
  <si>
    <t>street</t>
  </si>
  <si>
    <t>street_2</t>
  </si>
  <si>
    <t>municipality</t>
  </si>
  <si>
    <t>muni_2</t>
  </si>
  <si>
    <t>county</t>
  </si>
  <si>
    <t>comu</t>
  </si>
  <si>
    <t>comu_2</t>
  </si>
  <si>
    <t>zip</t>
  </si>
  <si>
    <t>type</t>
  </si>
  <si>
    <t>tenure</t>
  </si>
  <si>
    <t>units</t>
  </si>
  <si>
    <t>property</t>
  </si>
  <si>
    <t>agent</t>
  </si>
  <si>
    <t>agent address</t>
  </si>
  <si>
    <t>ph_srce</t>
  </si>
  <si>
    <t>area</t>
  </si>
  <si>
    <t>phone</t>
  </si>
  <si>
    <t>area_2</t>
  </si>
  <si>
    <t>phone_2</t>
  </si>
  <si>
    <t>website</t>
  </si>
  <si>
    <t>program</t>
  </si>
  <si>
    <t>date</t>
  </si>
  <si>
    <t>o</t>
  </si>
  <si>
    <t>ST</t>
  </si>
  <si>
    <t>HUD</t>
  </si>
  <si>
    <t>intentional blank</t>
  </si>
  <si>
    <t>Mercer</t>
  </si>
  <si>
    <t>NJ</t>
  </si>
  <si>
    <t>special</t>
  </si>
  <si>
    <t>rent</t>
  </si>
  <si>
    <t>Community Options Inc</t>
  </si>
  <si>
    <t>16 Farber Rd, Princeton 08540</t>
  </si>
  <si>
    <t>(609)</t>
  </si>
  <si>
    <t>951-9900</t>
  </si>
  <si>
    <t>Community Options, Inc. (comop.org)</t>
  </si>
  <si>
    <t>Section 202 / MtL</t>
  </si>
  <si>
    <t>MtL</t>
  </si>
  <si>
    <t>web</t>
  </si>
  <si>
    <t>family</t>
  </si>
  <si>
    <t>sale</t>
  </si>
  <si>
    <t>Community Grants, Planning, &amp; Housing (CGP&amp;H)</t>
  </si>
  <si>
    <t>1249 South River Rd, ste 301, Cranbury 08512</t>
  </si>
  <si>
    <t>664-2769</t>
  </si>
  <si>
    <t>Locations - CGP&amp;H (affordablehomesnewjersey.com)</t>
  </si>
  <si>
    <t>Enable Inc</t>
  </si>
  <si>
    <t>13 Rozel Rd, ste B110,  Princeton 08540</t>
  </si>
  <si>
    <t>987-5003</t>
  </si>
  <si>
    <t>Home - Enable NJ</t>
  </si>
  <si>
    <t>(732)</t>
  </si>
  <si>
    <t>20 Scotch Rd, Ewing 08628</t>
  </si>
  <si>
    <t>whte_pgs</t>
  </si>
  <si>
    <t>Home (servbhs.net)</t>
  </si>
  <si>
    <t>age</t>
  </si>
  <si>
    <t>448-5320</t>
  </si>
  <si>
    <t>HMFA / Section 8 / MtL</t>
  </si>
  <si>
    <t>HMFA</t>
  </si>
  <si>
    <t>LD</t>
  </si>
  <si>
    <t>hmfa</t>
  </si>
  <si>
    <t>Presbyterian Homes &amp; Services</t>
  </si>
  <si>
    <t>987-8900</t>
  </si>
  <si>
    <t>Senior Living Communities in NJ &amp; DE | Springpoint Senior Living (springpointsl.org)</t>
  </si>
  <si>
    <t>Springpoint Senior Living / Presbyterian Homes &amp; Services</t>
  </si>
  <si>
    <t>4814 Outlook Dr, ste 201, Wall 07753</t>
  </si>
  <si>
    <t>08512</t>
  </si>
  <si>
    <t>Cranbury</t>
  </si>
  <si>
    <t>NP</t>
  </si>
  <si>
    <t>special needs</t>
  </si>
  <si>
    <t>292-4500</t>
  </si>
  <si>
    <t>Section 202</t>
  </si>
  <si>
    <t>tax credit</t>
  </si>
  <si>
    <t>HMFA / tax credit</t>
  </si>
  <si>
    <t>FP</t>
  </si>
  <si>
    <t>Trenton</t>
  </si>
  <si>
    <t>Community Investment Strategies</t>
  </si>
  <si>
    <t>1970 Brunswick Av, ste 100, Lawrenceville 08648</t>
  </si>
  <si>
    <t>Portfolio | Community Investment Strategies, Inc.</t>
  </si>
  <si>
    <t>Piazza &amp; Associates</t>
  </si>
  <si>
    <t>Princeton Forrestal Village, 216 Rockingham Row, Princeton 08540</t>
  </si>
  <si>
    <t>786-1100</t>
  </si>
  <si>
    <t xml:space="preserve"> </t>
  </si>
  <si>
    <t>9000 Commerce Pkwy, ste A, Mount Laurel 08054</t>
  </si>
  <si>
    <t>(856)</t>
  </si>
  <si>
    <t>608-8761</t>
  </si>
  <si>
    <t>SERV Behavioral Health Systems Inc</t>
  </si>
  <si>
    <t>406-0100</t>
  </si>
  <si>
    <t>tax credit / MtL</t>
  </si>
  <si>
    <t>394-0212</t>
  </si>
  <si>
    <t>PHA</t>
  </si>
  <si>
    <t>08650</t>
  </si>
  <si>
    <t>Public Housing</t>
  </si>
  <si>
    <t>HMFA / tax credit / Section 8 / MtL</t>
  </si>
  <si>
    <t>scattered sites</t>
  </si>
  <si>
    <t>Pennrose Properties</t>
  </si>
  <si>
    <t>1 Brewery Park, 1301 N 31st St, Phila, PA 19121</t>
  </si>
  <si>
    <t>HMFA / tax credit / MtL</t>
  </si>
  <si>
    <t>(267)</t>
  </si>
  <si>
    <t>386-8600</t>
  </si>
  <si>
    <t>HMFA / Section 236 / MtL</t>
  </si>
  <si>
    <t>khoq</t>
  </si>
  <si>
    <t>(215)</t>
  </si>
  <si>
    <t>No Section 8 vouchers</t>
  </si>
  <si>
    <t>(866)</t>
  </si>
  <si>
    <t>Ingerman Properties</t>
  </si>
  <si>
    <t>5 Powell Ln, Collingswood, 08018</t>
  </si>
  <si>
    <t>662-1730</t>
  </si>
  <si>
    <t>5 Powell Ln, Collingswood 08108</t>
  </si>
  <si>
    <t>called</t>
  </si>
  <si>
    <t>duplicate</t>
  </si>
  <si>
    <t>HMFA / Section 236</t>
  </si>
  <si>
    <t>393-6500</t>
  </si>
  <si>
    <t>(800)</t>
  </si>
  <si>
    <t>1111</t>
  </si>
  <si>
    <t>Pennrose Management</t>
  </si>
  <si>
    <t>HMFA / Section 8</t>
  </si>
  <si>
    <t>Section 221</t>
  </si>
  <si>
    <t>(908)</t>
  </si>
  <si>
    <t>(973)</t>
  </si>
  <si>
    <t>Lutheran Social Ministries of NJ</t>
  </si>
  <si>
    <t>386-7171</t>
  </si>
  <si>
    <t>3 Manhattan Dr, Burlington 08016</t>
  </si>
  <si>
    <t>Lutheran Social Ministries of NJ: A Nonprofit Assistance Organization (lsmnj.org)</t>
  </si>
  <si>
    <t>(201)</t>
  </si>
  <si>
    <t>Michaels Group / Integrated Realty Mgt</t>
  </si>
  <si>
    <t>3 E Stow Rd, ste 100, Marlton 08053</t>
  </si>
  <si>
    <t>596-0500</t>
  </si>
  <si>
    <t>Michaels Organization / Interstate Realty Mgt</t>
  </si>
  <si>
    <t>Alpert Group</t>
  </si>
  <si>
    <t>NJ912</t>
  </si>
  <si>
    <t>NJ Department of Community Affairs / DCA</t>
  </si>
  <si>
    <t>PO Box 051</t>
  </si>
  <si>
    <t>08625</t>
  </si>
  <si>
    <t>22,193 Section 8 vouchers</t>
  </si>
  <si>
    <t>101 S Broad St, Trenton 08625</t>
  </si>
  <si>
    <t>292-4080</t>
  </si>
  <si>
    <t>NJ Department of Community Affairs</t>
  </si>
  <si>
    <t>646-8861</t>
  </si>
  <si>
    <t>Community Realty Mgt</t>
  </si>
  <si>
    <t>Conifer Realty</t>
  </si>
  <si>
    <t>Catholic Charities</t>
  </si>
  <si>
    <t>Collaborative Support Programs of NJ</t>
  </si>
  <si>
    <t>11 Spring St, Freehold  08977</t>
  </si>
  <si>
    <t>780-1175</t>
  </si>
  <si>
    <t>CSPNJ</t>
  </si>
  <si>
    <t>Volunteers of America</t>
  </si>
  <si>
    <t>20000 Horizon Way, ste 180, Mount Laurel 08054</t>
  </si>
  <si>
    <t>278-7400</t>
  </si>
  <si>
    <t>ARC group home</t>
  </si>
  <si>
    <t>08540</t>
  </si>
  <si>
    <t>Piazza &amp; Associates Inc</t>
  </si>
  <si>
    <t>Princeton</t>
  </si>
  <si>
    <t>Community Options Inc group home</t>
  </si>
  <si>
    <t>sale / rent</t>
  </si>
  <si>
    <t>Public Housing / tax credit / MtL</t>
  </si>
  <si>
    <t>DCA</t>
  </si>
  <si>
    <t>NJ902</t>
  </si>
  <si>
    <t>NJ Housing &amp; Mortgage Finance Agency  / HMFA</t>
  </si>
  <si>
    <t>PO Box 018550</t>
  </si>
  <si>
    <t>New Jersey Housing and Mortgage Finance Agency (nj.gov)</t>
  </si>
  <si>
    <t>proj_no_2</t>
  </si>
  <si>
    <t>HMFA / MtL</t>
  </si>
  <si>
    <t>MIDDLESEX COUNTY</t>
  </si>
  <si>
    <t>NJ114</t>
  </si>
  <si>
    <t>75 Bayard St</t>
  </si>
  <si>
    <t>New Brunswick</t>
  </si>
  <si>
    <t>Middlesex</t>
  </si>
  <si>
    <t>1200</t>
  </si>
  <si>
    <t>08901</t>
  </si>
  <si>
    <t>961 Section 8 vouchers</t>
  </si>
  <si>
    <t>Middlesex County Community Development</t>
  </si>
  <si>
    <t>745-4112</t>
  </si>
  <si>
    <t>Middlesex County NJ | Home</t>
  </si>
  <si>
    <t>59 Roosevelt Av Apts</t>
  </si>
  <si>
    <t>59 Roosevelt Av</t>
  </si>
  <si>
    <t>Carteret</t>
  </si>
  <si>
    <t>1201</t>
  </si>
  <si>
    <t>07008</t>
  </si>
  <si>
    <t>Carteret Community Development</t>
  </si>
  <si>
    <t>Memorial Municipal Bldg, 61 Cooke Av, Carteret 07008</t>
  </si>
  <si>
    <t>541-3835</t>
  </si>
  <si>
    <t>Borough of Carteret - The Center of It All!</t>
  </si>
  <si>
    <t>NJ047</t>
  </si>
  <si>
    <t>96 Roosevelt Av</t>
  </si>
  <si>
    <t>642 Section 8 vouchers</t>
  </si>
  <si>
    <t>Carteret Housing Authority</t>
  </si>
  <si>
    <t>541-6800</t>
  </si>
  <si>
    <t>Housing Authority - Borough of Carteret</t>
  </si>
  <si>
    <t>Readington RCA</t>
  </si>
  <si>
    <t>Cardinal Commons</t>
  </si>
  <si>
    <t>Cleveland Arms</t>
  </si>
  <si>
    <t>541-8020</t>
  </si>
  <si>
    <t>802-1072</t>
  </si>
  <si>
    <t>HFA-DDHP#3</t>
  </si>
  <si>
    <t>Cardinal Commons Apts</t>
  </si>
  <si>
    <t>253 Romanowski St</t>
  </si>
  <si>
    <t>Raia &amp; Sirignano Mgt</t>
  </si>
  <si>
    <t>Cardinal Commons - Apartment Rental Information Referral - 253 Roma... (hub.biz)</t>
  </si>
  <si>
    <t>Carteret housing rehab / RCA</t>
  </si>
  <si>
    <t>Cranbury, East Amwell, Readington RCA</t>
  </si>
  <si>
    <t>HFA01093</t>
  </si>
  <si>
    <t>100 Pershing Av</t>
  </si>
  <si>
    <t>Cleveland Arms | Carteret, NJ Low Income Apartments (affordablehousingonline.com)</t>
  </si>
  <si>
    <t>NJ047000002</t>
  </si>
  <si>
    <t>Edward Dolan Homes</t>
  </si>
  <si>
    <t>1-12 Bergen St</t>
  </si>
  <si>
    <t>G Lisiki Vetereans Apts</t>
  </si>
  <si>
    <t>22-4 Washington Av</t>
  </si>
  <si>
    <t>NJ047000001</t>
  </si>
  <si>
    <t>Jeanette Smith Village</t>
  </si>
  <si>
    <t>1-8 Noe St</t>
  </si>
  <si>
    <t>I-1 Union St ;  Blanchart St; Edwin St</t>
  </si>
  <si>
    <t>Joseph Herman Gardens</t>
  </si>
  <si>
    <t>Union St</t>
  </si>
  <si>
    <t>NJ39M000045</t>
  </si>
  <si>
    <t>River Run Apts</t>
  </si>
  <si>
    <t>Roosevelt &amp; Union Avs</t>
  </si>
  <si>
    <t>969-0936</t>
  </si>
  <si>
    <t>River Run Apartments | Carteret, NJ Low Income Apartments (affordablehousingonline.com)</t>
  </si>
  <si>
    <t>Section 8</t>
  </si>
  <si>
    <t>HFA01477</t>
  </si>
  <si>
    <t>Roosevelt Commons</t>
  </si>
  <si>
    <t>North Brunswick RCA</t>
  </si>
  <si>
    <t>569 Roosevelt Av #571</t>
  </si>
  <si>
    <t>567-71 Roosevelt Av</t>
  </si>
  <si>
    <t>Roosevelt Hill Apts 1 &amp; 2</t>
  </si>
  <si>
    <t>NJ39L000037</t>
  </si>
  <si>
    <t>Roosevelt Village &amp; Manor Apts</t>
  </si>
  <si>
    <t>100 Roosevelt Av</t>
  </si>
  <si>
    <t>969-0030</t>
  </si>
  <si>
    <t>Sam Sica Homes / Turnkey Apts</t>
  </si>
  <si>
    <t>Essex, Mercer, &amp; Edwin Sts</t>
  </si>
  <si>
    <t>Victoria Copeland Homes</t>
  </si>
  <si>
    <t>Essex &amp; Union Sts</t>
  </si>
  <si>
    <t>2667 US 130</t>
  </si>
  <si>
    <t>1202</t>
  </si>
  <si>
    <t>Applewood Court veterans housing  / Cranbury Housing Assoc</t>
  </si>
  <si>
    <t>Applewood Court | Piazza &amp; Associates Inc. (piazzanj.com)</t>
  </si>
  <si>
    <t>Birchwood at Cranbury</t>
  </si>
  <si>
    <t>1 Justin Dr</t>
  </si>
  <si>
    <t>664-3430</t>
  </si>
  <si>
    <t>Birchwood at Cranbury | Birchwood (livebirchwood.com)</t>
  </si>
  <si>
    <t>USDA</t>
  </si>
  <si>
    <t>Cranbury Housing</t>
  </si>
  <si>
    <t>349 Old Hightstown Rd</t>
  </si>
  <si>
    <t>white pages</t>
  </si>
  <si>
    <t>786-1100 x 301</t>
  </si>
  <si>
    <t>951-2272</t>
  </si>
  <si>
    <t>misc</t>
  </si>
  <si>
    <t>Cranbury Housing Associates - Bergan &amp; Danser Drive</t>
  </si>
  <si>
    <t>Bergen &amp; Danser Drs</t>
  </si>
  <si>
    <t>Bergen and Danser Drive | Piazza &amp; Associates Inc. (piazzanj.com)</t>
  </si>
  <si>
    <t>Old Cranbury Rd Apts</t>
  </si>
  <si>
    <t>off Old Trenton Rd</t>
  </si>
  <si>
    <t>Old Cranbury Road | Piazza &amp; Associates Inc. (piazzanj.com)</t>
  </si>
  <si>
    <t>USDA / MtL</t>
  </si>
  <si>
    <t>Parkside at Bennett Place</t>
  </si>
  <si>
    <t>off Maplewood Av</t>
  </si>
  <si>
    <t>Parkside at Bennett Place | Piazza &amp; Associates Inc. (piazzanj.com)</t>
  </si>
  <si>
    <t>SERV group homes 1 &amp; 2</t>
  </si>
  <si>
    <t>South Main St</t>
  </si>
  <si>
    <t>fronting Main St</t>
  </si>
  <si>
    <t>South Main Street | Piazza &amp; Associates Inc. (piazzanj.com)</t>
  </si>
  <si>
    <t>Village Senior Housing</t>
  </si>
  <si>
    <t>Village Senior Housing | Piazza &amp; Associates Inc. (piazzanj.com)</t>
  </si>
  <si>
    <t>np</t>
  </si>
  <si>
    <t>Cranbury Hsg Assoc / School Project</t>
  </si>
  <si>
    <t>Park Place Circle</t>
  </si>
  <si>
    <t>Willows at Cranbury</t>
  </si>
  <si>
    <t>2 Justin Dr / 2687 Rte 130</t>
  </si>
  <si>
    <t>664-3420</t>
  </si>
  <si>
    <t>The Willows at Cranbury | The Willows (livewillows.com)</t>
  </si>
  <si>
    <t>NJ39Q951015</t>
  </si>
  <si>
    <t>Dunellen consumer group home</t>
  </si>
  <si>
    <t>031HD059</t>
  </si>
  <si>
    <t>Dunellen</t>
  </si>
  <si>
    <t>1203</t>
  </si>
  <si>
    <t>08812</t>
  </si>
  <si>
    <t>340-2346</t>
  </si>
  <si>
    <t>85 Main St</t>
  </si>
  <si>
    <t>East Brunswick</t>
  </si>
  <si>
    <t>1204</t>
  </si>
  <si>
    <t>08840</t>
  </si>
  <si>
    <t>85 Main Street | Piazza &amp; Associates Inc. (piazzanj.com)</t>
  </si>
  <si>
    <t>Autism group home</t>
  </si>
  <si>
    <t>08816</t>
  </si>
  <si>
    <t xml:space="preserve">Developmental Disabilities Association of NJ Inc </t>
  </si>
  <si>
    <t>40 Woodbridge Av, Sewaren 07077</t>
  </si>
  <si>
    <t>636-6710</t>
  </si>
  <si>
    <t>Buy Down Write Down program</t>
  </si>
  <si>
    <t>East Brunswick Community Housing</t>
  </si>
  <si>
    <t>PO Box 185,  East Brusnwick 08816</t>
  </si>
  <si>
    <t>390-6870</t>
  </si>
  <si>
    <t>East Brunswick, NJ | Official Website</t>
  </si>
  <si>
    <t>Club at East Brunswick</t>
  </si>
  <si>
    <t>1-369 Wycoff Way East</t>
  </si>
  <si>
    <t>Cranbury Rd &amp; Evergreen Blvd</t>
  </si>
  <si>
    <t>The Club | Piazza &amp; Associates Inc. (piazzanj.com)</t>
  </si>
  <si>
    <t>3511 Kingswood Blvd</t>
  </si>
  <si>
    <t>Commons at Kingwood Station</t>
  </si>
  <si>
    <t>Kingswood Station 2 | Piazza &amp; Associates Inc. (piazzanj.com)</t>
  </si>
  <si>
    <t>Crosspointe</t>
  </si>
  <si>
    <t>Crosspointe Dr</t>
  </si>
  <si>
    <t>Renee Rd &amp; Ticess Ln</t>
  </si>
  <si>
    <t>Crosspointe | Piazza &amp; Associates Inc. (piazzanj.com)</t>
  </si>
  <si>
    <t>East Brunswick buy down program</t>
  </si>
  <si>
    <t>East Brunswick Community Housing Corp</t>
  </si>
  <si>
    <t>East Brunswick housing rehab</t>
  </si>
  <si>
    <t>East Brunsiwck Township-housing</t>
  </si>
  <si>
    <t>1 Jean Walling Civic Ctr Dr, East Brunswick 08816</t>
  </si>
  <si>
    <t>Fox Meadows condominiums</t>
  </si>
  <si>
    <t>1-29 Williams Ct / Fox Meadows Ct</t>
  </si>
  <si>
    <t>Winton Rd</t>
  </si>
  <si>
    <t>Fox Meadows | Piazza &amp; Associates Inc. (piazzanj.com)</t>
  </si>
  <si>
    <t>Halls Corner Senior Apts</t>
  </si>
  <si>
    <t>551 Cranbury Rd</t>
  </si>
  <si>
    <t>257-1906</t>
  </si>
  <si>
    <t>Hall’s Corner – Better Tomorrows</t>
  </si>
  <si>
    <t>Hall Corner</t>
  </si>
  <si>
    <t>Halls Corner</t>
  </si>
  <si>
    <t>wht_pgs</t>
  </si>
  <si>
    <t>HFA00926</t>
  </si>
  <si>
    <t>K S Country Woods</t>
  </si>
  <si>
    <t>Country Woods Dr</t>
  </si>
  <si>
    <t>K S Country Woods resales</t>
  </si>
  <si>
    <t>K.S. Country Woods | Piazza &amp; Associates Inc. (piazzanj.com)</t>
  </si>
  <si>
    <t>Kingswood Station 2</t>
  </si>
  <si>
    <t>Market to affordable program</t>
  </si>
  <si>
    <t>www.piazza-and-associates.com</t>
  </si>
  <si>
    <t>NJ39T861003</t>
  </si>
  <si>
    <t>Oak Creek Village / East Brunswick Senior Apts</t>
  </si>
  <si>
    <t>401 New Brunswick Av</t>
  </si>
  <si>
    <t>254-4488</t>
  </si>
  <si>
    <t>NJ39S031005</t>
  </si>
  <si>
    <t>Oak Creek Village / East Brunswick Senior Apts / Natl Church Residences</t>
  </si>
  <si>
    <t>National Church Residences</t>
  </si>
  <si>
    <t>2335 N Bank Dr, Columbus, OH 43320</t>
  </si>
  <si>
    <t>(614)</t>
  </si>
  <si>
    <t>Nationalchurchresidences.com</t>
  </si>
  <si>
    <t>Section 8 / MtL</t>
  </si>
  <si>
    <t>031EH201 / 021EH062</t>
  </si>
  <si>
    <t>2335 N Bank Dr, Columbus OH 43220</t>
  </si>
  <si>
    <t>451-2151</t>
  </si>
  <si>
    <t>Pine Ridge group home</t>
  </si>
  <si>
    <t>Triple C housing</t>
  </si>
  <si>
    <t>745-0709</t>
  </si>
  <si>
    <t>655-3950</t>
  </si>
  <si>
    <t>Home | NAMI: National Alliance on Mental Illness</t>
  </si>
  <si>
    <t>Society Hill East 2 condominiums</t>
  </si>
  <si>
    <t>1-62 Covington Rd</t>
  </si>
  <si>
    <t>Cranbury Rd, Henly Dr</t>
  </si>
  <si>
    <t>Society Hill East II | Piazza &amp; Associates Inc. (piazzanj.com)</t>
  </si>
  <si>
    <t>Summerhill Meadows</t>
  </si>
  <si>
    <t>Summerhill Rd &amp; Lonzak Ln</t>
  </si>
  <si>
    <t>La Rue Ln</t>
  </si>
  <si>
    <t>Summerhill Meadows | Piazza &amp; Associates Inc. (piazzanj.com)</t>
  </si>
  <si>
    <t>Timber Hollow townhouses</t>
  </si>
  <si>
    <t>Timber Hollow</t>
  </si>
  <si>
    <t>Evergreen Blvd</t>
  </si>
  <si>
    <t>Timber Hollow | Piazza &amp; Associates Inc. (piazzanj.com)</t>
  </si>
  <si>
    <t>Two River Rd Apts</t>
  </si>
  <si>
    <t>Victory Garden Apts</t>
  </si>
  <si>
    <t>2-12 Memorial Dr, 2A &amp; 6B Memorial Dr</t>
  </si>
  <si>
    <t>Windsong</t>
  </si>
  <si>
    <t>River Rd &amp; Windsong Circle</t>
  </si>
  <si>
    <t>Windsong | Piazza &amp; Associates Inc. (piazzanj.com)</t>
  </si>
  <si>
    <t>136 Highland Av Apts</t>
  </si>
  <si>
    <t>136 Highland Av</t>
  </si>
  <si>
    <t>Edison</t>
  </si>
  <si>
    <t>1205</t>
  </si>
  <si>
    <t>08817</t>
  </si>
  <si>
    <t>Community Grants, Planning &amp; Housing (CGP&amp;H)</t>
  </si>
  <si>
    <t>17 Player Av</t>
  </si>
  <si>
    <t>2392 Woodbridge Av Apts</t>
  </si>
  <si>
    <t>2392 Woodbridge Av</t>
  </si>
  <si>
    <t>NJ043</t>
  </si>
  <si>
    <t>14 Rev Samuel Carpenter Blvd</t>
  </si>
  <si>
    <t>08820</t>
  </si>
  <si>
    <t>375 Section 8 vouchers</t>
  </si>
  <si>
    <t>Edison Housing Authority</t>
  </si>
  <si>
    <t>14 Rev Samuel Carpenter Blvd, Edison 08820</t>
  </si>
  <si>
    <t>561-2525</t>
  </si>
  <si>
    <t>Housing &amp; Section 8 | Edison Housing Authority (edisonha.org)</t>
  </si>
  <si>
    <t>HFA01112</t>
  </si>
  <si>
    <t>Amandla  Crossing transitional housing</t>
  </si>
  <si>
    <t>100 Mitch Snyder Dr</t>
  </si>
  <si>
    <t>2800 Woodbridge Av</t>
  </si>
  <si>
    <t>08837</t>
  </si>
  <si>
    <t>Amandla Crossing</t>
  </si>
  <si>
    <t>Columbus Property Mgt</t>
  </si>
  <si>
    <t>2042-48 Arch St, 2nd fl, Phial, PA 19103</t>
  </si>
  <si>
    <t>549-5559</t>
  </si>
  <si>
    <t>557-8484</t>
  </si>
  <si>
    <t>Amandla Crossing Permanent Supportive Housing - Columbus Property Management (columbuspm.org)</t>
  </si>
  <si>
    <t>Camelot at Edison</t>
  </si>
  <si>
    <t>88 Jackson St</t>
  </si>
  <si>
    <t>Centreplace at Edison resales</t>
  </si>
  <si>
    <t>Woodbridge &amp; College Avs</t>
  </si>
  <si>
    <t>100 Edward Stec Blvd</t>
  </si>
  <si>
    <t>Cerebral Palsy group homes 1-3</t>
  </si>
  <si>
    <t>Cerebral Palsy Middlesex County</t>
  </si>
  <si>
    <t>10 Oak Dr, Roosevelt Park, Edision, 08837</t>
  </si>
  <si>
    <t>549-6187</t>
  </si>
  <si>
    <t>New Jersey Institute for Disabilities (njid.org)</t>
  </si>
  <si>
    <t>Clara Barton assisted living</t>
  </si>
  <si>
    <t>1015 Amboy Av</t>
  </si>
  <si>
    <t>225-5990</t>
  </si>
  <si>
    <t>HFA01138</t>
  </si>
  <si>
    <t>Clara Barton assisted living / Heritage at Clara Barton</t>
  </si>
  <si>
    <t>Heritage at Clara Barton</t>
  </si>
  <si>
    <t>Heritage of Clara Barton - Assisted Living - Edison, New Jersey</t>
  </si>
  <si>
    <t>Development Resources Corp group home</t>
  </si>
  <si>
    <t>Develomental Resources Corp</t>
  </si>
  <si>
    <t>1130 US Hwy 202, Raritan 08869</t>
  </si>
  <si>
    <t>707-8944</t>
  </si>
  <si>
    <t>707-8844</t>
  </si>
  <si>
    <t>Dungarvin of NJ Inc group home</t>
  </si>
  <si>
    <t>Middlesex County ARC</t>
  </si>
  <si>
    <t>219 Black Horse Ln, ste 1, North Brunswick 08902</t>
  </si>
  <si>
    <t>821-1199</t>
  </si>
  <si>
    <t>246-2525</t>
  </si>
  <si>
    <t>The Arc Middlesex County - The Arc</t>
  </si>
  <si>
    <t>NJ39Q001007</t>
  </si>
  <si>
    <t>Triple C Housing Inc</t>
  </si>
  <si>
    <t>1520 US Hwy 130, ste 201, North Brunswick 08902</t>
  </si>
  <si>
    <t>658-6636</t>
  </si>
  <si>
    <t>745-0920</t>
  </si>
  <si>
    <t>Triple C Housing | Triple C Housing, our vision is a vibrant, compassionate and inclusionary community focused on wellness and freedom of choice.</t>
  </si>
  <si>
    <t>Edison affordable homeownership program</t>
  </si>
  <si>
    <t>Current Listings - CGP&amp;H (affordablehomesnewjersey.com)</t>
  </si>
  <si>
    <t>Edison housing rehab</t>
  </si>
  <si>
    <t>100 Municipal Blvd, Edison 08817</t>
  </si>
  <si>
    <t>287-0900</t>
  </si>
  <si>
    <t>Welcome to Township of Edison (edisonnj.org)</t>
  </si>
  <si>
    <t>750-1111</t>
  </si>
  <si>
    <t>549-7374</t>
  </si>
  <si>
    <t>NJA20123013</t>
  </si>
  <si>
    <t>Edison Woods / AM Yelencsis Senior Apts</t>
  </si>
  <si>
    <t>201-10 Forest Haven Blvd</t>
  </si>
  <si>
    <t>100 Forest Haven Blvd</t>
  </si>
  <si>
    <t>Edison Woods</t>
  </si>
  <si>
    <t>Atlantic Realty Development Corp</t>
  </si>
  <si>
    <t>NJ39Q971004</t>
  </si>
  <si>
    <t>031HD081</t>
  </si>
  <si>
    <t>HFA01403</t>
  </si>
  <si>
    <t>Greenwood East / Colonial Sq Townhouses</t>
  </si>
  <si>
    <t>71-16 to 71-23 Wintergreen Av West</t>
  </si>
  <si>
    <t>1125 Inman Av, ste A</t>
  </si>
  <si>
    <t xml:space="preserve">Greenwood East </t>
  </si>
  <si>
    <t xml:space="preserve">SBS Mgt / Mint Mgt </t>
  </si>
  <si>
    <t>1125 Inman Av, ste A, Edison 08820</t>
  </si>
  <si>
    <t>668-1775</t>
  </si>
  <si>
    <t>Greenwood Townhomes | Edison, NJ Low Income Apartments (affordablehousingonline.com)</t>
  </si>
  <si>
    <t>HFA01402</t>
  </si>
  <si>
    <t>Greenwood Townhomes</t>
  </si>
  <si>
    <t>Greenwood Townhomes #722</t>
  </si>
  <si>
    <t>1030 Grove Av</t>
  </si>
  <si>
    <t>1945 Grove Av</t>
  </si>
  <si>
    <t>HFATHP35</t>
  </si>
  <si>
    <t>Imani Park homeless prevention</t>
  </si>
  <si>
    <t>MIPH Making It Possible to end Homelessness</t>
  </si>
  <si>
    <t>60 Clif Prescod Ln, Edison 08817</t>
  </si>
  <si>
    <t>572-3585</t>
  </si>
  <si>
    <t>Miph - Hiv Aids Transitional Housing | Edison, NJ Low Income Apartments (affordablehousingonline.com)</t>
  </si>
  <si>
    <t>NJ043000002</t>
  </si>
  <si>
    <t>Julius C Engle Gardens Family Apts</t>
  </si>
  <si>
    <t>Avenue C</t>
  </si>
  <si>
    <t>NJ043000001</t>
  </si>
  <si>
    <t>Julius C Engle Gardens Senior Apts</t>
  </si>
  <si>
    <t>Willard Dunham Dr</t>
  </si>
  <si>
    <t>115-17 Truman Dr South</t>
  </si>
  <si>
    <t>HFA02850</t>
  </si>
  <si>
    <t>Kilmer Homes 1</t>
  </si>
  <si>
    <t>117 Truman Dr</t>
  </si>
  <si>
    <t>Kilmer House</t>
  </si>
  <si>
    <t>1 Parka Plza, Fort Lee 07024</t>
  </si>
  <si>
    <t>640-2262</t>
  </si>
  <si>
    <t>886-7800</t>
  </si>
  <si>
    <t>Kilmer Homes - The Alpert Group</t>
  </si>
  <si>
    <t>HFA02851</t>
  </si>
  <si>
    <t>Kilmer Homes 2</t>
  </si>
  <si>
    <t>115 Truman Dr</t>
  </si>
  <si>
    <t>NJ39M000105</t>
  </si>
  <si>
    <t>Menlo Manor / Inman Grove Senior Apts</t>
  </si>
  <si>
    <t>1061 Inman Av</t>
  </si>
  <si>
    <t>Mint Mgt / Colinial Sq Townhouses</t>
  </si>
  <si>
    <t>561-4150</t>
  </si>
  <si>
    <t>Ozaman family shelter</t>
  </si>
  <si>
    <t>Catholic Charities, Metuchen</t>
  </si>
  <si>
    <t>319 Maple St, Perth Amboy 08861-4101</t>
  </si>
  <si>
    <t>985-0327</t>
  </si>
  <si>
    <t>Residence at Roosevelt Park</t>
  </si>
  <si>
    <t>1 Roosevelt Dr</t>
  </si>
  <si>
    <t>844-8491</t>
  </si>
  <si>
    <t>Residence at Roosevelt Park (pennrose.com)</t>
  </si>
  <si>
    <t>Robert Holmes Gardens</t>
  </si>
  <si>
    <t>Western Forbes Ct</t>
  </si>
  <si>
    <t>Scattered site apartments</t>
  </si>
  <si>
    <t>26 Mill Rd; 25 Knapp Av; 43 Belmont Av; 84 Harrigan St; 2 rental units with Edison Housing Authority</t>
  </si>
  <si>
    <t>Spectrum for Living group homes 1 &amp; 2</t>
  </si>
  <si>
    <t>Spectrum for Living</t>
  </si>
  <si>
    <t>210 Rivervale Rd, ste 3, River Vale 07675</t>
  </si>
  <si>
    <t>367-7732</t>
  </si>
  <si>
    <t>358-8000</t>
  </si>
  <si>
    <t>Spectrum For Living - Serving People with Developmental Disabilities</t>
  </si>
  <si>
    <t>St Paul the Apostle Senior Housing</t>
  </si>
  <si>
    <t>635 Amboy Av</t>
  </si>
  <si>
    <t>540-8748</t>
  </si>
  <si>
    <t>743-2300</t>
  </si>
  <si>
    <t>Truman Square</t>
  </si>
  <si>
    <t>111 Truman Dr South</t>
  </si>
  <si>
    <t>Truman Square (pennrose.com)</t>
  </si>
  <si>
    <t>Village at Historic Clara Barton condominiums</t>
  </si>
  <si>
    <t>33 Liddle Av</t>
  </si>
  <si>
    <t>57 Liddle Av</t>
  </si>
  <si>
    <t>Village at Historic Clara Barton resales</t>
  </si>
  <si>
    <t xml:space="preserve">condo association </t>
  </si>
  <si>
    <t>225-4706</t>
  </si>
  <si>
    <t>The Village at Historic Clara Barton Condominium Association, Inc.</t>
  </si>
  <si>
    <t>Village Court Seniors</t>
  </si>
  <si>
    <t>Village Court Seniors, Edison Tyler Estates</t>
  </si>
  <si>
    <t>Talmadge Rd East</t>
  </si>
  <si>
    <t>400-5200</t>
  </si>
  <si>
    <t>446 Plainfield Av, Edison 08820</t>
  </si>
  <si>
    <t>321-0093</t>
  </si>
  <si>
    <t>Volunteers of America - Helping America’s most vulnerable | Volunteers of America (voa.org)</t>
  </si>
  <si>
    <t>Heather Glen condominiums</t>
  </si>
  <si>
    <t>Heatherwood Dr</t>
  </si>
  <si>
    <t>Helmetta</t>
  </si>
  <si>
    <t>1206</t>
  </si>
  <si>
    <t>08828</t>
  </si>
  <si>
    <t>Helmetta Borough, public works</t>
  </si>
  <si>
    <t>60 Main St, Helmetta 08828</t>
  </si>
  <si>
    <t>521-4946</t>
  </si>
  <si>
    <t>Borough of Helmetta (helmettaboro.com)</t>
  </si>
  <si>
    <t>137-39 Raritan Av</t>
  </si>
  <si>
    <t>Higland Park</t>
  </si>
  <si>
    <t>1207</t>
  </si>
  <si>
    <t>08904</t>
  </si>
  <si>
    <t>Community Grants, Planning &amp; Housing | Good People. Great Results. (cgph.net)</t>
  </si>
  <si>
    <t>NJ044</t>
  </si>
  <si>
    <t>242 S 6th Av</t>
  </si>
  <si>
    <t>Highland Park</t>
  </si>
  <si>
    <t>269 Section 8 vouchers</t>
  </si>
  <si>
    <t>Highland Park Housing Authority</t>
  </si>
  <si>
    <t>242 S 6th Av, Highland Park 08904</t>
  </si>
  <si>
    <t>572-4420</t>
  </si>
  <si>
    <t>HFA01267</t>
  </si>
  <si>
    <t>AHEPA Highland Apts</t>
  </si>
  <si>
    <t>572-0700</t>
  </si>
  <si>
    <t>AHEPA-Highland Apartments - Conifer Realty LLC (coniferllc.com)</t>
  </si>
  <si>
    <t>LD  #14</t>
  </si>
  <si>
    <t>AHEPA Higland Park Apts / Highland Park Senior Apts</t>
  </si>
  <si>
    <t>229 S 6th Av</t>
  </si>
  <si>
    <t>Highland Park Borough</t>
  </si>
  <si>
    <t>08902</t>
  </si>
  <si>
    <t>Crossings at Highlands Park</t>
  </si>
  <si>
    <t>Wayside Rd &amp; 2nd Av</t>
  </si>
  <si>
    <t>Frederick, the</t>
  </si>
  <si>
    <t>2 Walter Av</t>
  </si>
  <si>
    <t>Heritage at Highland Park</t>
  </si>
  <si>
    <t>229 Cleveland Av</t>
  </si>
  <si>
    <t>Heritage at Higland Park</t>
  </si>
  <si>
    <t>Heritage at Highland Park | Piazza &amp; Associates Inc. (piazzanj.com)</t>
  </si>
  <si>
    <t>Highland Park housing rehab</t>
  </si>
  <si>
    <t>221 S 5th Av, Highland Park 08904</t>
  </si>
  <si>
    <t>572-3400</t>
  </si>
  <si>
    <t>www.hpboro.com</t>
  </si>
  <si>
    <t>Higland Cliffs</t>
  </si>
  <si>
    <t>2 S Adelaide Av</t>
  </si>
  <si>
    <t>08094</t>
  </si>
  <si>
    <t>Highland Cliffs | Piazza &amp; Associates Inc. (piazzanj.com)</t>
  </si>
  <si>
    <t>Merriewold Apts</t>
  </si>
  <si>
    <t>433 River Rd</t>
  </si>
  <si>
    <t>Kaplan Properties</t>
  </si>
  <si>
    <t>433 River Rd, Highland Park 08904</t>
  </si>
  <si>
    <t>253-8575</t>
  </si>
  <si>
    <t>Highland Park Apartments For Rent | Merriewold Luxury Apartments (merriewoldhp.com)</t>
  </si>
  <si>
    <t>Middlesex County ARC group homes 1 &amp; 2</t>
  </si>
  <si>
    <t>ARC group homes 1 &amp; 2</t>
  </si>
  <si>
    <t>Park Terrace Family Apts</t>
  </si>
  <si>
    <t>221 S 6th Av</t>
  </si>
  <si>
    <t>NJ044000001</t>
  </si>
  <si>
    <t>Samuel J Kronman Senior Apts</t>
  </si>
  <si>
    <t>Veterans housing complex</t>
  </si>
  <si>
    <t>101 S 3rd Av</t>
  </si>
  <si>
    <t>Highland Park Reformed Church</t>
  </si>
  <si>
    <t>19-21 S 2nd Av, Highland Park 08904</t>
  </si>
  <si>
    <t>249-7345</t>
  </si>
  <si>
    <t>Barclay Village</t>
  </si>
  <si>
    <t>20 Lake St</t>
  </si>
  <si>
    <t>Jamesburg</t>
  </si>
  <si>
    <t>1208</t>
  </si>
  <si>
    <t>08831</t>
  </si>
  <si>
    <t>521-5003</t>
  </si>
  <si>
    <t>Barclay Village Apartments - Jamesburg, NJ | Apartments.com</t>
  </si>
  <si>
    <t>Lower County Prop Mgt (Jamesburg)</t>
  </si>
  <si>
    <t>Lower County Property Mgt</t>
  </si>
  <si>
    <t>439 Chruch Rd, Sicklerville 08081</t>
  </si>
  <si>
    <t>728-8244</t>
  </si>
  <si>
    <t>Cherry Court</t>
  </si>
  <si>
    <t>Cherry St</t>
  </si>
  <si>
    <t>7 Cherry St</t>
  </si>
  <si>
    <t>Cherry Court | Jamesburg, NJ Low Income Apartments (affordablehousingonline.com)</t>
  </si>
  <si>
    <t>Jamesburg housing rehab</t>
  </si>
  <si>
    <t>Jamesburg Borough</t>
  </si>
  <si>
    <t>131 Perrinveville Rd, Jamesburg 08831</t>
  </si>
  <si>
    <t>websitte</t>
  </si>
  <si>
    <t>521-2222</t>
  </si>
  <si>
    <t>Welcome to Jamesburg (jamesburgborough.org)</t>
  </si>
  <si>
    <t>HMFA#DMHS#4</t>
  </si>
  <si>
    <t>522-5815</t>
  </si>
  <si>
    <t>883-6519</t>
  </si>
  <si>
    <t xml:space="preserve">HMFA </t>
  </si>
  <si>
    <t>Jamesburg residential health care / SERVE Center hsg</t>
  </si>
  <si>
    <t>NJ110</t>
  </si>
  <si>
    <t>2000 Rte 18 N, suite 100</t>
  </si>
  <si>
    <t>Old Bridge</t>
  </si>
  <si>
    <t>1209</t>
  </si>
  <si>
    <t>08857</t>
  </si>
  <si>
    <t>204 Section 8 vouchers</t>
  </si>
  <si>
    <t>Old Bridge Housing Authority</t>
  </si>
  <si>
    <t>607-6383</t>
  </si>
  <si>
    <t>679-0894</t>
  </si>
  <si>
    <t>Old Bridge House Authority (oldbridgehousing.com)</t>
  </si>
  <si>
    <t>Avalon at Old Bridge</t>
  </si>
  <si>
    <t>1 Avalon Way</t>
  </si>
  <si>
    <t>NJA20123101</t>
  </si>
  <si>
    <t>100 Mimi Rd</t>
  </si>
  <si>
    <t>Old Bridge Township</t>
  </si>
  <si>
    <t>Birchwood</t>
  </si>
  <si>
    <t>Lutheran Social Ministries</t>
  </si>
  <si>
    <t>416-1400</t>
  </si>
  <si>
    <t>NJ Affordable Senior Housing Communities | Lutheran Social Ministries of New Jersey (lsmnj.org)</t>
  </si>
  <si>
    <t>Birchwood Senior Apts at Old Bridge / Costanza Rescare</t>
  </si>
  <si>
    <t>NJA19950040</t>
  </si>
  <si>
    <t>Carriage Pointe</t>
  </si>
  <si>
    <t>2-8 High Pointe Way</t>
  </si>
  <si>
    <t>2-8 &amp; 12A-12N High Pointe Way</t>
  </si>
  <si>
    <t>08867</t>
  </si>
  <si>
    <t>07747</t>
  </si>
  <si>
    <t>Raia Property Mgt</t>
  </si>
  <si>
    <t>500 N Franklin Tpke, Ramsey 07446</t>
  </si>
  <si>
    <t>818-9900</t>
  </si>
  <si>
    <t>387-1807</t>
  </si>
  <si>
    <t>RAIA Capital Management | Luxury Apartment Rentals Ramsey NJ</t>
  </si>
  <si>
    <t>Cerebral Palsy of Middlesex County group home</t>
  </si>
  <si>
    <t>Cerebral Palsy of Middlesex County</t>
  </si>
  <si>
    <t>Cerebral Palsy-Middlesex County</t>
  </si>
  <si>
    <t>HFA01429</t>
  </si>
  <si>
    <t>1998 Rte 18 North</t>
  </si>
  <si>
    <t>2000 St Rte 18</t>
  </si>
  <si>
    <t>Chuck Costello independent living</t>
  </si>
  <si>
    <t>812-3602</t>
  </si>
  <si>
    <t>Chuck Costello Complex (pennrose.com)</t>
  </si>
  <si>
    <t>031HD111</t>
  </si>
  <si>
    <t>08859</t>
  </si>
  <si>
    <t>324-8200</t>
  </si>
  <si>
    <t>NJ39Q001002</t>
  </si>
  <si>
    <t>Community Options  group home</t>
  </si>
  <si>
    <t>Developmental Disabilities  of NJ group home</t>
  </si>
  <si>
    <t>Future Old Bridge rentals</t>
  </si>
  <si>
    <t>Geick Park Residency</t>
  </si>
  <si>
    <t>4143 County Rd 516</t>
  </si>
  <si>
    <t>Heritage Woods</t>
  </si>
  <si>
    <t>Point of Woods Dr</t>
  </si>
  <si>
    <t xml:space="preserve">High Pointe Station </t>
  </si>
  <si>
    <t>Winding Brooke Dr</t>
  </si>
  <si>
    <t>off High Pointe Way</t>
  </si>
  <si>
    <t>Maher Manor</t>
  </si>
  <si>
    <t>HFA01374</t>
  </si>
  <si>
    <t>Maher Manor Apts / Old Bridge Senior</t>
  </si>
  <si>
    <t>2000 Rte 18 North</t>
  </si>
  <si>
    <t>203-5196</t>
  </si>
  <si>
    <t>Maher Manor (pennrose.com)</t>
  </si>
  <si>
    <t>Middlesex County ARC group home</t>
  </si>
  <si>
    <t xml:space="preserve">Oakwood Park </t>
  </si>
  <si>
    <t>1 Old Bridge Plaza, Old Bridge 08857</t>
  </si>
  <si>
    <t>721-5600</t>
  </si>
  <si>
    <t>Old Bridge Township | Home</t>
  </si>
  <si>
    <t>Old Bridge housing rehab</t>
  </si>
  <si>
    <t>HFA00582</t>
  </si>
  <si>
    <t>100 Ticetown Rd</t>
  </si>
  <si>
    <t>679-9070</t>
  </si>
  <si>
    <t>Old Bridge Rotary Senior Citizens | Old Bridge, NJ Low Income Apartments (affordablehousingonline.com)</t>
  </si>
  <si>
    <t>Old Bridge Rotary Senior Housing</t>
  </si>
  <si>
    <t>Old Bridge Housing</t>
  </si>
  <si>
    <t>36 S Main St, Pleasantville 08232</t>
  </si>
  <si>
    <t>Rest Care of NJ specialneeds housing</t>
  </si>
  <si>
    <t>Woodhaven Commons</t>
  </si>
  <si>
    <t>1213 Rispoli Dr</t>
  </si>
  <si>
    <t>Woodhaven Commons | Piazza &amp; Associates Inc. (piazzanj.com)</t>
  </si>
  <si>
    <t>Yardley Manor</t>
  </si>
  <si>
    <t>33 Yardley Dr</t>
  </si>
  <si>
    <t>22 Center St</t>
  </si>
  <si>
    <t>Metuchen</t>
  </si>
  <si>
    <t>1210</t>
  </si>
  <si>
    <t>22 Center Street | Piazza &amp; Associates Inc. (piazzanj.com)</t>
  </si>
  <si>
    <t>495 Main St</t>
  </si>
  <si>
    <t>459 Main St. | Piazza &amp; Associates Inc. (piazzanj.com)</t>
  </si>
  <si>
    <t>756 Middlesex Av</t>
  </si>
  <si>
    <t>756 Middlesex Avenue | Piazza &amp; Associates Inc. (piazzanj.com)</t>
  </si>
  <si>
    <t>Berringer House / Metuchen shared living</t>
  </si>
  <si>
    <t xml:space="preserve">Metuchen </t>
  </si>
  <si>
    <t>Metuchen Senior Citizen Housing</t>
  </si>
  <si>
    <t>112 Central Av, Metuchen 08840</t>
  </si>
  <si>
    <t>632-8524</t>
  </si>
  <si>
    <t>Central Square Park</t>
  </si>
  <si>
    <t>Downtown Metro</t>
  </si>
  <si>
    <t>25 Hillside Av</t>
  </si>
  <si>
    <t>Downtown Metro | Piazza &amp; Associates Inc. (piazzanj.com)</t>
  </si>
  <si>
    <t>Franklin Square</t>
  </si>
  <si>
    <t>590 Middlesex AV / Central Av</t>
  </si>
  <si>
    <t>Franklin School Way</t>
  </si>
  <si>
    <t>Franklin Square | Piazza &amp; Associates Inc. (piazzanj.com)</t>
  </si>
  <si>
    <t>Grammercy Square</t>
  </si>
  <si>
    <t>2292 Central Av</t>
  </si>
  <si>
    <t>Grammercy Square | Piazza &amp; Associates Inc. (piazzanj.com)</t>
  </si>
  <si>
    <t>Greenway Village</t>
  </si>
  <si>
    <t>398-400 Amboy Av</t>
  </si>
  <si>
    <t>Greenway Village | Piazza &amp; Associates Inc. (piazzanj.com)</t>
  </si>
  <si>
    <t>Homestead at Metuchen</t>
  </si>
  <si>
    <t>Central Av</t>
  </si>
  <si>
    <t>509 Copperfield Ln</t>
  </si>
  <si>
    <t>Homestead at Metuchen resales</t>
  </si>
  <si>
    <t>Hub at Metuchen</t>
  </si>
  <si>
    <t>660 Middlesex Av</t>
  </si>
  <si>
    <t>The Hub at Metuchen | Piazza &amp; Associates Inc. (piazzanj.com)</t>
  </si>
  <si>
    <t>Metuchen housing rehab</t>
  </si>
  <si>
    <t>Metuchen Borough</t>
  </si>
  <si>
    <t>500 Main St, Metuchen 08840</t>
  </si>
  <si>
    <t>632-8540</t>
  </si>
  <si>
    <t>Metuchen - The Domain Name Metuchen.org is Available for Offers and Purchase for Your Next Campaign or Project.</t>
  </si>
  <si>
    <t>Metuchen Oaks</t>
  </si>
  <si>
    <t>50 Allyn St</t>
  </si>
  <si>
    <t>Metuchen Oaks | Piazza &amp; Associates Inc. (piazzanj.com)</t>
  </si>
  <si>
    <t>Metuchen scattered sites</t>
  </si>
  <si>
    <t>50 Aylin St, Central Sq Park of Metuchen, Metuchen Corners</t>
  </si>
  <si>
    <t>HFA00473</t>
  </si>
  <si>
    <t>Metuchen Senior Apts</t>
  </si>
  <si>
    <t>35 Lincoln Av</t>
  </si>
  <si>
    <t>494-6700</t>
  </si>
  <si>
    <t>FNP Property Mgt</t>
  </si>
  <si>
    <t>719 Saint James Pl, East Windsor 08520</t>
  </si>
  <si>
    <t>NJ39H085046</t>
  </si>
  <si>
    <t>Metuchen Senior Apts / assisted living</t>
  </si>
  <si>
    <t>Metuchen shared living reisdence / Beringer House</t>
  </si>
  <si>
    <t>Metuchen Square</t>
  </si>
  <si>
    <t>14 Vam Buren Av</t>
  </si>
  <si>
    <t>Metuchen Square | Piazza &amp; Associates Inc. (piazzanj.com)</t>
  </si>
  <si>
    <t>Suburban Square</t>
  </si>
  <si>
    <t>95 Central Av</t>
  </si>
  <si>
    <t>Suburban Square | Piazza &amp; Associates Inc. (piazzanj.com)</t>
  </si>
  <si>
    <t>Woodmont Metro</t>
  </si>
  <si>
    <t>20 New St</t>
  </si>
  <si>
    <t>Woodmont Metro | Piazza &amp; Associates Inc. (piazzanj.com)</t>
  </si>
  <si>
    <t>Community Residence Inc group home</t>
  </si>
  <si>
    <t>1211</t>
  </si>
  <si>
    <t>Community Residence Inc</t>
  </si>
  <si>
    <t>356-8725</t>
  </si>
  <si>
    <t>Keystone community living 1 &amp; 2</t>
  </si>
  <si>
    <t>Keystone Community Living Inc</t>
  </si>
  <si>
    <t>154 Front St, South Plainfield 07080</t>
  </si>
  <si>
    <t>469-9676</t>
  </si>
  <si>
    <t>NJ39S921005</t>
  </si>
  <si>
    <t>Watchung Terrace / Middlesex Senior Apts</t>
  </si>
  <si>
    <t>113 Mountain Av</t>
  </si>
  <si>
    <t>Middlesex Borough</t>
  </si>
  <si>
    <t>356-0681</t>
  </si>
  <si>
    <t>031EE010</t>
  </si>
  <si>
    <t>Watchung Terrace at Middlesex / Middlesex Senior Apts</t>
  </si>
  <si>
    <t>Courts at Monroe</t>
  </si>
  <si>
    <t>25 Hampton Ln</t>
  </si>
  <si>
    <t>Monroe</t>
  </si>
  <si>
    <t>1213</t>
  </si>
  <si>
    <t>Courts at Monroe | Piazza &amp; Associates Inc. (piazzanj.com)</t>
  </si>
  <si>
    <t>Eagle View</t>
  </si>
  <si>
    <t>6 Joan Warren Way</t>
  </si>
  <si>
    <t>Eagle View | Piazza &amp; Associates Inc. (piazzanj.com)</t>
  </si>
  <si>
    <t>Lofts at Monroe Place</t>
  </si>
  <si>
    <t>100 Prosperity Ln</t>
  </si>
  <si>
    <t>Lofts at Monroe Place | Piazza &amp; Associates Inc. (piazzanj.com)</t>
  </si>
  <si>
    <t>Middlesex County ARC group homes 1-3</t>
  </si>
  <si>
    <t>Monroe housing rehab</t>
  </si>
  <si>
    <t>Monroe Township</t>
  </si>
  <si>
    <t>1 Municipal Plz, Monroe 08831</t>
  </si>
  <si>
    <t>521-4400</t>
  </si>
  <si>
    <t>Departments (monroetwp.com)</t>
  </si>
  <si>
    <t>Monroe Manor resales</t>
  </si>
  <si>
    <t>NJ39Q911006</t>
  </si>
  <si>
    <t>New Beginnings</t>
  </si>
  <si>
    <t>031HD006</t>
  </si>
  <si>
    <t>219 Black Horse Ln, North Brunswick 08902</t>
  </si>
  <si>
    <t>247-8155</t>
  </si>
  <si>
    <t>247-5590</t>
  </si>
  <si>
    <t>Opportunities for People with Developmental Disabilities | The Arc Middlesex (arc-middlesex.org)</t>
  </si>
  <si>
    <t xml:space="preserve">Stratford Meadows </t>
  </si>
  <si>
    <t>Morgan Way</t>
  </si>
  <si>
    <t>Stratford Meadows | Piazza &amp; Associates Inc. (piazzanj.com)</t>
  </si>
  <si>
    <t>Stratford Terrace</t>
  </si>
  <si>
    <t>2 Patriots Way</t>
  </si>
  <si>
    <t>Stratford Terrace | Piazza &amp; Associates Inc. (piazzanj.com)</t>
  </si>
  <si>
    <t>Tall Oaks</t>
  </si>
  <si>
    <t>Morning Glory Dr</t>
  </si>
  <si>
    <t>Tall Oaks | Piazza &amp; Associates Inc. (piazzanj.com)</t>
  </si>
  <si>
    <t>2 Patriots Path</t>
  </si>
  <si>
    <t>The Village at Stratford | Piazza &amp; Associates Inc. (piazzanj.com)</t>
  </si>
  <si>
    <t xml:space="preserve">302-4 Townsend St </t>
  </si>
  <si>
    <t>Branchburg RCA</t>
  </si>
  <si>
    <t>302-4 Townsend St</t>
  </si>
  <si>
    <t>1214</t>
  </si>
  <si>
    <t>08091</t>
  </si>
  <si>
    <t xml:space="preserve">Puerto Rican Action Board Inc </t>
  </si>
  <si>
    <t>90 Jersey Av, New Brunswick 08901</t>
  </si>
  <si>
    <t>828-4510</t>
  </si>
  <si>
    <t>55 Harvey at Providence</t>
  </si>
  <si>
    <t>55 Harvey St</t>
  </si>
  <si>
    <t>387-6548</t>
  </si>
  <si>
    <t>55 Harvey at Providence (pennrose.com)</t>
  </si>
  <si>
    <t>NJ022</t>
  </si>
  <si>
    <t>7 Van Dyke Av</t>
  </si>
  <si>
    <t>1,006 Section 8 vouchers</t>
  </si>
  <si>
    <t>New Brunswick Housing Authority</t>
  </si>
  <si>
    <t>7 Van Dyke Av, New Brunswick 08091</t>
  </si>
  <si>
    <t>745-5157</t>
  </si>
  <si>
    <t>NBHA : Housing Programs : Public Housing (newbrunswickhousing.org)</t>
  </si>
  <si>
    <t xml:space="preserve">Baldwin &amp; Jones </t>
  </si>
  <si>
    <t>Raritan RCA</t>
  </si>
  <si>
    <t>New Brunswick Planning &amp; Development</t>
  </si>
  <si>
    <t>25 Kirkpatrick St, New Brunswick 08901</t>
  </si>
  <si>
    <t>745-5050</t>
  </si>
  <si>
    <t>The City Of New Brunswick</t>
  </si>
  <si>
    <t xml:space="preserve">Camner Square </t>
  </si>
  <si>
    <t>Plainsboro &amp; Warren RCA</t>
  </si>
  <si>
    <t>Oliver &amp; Henry Sts</t>
  </si>
  <si>
    <t>Comstack Court</t>
  </si>
  <si>
    <t>Warren RCA</t>
  </si>
  <si>
    <t>Delavan Court</t>
  </si>
  <si>
    <t>03135298 / 03135209</t>
  </si>
  <si>
    <t>Fulton Garden Apts / Fulton Sq</t>
  </si>
  <si>
    <t>South Plainfield RCA</t>
  </si>
  <si>
    <t>280 Fulton St</t>
  </si>
  <si>
    <t>Breskin Agency</t>
  </si>
  <si>
    <t>545-0095</t>
  </si>
  <si>
    <t>Section 221 / MtL</t>
  </si>
  <si>
    <t>285 George St</t>
  </si>
  <si>
    <t>The George | Piazza &amp; Associates Inc. (piazzanj.com)</t>
  </si>
  <si>
    <t>Hampton Club condominums</t>
  </si>
  <si>
    <t>Edpas Rd</t>
  </si>
  <si>
    <t>NJ022000002</t>
  </si>
  <si>
    <t>Hoffman Pavillion / S B Hoffman</t>
  </si>
  <si>
    <t>75 Neilson St</t>
  </si>
  <si>
    <t>NJ022000003</t>
  </si>
  <si>
    <t>Hope Manor</t>
  </si>
  <si>
    <t>George &amp; Remsen Sts</t>
  </si>
  <si>
    <t>Public Housing / tax credits / hope 6</t>
  </si>
  <si>
    <t>HFA00861</t>
  </si>
  <si>
    <t>90 Neilson St</t>
  </si>
  <si>
    <t>Region 9 Housing Corp</t>
  </si>
  <si>
    <t>88 Huntington St, New Brunswick 08901</t>
  </si>
  <si>
    <t>246-7681</t>
  </si>
  <si>
    <t>640-2088</t>
  </si>
  <si>
    <t>John P. Fricano Towers | Region Nine Housing Corporation (rnhousing.org)</t>
  </si>
  <si>
    <t>LD #316</t>
  </si>
  <si>
    <t>John P Fricano Towers / F Schatzman Apts</t>
  </si>
  <si>
    <t>Frank Schatzman Apts / New Brunswick UAW</t>
  </si>
  <si>
    <t>Fricano Twrs / New Brunswick Senior Apts</t>
  </si>
  <si>
    <t xml:space="preserve">Jones - Baldwin </t>
  </si>
  <si>
    <t>NJ39A002001</t>
  </si>
  <si>
    <t>Lambert Homes</t>
  </si>
  <si>
    <t>698-708 Joyce Kilmer Av; 1-11 May St</t>
  </si>
  <si>
    <t xml:space="preserve"> Lee Terrace</t>
  </si>
  <si>
    <t>BOGI Apts LLC</t>
  </si>
  <si>
    <t>951 Park Av, Plainfield  07060</t>
  </si>
  <si>
    <t>672-2045</t>
  </si>
  <si>
    <t>Livingston Manor</t>
  </si>
  <si>
    <t>116 Livingston Av</t>
  </si>
  <si>
    <t>387-6528</t>
  </si>
  <si>
    <t>Livingston Manor (pennrose.com)</t>
  </si>
  <si>
    <t>NJA19950085</t>
  </si>
  <si>
    <t>Livingston Manor Senior Apts</t>
  </si>
  <si>
    <t>826-3317</t>
  </si>
  <si>
    <t>Monroe RCA</t>
  </si>
  <si>
    <t>Lord Stirling School</t>
  </si>
  <si>
    <t>Neilson &amp; Carmen Sts</t>
  </si>
  <si>
    <t>Mt Zion Leewood Homes</t>
  </si>
  <si>
    <t>Branchburg, North Brunswick, Piscataway RCAs</t>
  </si>
  <si>
    <t>New Brunswick Apts</t>
  </si>
  <si>
    <t>33 Commercial Av</t>
  </si>
  <si>
    <t>Commercial Av &amp; Memorial Pkwy</t>
  </si>
  <si>
    <t>Silver St Development Corp</t>
  </si>
  <si>
    <t>745-9200</t>
  </si>
  <si>
    <t>(207)</t>
  </si>
  <si>
    <t>HMFA / Section 236 / tax credit</t>
  </si>
  <si>
    <t>HFA00500 / 031035NI</t>
  </si>
  <si>
    <t>33 Silver St, ste 300, Portland ME 04101</t>
  </si>
  <si>
    <t>780--9800</t>
  </si>
  <si>
    <t>New Brunswick Apartments - Silver Street Development Corporation (silver-street.net)</t>
  </si>
  <si>
    <t>New Brunswick Hope 6 homeownership</t>
  </si>
  <si>
    <t>Public Housing / hope 6</t>
  </si>
  <si>
    <t>New Brunswick housing rehab</t>
  </si>
  <si>
    <t>Bernardsville, Bethleham, Branchburg, Clinton, Helmetta, Monroe, Piscataway, Plainsboro, Raritan, Rocky Hill</t>
  </si>
  <si>
    <t>New Street Apts</t>
  </si>
  <si>
    <t>New St</t>
  </si>
  <si>
    <t>HFATHP#2</t>
  </si>
  <si>
    <t>Ozanman Family Shelter</t>
  </si>
  <si>
    <t>Ozanam Family Shelter</t>
  </si>
  <si>
    <t>Catholic Charities, Metuchen Diocese</t>
  </si>
  <si>
    <t>319 Maple St, Perth Amboy, 08861</t>
  </si>
  <si>
    <t>729-0850</t>
  </si>
  <si>
    <t>234-8200</t>
  </si>
  <si>
    <t>Ozanam Family Shelter - Catholic Charities, Diocese of Metuchen - Perth Amboy, NJ (ccdom.org)</t>
  </si>
  <si>
    <t>Premier Residences</t>
  </si>
  <si>
    <t>7 Livingston Av</t>
  </si>
  <si>
    <t>384-1043</t>
  </si>
  <si>
    <t>204-6059</t>
  </si>
  <si>
    <t>Premiere Residences (pennrose.com)</t>
  </si>
  <si>
    <t>HFATHP#3</t>
  </si>
  <si>
    <t>Project Secure Start transitional housing</t>
  </si>
  <si>
    <t>08903</t>
  </si>
  <si>
    <t>Greater NB Day Care Council</t>
  </si>
  <si>
    <t>120 Livingston Av, PO Box 1167, New Brunswick 08903</t>
  </si>
  <si>
    <t>249-5566</t>
  </si>
  <si>
    <t>249-4299</t>
  </si>
  <si>
    <t>NJA19930200</t>
  </si>
  <si>
    <t>Providence Sq 1 Senior Apts</t>
  </si>
  <si>
    <t>217 Somerset St</t>
  </si>
  <si>
    <t>Providence Square 1</t>
  </si>
  <si>
    <t>387-6293</t>
  </si>
  <si>
    <t>828-4083</t>
  </si>
  <si>
    <t>Providence Square (pennrose.com)</t>
  </si>
  <si>
    <t>NJA20105021</t>
  </si>
  <si>
    <t>Providence Sq 2</t>
  </si>
  <si>
    <t>Providence Square 2 #0907; 53 family units</t>
  </si>
  <si>
    <t>Remsen Baldwin Homes</t>
  </si>
  <si>
    <t>Riverside Complex</t>
  </si>
  <si>
    <t>1 Riverside Dr</t>
  </si>
  <si>
    <t>1-31, 2-14, &amp; 16-26 Riverside Dr; 10 Commercial Av</t>
  </si>
  <si>
    <t>NJA20030160</t>
  </si>
  <si>
    <t>Riverside Towers Apts</t>
  </si>
  <si>
    <t>10 Paul Robeson Blvd</t>
  </si>
  <si>
    <t>Riverside Towers</t>
  </si>
  <si>
    <t>374-3974</t>
  </si>
  <si>
    <t>New Brunswick, NJ Studio, 1, 2 &amp; 3 Bedroom Apartments near Rutgers (morgan-properties.com)</t>
  </si>
  <si>
    <t>Robeson Village</t>
  </si>
  <si>
    <t>1 Sample Rd</t>
  </si>
  <si>
    <t>Van Dyke Av &amp; Somerset</t>
  </si>
  <si>
    <t>NJ022000001</t>
  </si>
  <si>
    <t>Schwartz Homes / William Schwartz Homes</t>
  </si>
  <si>
    <t>7-9 Van Dyke Av</t>
  </si>
  <si>
    <t>159 Wright Pl</t>
  </si>
  <si>
    <t>Skyline Tower</t>
  </si>
  <si>
    <t>16 Paterson St</t>
  </si>
  <si>
    <t>Skyline Tower | Piazza &amp; Associates Inc. (piazzanj.com)</t>
  </si>
  <si>
    <t>60 Paterson St</t>
  </si>
  <si>
    <t>NJ39A002004</t>
  </si>
  <si>
    <t>St Marys Senior Apts</t>
  </si>
  <si>
    <t>260 Remsen Av</t>
  </si>
  <si>
    <t>Wingate Companies</t>
  </si>
  <si>
    <t>100 Wells Av, Newton, MA 02459</t>
  </si>
  <si>
    <t>247-8470</t>
  </si>
  <si>
    <t>(781)</t>
  </si>
  <si>
    <t>707-9100</t>
  </si>
  <si>
    <t>Search Properties - WINGATE (wingatecompanies.com)</t>
  </si>
  <si>
    <t>03111063 / 0313523</t>
  </si>
  <si>
    <t>Townsend St</t>
  </si>
  <si>
    <t>Developmental Disabilities of NJ group home</t>
  </si>
  <si>
    <t>North Brunswick</t>
  </si>
  <si>
    <t>1215</t>
  </si>
  <si>
    <t>Developmental Disabilities Assoc of NJ</t>
  </si>
  <si>
    <t>Developmental Disabilities Association of New Jersey Inc. (ddanj.org)</t>
  </si>
  <si>
    <t>Dungarvin New Jersey Inc group home</t>
  </si>
  <si>
    <t>Dungarvin NJ</t>
  </si>
  <si>
    <t>1543 State Rte 27, ste 24, Somerset 08873</t>
  </si>
  <si>
    <t>463-7227</t>
  </si>
  <si>
    <t>New Jersey - Dungarvin</t>
  </si>
  <si>
    <t>Enable Inc, United Cerebral Palsy group home</t>
  </si>
  <si>
    <t>Governors Pointe</t>
  </si>
  <si>
    <t>294 Wimbledon Ct</t>
  </si>
  <si>
    <t>297-0909</t>
  </si>
  <si>
    <t>LD #224</t>
  </si>
  <si>
    <t>NJ39H085033</t>
  </si>
  <si>
    <t>550 Remsen Av</t>
  </si>
  <si>
    <t>246-7788</t>
  </si>
  <si>
    <t>HFA00603</t>
  </si>
  <si>
    <t>Jack Pincus / North Brunswick Senior Apts</t>
  </si>
  <si>
    <t>Martin Gerber Apts</t>
  </si>
  <si>
    <t>Martin Gerber Apartments | Region Nine Housing Corporation (rnhousing.org)</t>
  </si>
  <si>
    <t>National Alliance on Mentall Illness group home</t>
  </si>
  <si>
    <t>NAMI; Concerned Citizens for Chronic Psyciatric Adults</t>
  </si>
  <si>
    <t>743-0709</t>
  </si>
  <si>
    <t>HFA02729</t>
  </si>
  <si>
    <t>North Brunswick Crescent</t>
  </si>
  <si>
    <t>Royal Village / Oak Leaf Village</t>
  </si>
  <si>
    <t>1003 Crescent Ct</t>
  </si>
  <si>
    <t>1000 Crescent Ct</t>
  </si>
  <si>
    <t>396-8419</t>
  </si>
  <si>
    <t>NJA1996085</t>
  </si>
  <si>
    <t>North Brunswick Senior Apts</t>
  </si>
  <si>
    <t>740 Hermann Rd</t>
  </si>
  <si>
    <t>296-7122</t>
  </si>
  <si>
    <t>247-0922</t>
  </si>
  <si>
    <t>North Brunswick Senior Housing (nbseniorhousing.com)</t>
  </si>
  <si>
    <t>ResCare NJ Inc group home</t>
  </si>
  <si>
    <t>Rescare Community Living</t>
  </si>
  <si>
    <t>ResCare Community Living – Mt. Laurel, New Jersey</t>
  </si>
  <si>
    <t>Services Centers of NJ Inc group homes 1 - 3</t>
  </si>
  <si>
    <t>124 William St</t>
  </si>
  <si>
    <t>Peapack-Gladstone RCA</t>
  </si>
  <si>
    <t>Perth Amboy</t>
  </si>
  <si>
    <t>1216</t>
  </si>
  <si>
    <t>08861</t>
  </si>
  <si>
    <t>Perth Amboy City</t>
  </si>
  <si>
    <t>260 High St, Perth Amboy 08861</t>
  </si>
  <si>
    <t>826-0290</t>
  </si>
  <si>
    <t>826-0440</t>
  </si>
  <si>
    <t>157 Hall Av</t>
  </si>
  <si>
    <t>826-7711</t>
  </si>
  <si>
    <t>Diocese of Metuchen - Piscataway, NJ (diometuchen.org)</t>
  </si>
  <si>
    <t>164-66 Lewis St  Apts</t>
  </si>
  <si>
    <t>Tewksbury RCA</t>
  </si>
  <si>
    <t>164 Lewis St</t>
  </si>
  <si>
    <t xml:space="preserve">164-66 Lewis St </t>
  </si>
  <si>
    <t>826-9203</t>
  </si>
  <si>
    <t>170 Hall Av Apts</t>
  </si>
  <si>
    <t>Cranbury RCA</t>
  </si>
  <si>
    <t>170 Hall Av</t>
  </si>
  <si>
    <t xml:space="preserve">ETC Mgt </t>
  </si>
  <si>
    <t>270 King St, Perth Amboy 08861</t>
  </si>
  <si>
    <t>324-0300</t>
  </si>
  <si>
    <t>About Us (etcmanagementinc.com)</t>
  </si>
  <si>
    <t>184-88 Hall Av Apts</t>
  </si>
  <si>
    <t>184-88 Hall Av</t>
  </si>
  <si>
    <t xml:space="preserve">223 Fayette St </t>
  </si>
  <si>
    <t>223 Fayette St</t>
  </si>
  <si>
    <t>Metuchen Community Dev Corp</t>
  </si>
  <si>
    <t>236-38 Meade St Apts</t>
  </si>
  <si>
    <t>236-38 Meade St</t>
  </si>
  <si>
    <t>271 Smith St</t>
  </si>
  <si>
    <t>294-96 Fayette St Apts</t>
  </si>
  <si>
    <t>294-96 Fayette St</t>
  </si>
  <si>
    <t>320 State St Apts</t>
  </si>
  <si>
    <t>320 State St</t>
  </si>
  <si>
    <t>State St Apts</t>
  </si>
  <si>
    <t>Karim Arzadi Law Office &amp; Assoc</t>
  </si>
  <si>
    <t>163 Market St, Perth Amboy 08861</t>
  </si>
  <si>
    <t>422-3579</t>
  </si>
  <si>
    <t>325 Maple St</t>
  </si>
  <si>
    <t>Messina &amp; Hand Assoc</t>
  </si>
  <si>
    <t>321 Maple St, Perth Amboy 08861</t>
  </si>
  <si>
    <t>442-3373</t>
  </si>
  <si>
    <t xml:space="preserve">338 Goodwin St </t>
  </si>
  <si>
    <t>338 Goodwin St</t>
  </si>
  <si>
    <t>388 Smith St  Apts</t>
  </si>
  <si>
    <t>388 Smith St</t>
  </si>
  <si>
    <t xml:space="preserve">388 Smith St </t>
  </si>
  <si>
    <t>Collier International LLC</t>
  </si>
  <si>
    <t>1 Riverfront Plaza, Newark 07102</t>
  </si>
  <si>
    <t>490-7800</t>
  </si>
  <si>
    <t>477-79 State St Apts</t>
  </si>
  <si>
    <t>477-79 State St</t>
  </si>
  <si>
    <t>631-33 State St Apts</t>
  </si>
  <si>
    <t>631-33 State St</t>
  </si>
  <si>
    <t xml:space="preserve">708 State St </t>
  </si>
  <si>
    <t>708-20 State St</t>
  </si>
  <si>
    <t>NJ006</t>
  </si>
  <si>
    <t>881 Amboy Av</t>
  </si>
  <si>
    <t>PO Box 390</t>
  </si>
  <si>
    <t>08862</t>
  </si>
  <si>
    <t>1,180 Section 8 vouchers</t>
  </si>
  <si>
    <t>Perth Amboy Housing Authority</t>
  </si>
  <si>
    <t>881 Amboy Av, PO Box 390 Perth Amboy 08862</t>
  </si>
  <si>
    <t>826-3110</t>
  </si>
  <si>
    <t>Perth Amboy Housing Authority : Home (perthamboyha.org)</t>
  </si>
  <si>
    <t>618 New Brunswick Av</t>
  </si>
  <si>
    <t>Birchwood at Perth Amboy</t>
  </si>
  <si>
    <t>442-2428</t>
  </si>
  <si>
    <t>Birchwood at Perth Amboy - Formerly Parkview | Birchwood (livebirchwood.com)</t>
  </si>
  <si>
    <t>HFA02432</t>
  </si>
  <si>
    <t>Birchwood at Perth Amboy / Parkview Senior Housing</t>
  </si>
  <si>
    <t xml:space="preserve"> 662-1730</t>
  </si>
  <si>
    <t>Catholic Charities group home</t>
  </si>
  <si>
    <t>257-6100</t>
  </si>
  <si>
    <t>324-0031</t>
  </si>
  <si>
    <t>Catholic Charities Office Locations - Catholic Charities, Diocese of Metuchen - Perth Amboy, NJ (ccdom.org)</t>
  </si>
  <si>
    <t xml:space="preserve">Cortland St Apts </t>
  </si>
  <si>
    <t>Bernardsville, Pepack-Gladstone, Tewksbury, Warren  RCA</t>
  </si>
  <si>
    <t>698 Cortland St</t>
  </si>
  <si>
    <t>Dalina Manor</t>
  </si>
  <si>
    <t>113 James St</t>
  </si>
  <si>
    <t>486-7326</t>
  </si>
  <si>
    <t>Dalina Manor | Birchwood (livebirchwood.com)</t>
  </si>
  <si>
    <t>Douglas G Dezma Senior Gardens</t>
  </si>
  <si>
    <t>Neville &amp; Lawrie Sts</t>
  </si>
  <si>
    <t>Penn St</t>
  </si>
  <si>
    <t>Public Housing / MtL</t>
  </si>
  <si>
    <t>Gadek Pl &amp; Commerce St (HOME)</t>
  </si>
  <si>
    <t>Metuchen Community Services</t>
  </si>
  <si>
    <t>319 Maple St, Perth Amboy 08861</t>
  </si>
  <si>
    <t>826-5142</t>
  </si>
  <si>
    <t>George J Otlowski Senior Gardens</t>
  </si>
  <si>
    <t>Dobranski Dr</t>
  </si>
  <si>
    <t>Covery Blvd</t>
  </si>
  <si>
    <t>Hall Arms</t>
  </si>
  <si>
    <t>207 Hall Av</t>
  </si>
  <si>
    <t>442-4293</t>
  </si>
  <si>
    <t>857-6854</t>
  </si>
  <si>
    <t>Jefferson St Apts</t>
  </si>
  <si>
    <t>Jefferson St</t>
  </si>
  <si>
    <t>John E Sofield Gardens</t>
  </si>
  <si>
    <t>Huntington St</t>
  </si>
  <si>
    <t>Catherine &amp; Courtland Sts</t>
  </si>
  <si>
    <t>fam</t>
  </si>
  <si>
    <t>Perth Amboy Housing Authority : Hansen\Stack RAD (perthamboyha.org)</t>
  </si>
  <si>
    <t>270 &amp; 271 King St</t>
  </si>
  <si>
    <t>Kings Plaza Apts</t>
  </si>
  <si>
    <t>442-5930</t>
  </si>
  <si>
    <t>HFA01352</t>
  </si>
  <si>
    <t>King Plaza Apts</t>
  </si>
  <si>
    <t>Kings Plaza Apts #681</t>
  </si>
  <si>
    <t>Contact us (kingplazaapartments.com)</t>
  </si>
  <si>
    <t>Market St scattered sites</t>
  </si>
  <si>
    <t>85, 161-69 Market St</t>
  </si>
  <si>
    <t>NJA20110072</t>
  </si>
  <si>
    <t>Parkview Senior Housing / Birchwood at Perth Amboy</t>
  </si>
  <si>
    <t xml:space="preserve">Ingerman Properties </t>
  </si>
  <si>
    <t>Perth Amboy housing rehab</t>
  </si>
  <si>
    <t>Bernardsville, Cranbury, Pepack-Gladstone, Warren RCA</t>
  </si>
  <si>
    <t xml:space="preserve">Raritan Renaissance </t>
  </si>
  <si>
    <t>173-5 Smith St</t>
  </si>
  <si>
    <t>442-5390</t>
  </si>
  <si>
    <t>Richard F Stack Apts</t>
  </si>
  <si>
    <t>333 Rector St</t>
  </si>
  <si>
    <t>Richard F Stack Senior Apts</t>
  </si>
  <si>
    <t>Rose Tower / 213 Hall Av</t>
  </si>
  <si>
    <t>213 Hall Av</t>
  </si>
  <si>
    <t>Scattered sites 1</t>
  </si>
  <si>
    <t>110 First St, 426 Brace Av, 607 Amboy Av, 93 &amp; 97 Madison Av</t>
  </si>
  <si>
    <t xml:space="preserve">Scattered sites 2 </t>
  </si>
  <si>
    <t>Oak St, 275-77 Smith St,310 Alpine St</t>
  </si>
  <si>
    <t xml:space="preserve">Scattered sites 3 </t>
  </si>
  <si>
    <t>Warren &amp; Tewksbury RCA</t>
  </si>
  <si>
    <t xml:space="preserve">338 Goodwin St, 108 Fayette St 679 Parker St, 589 Charles St, 73 Washington St, 85 Market St, Hall Av &amp; Catherine St, </t>
  </si>
  <si>
    <t>Sheridan Apts</t>
  </si>
  <si>
    <t>215 Sheridan St</t>
  </si>
  <si>
    <t>State Street studios</t>
  </si>
  <si>
    <t>HFA00259</t>
  </si>
  <si>
    <t>Thomas Natchuras Apts / High St Senior Apts</t>
  </si>
  <si>
    <t>315 High St</t>
  </si>
  <si>
    <t>Thomas Natchuras Apts</t>
  </si>
  <si>
    <t>826-4222</t>
  </si>
  <si>
    <t>Thomas Natchuras Apartments | Region Nine Housing Corporation (rnhousing.org)</t>
  </si>
  <si>
    <t xml:space="preserve">Tibor Inn </t>
  </si>
  <si>
    <t>Tibor Inn, phases 2 &amp; 3</t>
  </si>
  <si>
    <t>Cranbury-Perth Amboy RCA</t>
  </si>
  <si>
    <t>Franklin Township RCA</t>
  </si>
  <si>
    <t>NJ006004005</t>
  </si>
  <si>
    <t>Wesley T Hansen Apts</t>
  </si>
  <si>
    <t>415 Fayette St</t>
  </si>
  <si>
    <t>apt 10A</t>
  </si>
  <si>
    <t>NJ006000001</t>
  </si>
  <si>
    <t>William Dunlap Homes</t>
  </si>
  <si>
    <t>608 Zambory St</t>
  </si>
  <si>
    <t>Zambory St; Walrous Av</t>
  </si>
  <si>
    <t>Willow Pond Village</t>
  </si>
  <si>
    <t>486-7296</t>
  </si>
  <si>
    <t>Willow Pond Village | The Willows (livewillows.com)</t>
  </si>
  <si>
    <t>Willow Pond Village / the Willows</t>
  </si>
  <si>
    <t>601 Chamberland Av</t>
  </si>
  <si>
    <t>ADEPT group home</t>
  </si>
  <si>
    <t>Piscataway</t>
  </si>
  <si>
    <t>1217</t>
  </si>
  <si>
    <t>08854</t>
  </si>
  <si>
    <t>ADEPT Programs Ing</t>
  </si>
  <si>
    <t>111 High St, Mt Holly 08060</t>
  </si>
  <si>
    <t>261-4571</t>
  </si>
  <si>
    <t>Adept Programs, Inc.</t>
  </si>
  <si>
    <t>Alternatives Inc group home / ADTI Housing Corp</t>
  </si>
  <si>
    <t>Alternatives Inc</t>
  </si>
  <si>
    <t>600 First Av, ste 3, Raritan 08869</t>
  </si>
  <si>
    <t>685-1444</t>
  </si>
  <si>
    <t>Alternatives Inc | New Jersey | Community Support</t>
  </si>
  <si>
    <t>Aspen Court</t>
  </si>
  <si>
    <t>AspenCt</t>
  </si>
  <si>
    <t>Aspen Court | Piazza &amp; Associates Inc. (piazzanj.com)</t>
  </si>
  <si>
    <t>Avalon at Piscataway</t>
  </si>
  <si>
    <t>7000 Avalon Way</t>
  </si>
  <si>
    <t>Cedar Woods condos</t>
  </si>
  <si>
    <t>1 Possumtown Rd</t>
  </si>
  <si>
    <t>Cedar Woods | Piazza &amp; Associates Inc. (piazzanj.com)</t>
  </si>
  <si>
    <t>Cerebral Palsy Assoc of Middlesex County group homes</t>
  </si>
  <si>
    <t>United Cerebral Palsy Apts</t>
  </si>
  <si>
    <t>10 Oak Dr, Edison</t>
  </si>
  <si>
    <t>439-2207</t>
  </si>
  <si>
    <t>Chimes group home 1 / Dungarvin of NJ Inc</t>
  </si>
  <si>
    <t>Dungarvin NJ Inc</t>
  </si>
  <si>
    <t>967-2791</t>
  </si>
  <si>
    <t>Home - Dungarvin</t>
  </si>
  <si>
    <t>Chimes group home 2 / Dungarvin of NJ Inc</t>
  </si>
  <si>
    <t>Chimes group home 3 / Dungarvin of NJ Inc</t>
  </si>
  <si>
    <t>www.dungarvin.com</t>
  </si>
  <si>
    <t>Collaborative Support Programs of NJ Inc group home</t>
  </si>
  <si>
    <t>Commons at Piscataway</t>
  </si>
  <si>
    <t>Mindy Ln</t>
  </si>
  <si>
    <t>400 Jesse Way</t>
  </si>
  <si>
    <t>The Commons a Piscataway | Piazza &amp; Associates Inc. (piazzanj.com)</t>
  </si>
  <si>
    <t>Everas Community Services Inc group home</t>
  </si>
  <si>
    <t>fka NJ Association for Deap &amp; Blind</t>
  </si>
  <si>
    <t>Everas Inc, NJ Assoc for the Deaf</t>
  </si>
  <si>
    <t>24K Worlds Fair Dr, Somerset 08873</t>
  </si>
  <si>
    <t>805-1912</t>
  </si>
  <si>
    <t>Everas Community Services | Reimagining Independence, Redefining Community</t>
  </si>
  <si>
    <t>Greenhouse Estates</t>
  </si>
  <si>
    <t>Grove at Piscataway</t>
  </si>
  <si>
    <t>67 Old New Brunswick Rd</t>
  </si>
  <si>
    <t>The Grove at Piscataway | Piazza &amp; Associates Inc. (piazzanj.com)</t>
  </si>
  <si>
    <t>Heritage at Piscataway</t>
  </si>
  <si>
    <t>100 Bergonia Ct</t>
  </si>
  <si>
    <t>Heritage at Piscataway | Piazza &amp; Associates Inc. (piazzanj.com)</t>
  </si>
  <si>
    <t>985-3464</t>
  </si>
  <si>
    <t>Keystone community living</t>
  </si>
  <si>
    <t>Permanent Housing 2</t>
  </si>
  <si>
    <t>NJ39Q041006</t>
  </si>
  <si>
    <t>Piscataway consumer group home</t>
  </si>
  <si>
    <t>625-9516</t>
  </si>
  <si>
    <t>NJ39T811002</t>
  </si>
  <si>
    <t>Ridgedale Gardens</t>
  </si>
  <si>
    <t>301 N Randolphville Rd</t>
  </si>
  <si>
    <t>300 N Randolphville</t>
  </si>
  <si>
    <t>LPZ Mgmt</t>
  </si>
  <si>
    <t>301 N Randolphville Rd, Piscataway 08854</t>
  </si>
  <si>
    <t>751-4830</t>
  </si>
  <si>
    <t>Rivendell Meadows / Rivnedell at Piscataway</t>
  </si>
  <si>
    <t>1100 Meadows Dr</t>
  </si>
  <si>
    <t>101 Mindy Ln</t>
  </si>
  <si>
    <t>Rivendell Meadows</t>
  </si>
  <si>
    <t>Rivendell Meadows | Piazza &amp; Associates Inc. (piazzanj.com)</t>
  </si>
  <si>
    <t>Society Hill at Piscataway</t>
  </si>
  <si>
    <t>555 Chesterfield Dr</t>
  </si>
  <si>
    <t>Morris Hill Av</t>
  </si>
  <si>
    <t>Society Hill at Piscataway | Piazza &amp; Associates Inc. (piazzanj.com)</t>
  </si>
  <si>
    <t>Starpoint at Piscataway</t>
  </si>
  <si>
    <t>72 Nova Dr</t>
  </si>
  <si>
    <t>113 Onion Rd</t>
  </si>
  <si>
    <t>Starpoint at Piscataway | Piazza &amp; Associates Inc. (piazzanj.com)</t>
  </si>
  <si>
    <t>Sterling Village / Piscataway Senior Apts</t>
  </si>
  <si>
    <t>Piscataway Senior Apts</t>
  </si>
  <si>
    <t>1 Sterling Dr</t>
  </si>
  <si>
    <t>Sterling Village Senior Apts</t>
  </si>
  <si>
    <t>699-0033</t>
  </si>
  <si>
    <t>Triple C housing Inc group home 1 / CCCPA</t>
  </si>
  <si>
    <t>1 Distribution Way, Monmouth Juntion 08852</t>
  </si>
  <si>
    <t>297-5840</t>
  </si>
  <si>
    <t>Triple C housing Inc group home 2 / CCCPA</t>
  </si>
  <si>
    <t>Villas at Fairway / JSM at Fairway</t>
  </si>
  <si>
    <t>1624 1636 Stelton Rd</t>
  </si>
  <si>
    <t>Edgewood Properties</t>
  </si>
  <si>
    <t>1260 Stelton Rd, Piscataway 08854</t>
  </si>
  <si>
    <t>(844)</t>
  </si>
  <si>
    <t>998-2544</t>
  </si>
  <si>
    <t>The Villas at Fairway - Edgewood Properties</t>
  </si>
  <si>
    <t>Aspen</t>
  </si>
  <si>
    <t>Aspen Dr</t>
  </si>
  <si>
    <t>Plainsboro</t>
  </si>
  <si>
    <t>1218</t>
  </si>
  <si>
    <t>08536</t>
  </si>
  <si>
    <t>The Aspen | Piazza &amp; Associates Inc. (piazzanj.com)</t>
  </si>
  <si>
    <t>Ovation at Riverwalk</t>
  </si>
  <si>
    <t>1 Riverwalk</t>
  </si>
  <si>
    <t>Ovation at Riverwalk | Piazza &amp; Associates Inc. (piazzanj.com)</t>
  </si>
  <si>
    <t>Princeton Lakeview Apts / fka Millstone Apts</t>
  </si>
  <si>
    <t>103 Lakeview Ter</t>
  </si>
  <si>
    <t>Princeton Lakeview | Piazza &amp; Associates Inc. (piazzanj.com)</t>
  </si>
  <si>
    <t>Ravens Crest</t>
  </si>
  <si>
    <t>Ravens Crest Dr</t>
  </si>
  <si>
    <t>Ravens Crest | Piazza &amp; Associates Inc. (piazzanj.com)</t>
  </si>
  <si>
    <t>SERV Center group home</t>
  </si>
  <si>
    <t>Tamarron</t>
  </si>
  <si>
    <t>Tammaron Dr</t>
  </si>
  <si>
    <t>Tamarron | Piazza &amp; Associates Inc. (piazzanj.com)</t>
  </si>
  <si>
    <t>Villages at Princeton Crossing condominiums</t>
  </si>
  <si>
    <t>Hale Dr</t>
  </si>
  <si>
    <t>The Villages at Princeton Crossings | Piazza &amp; Associates Inc. (piazzanj.com)</t>
  </si>
  <si>
    <t>Wyndhurst at Plainsboro</t>
  </si>
  <si>
    <t>900 Wyndhurst Dr</t>
  </si>
  <si>
    <t>799-8500</t>
  </si>
  <si>
    <t>Wyndhurst at Plainsboro | Piazza &amp; Associates Inc. (piazzanj.com)</t>
  </si>
  <si>
    <t>NJA20120806</t>
  </si>
  <si>
    <t>NJ106</t>
  </si>
  <si>
    <t>650 Washington Rd</t>
  </si>
  <si>
    <t>Sayrville</t>
  </si>
  <si>
    <t>1219</t>
  </si>
  <si>
    <t>08872</t>
  </si>
  <si>
    <t>174 Section 8 vouchers</t>
  </si>
  <si>
    <t>Sayreville Housing Authority</t>
  </si>
  <si>
    <t>721-8400</t>
  </si>
  <si>
    <t>Sayreville Housing Authority : Home (sayrevilleha.org)</t>
  </si>
  <si>
    <t>Sayreville</t>
  </si>
  <si>
    <t>316-0177</t>
  </si>
  <si>
    <t>NJA20123117</t>
  </si>
  <si>
    <t>Gillette Manor / Sayreville Senior Housing</t>
  </si>
  <si>
    <t>Sayreville Borough</t>
  </si>
  <si>
    <t>Gillette Manor</t>
  </si>
  <si>
    <t>650 Washington Rd, Sayreville 08872</t>
  </si>
  <si>
    <t>Sayreville Housing Authority : Gillette Manor (sayrevilleha.org)</t>
  </si>
  <si>
    <t>NJ390035001</t>
  </si>
  <si>
    <t>Lakeview Senior Apts at Sayreville</t>
  </si>
  <si>
    <t>1 Kulas Ln</t>
  </si>
  <si>
    <t>727-8833</t>
  </si>
  <si>
    <t>03135227</t>
  </si>
  <si>
    <t>Associated Realty</t>
  </si>
  <si>
    <t>2050 Center Av, Fort Lee 07024</t>
  </si>
  <si>
    <t>592-9020</t>
  </si>
  <si>
    <t>Morgans Bluff Apts</t>
  </si>
  <si>
    <t>1101 Kilmek Pl</t>
  </si>
  <si>
    <t>08879</t>
  </si>
  <si>
    <t>Sayreville housing rehab</t>
  </si>
  <si>
    <t>167 Main St, Sayreville 08859</t>
  </si>
  <si>
    <t>390-7000</t>
  </si>
  <si>
    <t>Borough of Sayreville - Borough of Sayreville</t>
  </si>
  <si>
    <t>NJ035</t>
  </si>
  <si>
    <t>250 S Broadway</t>
  </si>
  <si>
    <t>South Amboy</t>
  </si>
  <si>
    <t>1220</t>
  </si>
  <si>
    <t>111 Section 8 vouchers</t>
  </si>
  <si>
    <t>South Amboy Housing Authority</t>
  </si>
  <si>
    <t>250 S Broadway, South Amboy 08879</t>
  </si>
  <si>
    <t>721-1831</t>
  </si>
  <si>
    <t>NJ035000001</t>
  </si>
  <si>
    <t>Dohaney Homes</t>
  </si>
  <si>
    <t>Hillcrest Manor Senior Apts</t>
  </si>
  <si>
    <t>3 E Stow Rd, Marlton, Marlton 08053</t>
  </si>
  <si>
    <t>721-5300</t>
  </si>
  <si>
    <t>Hillcrest Manor at South Amboy, LLC | South Amboy, NJ Low Income Apartments (affordablehousingonline.com)</t>
  </si>
  <si>
    <t>HFA01411</t>
  </si>
  <si>
    <t>2097 Highway 35 South</t>
  </si>
  <si>
    <t>2097 State Hwy 35 South</t>
  </si>
  <si>
    <t>McCarthy Towers</t>
  </si>
  <si>
    <t>HFA01496</t>
  </si>
  <si>
    <t>Robert Noble Manor</t>
  </si>
  <si>
    <t>241 Gordon St</t>
  </si>
  <si>
    <t>Robert Nobel Manor</t>
  </si>
  <si>
    <t>721-7500</t>
  </si>
  <si>
    <t>(731)</t>
  </si>
  <si>
    <t>Contact Us — South Amboy Housing Authority</t>
  </si>
  <si>
    <t>HFA01261</t>
  </si>
  <si>
    <t>Brandywine Living at Princeton / Buckingham</t>
  </si>
  <si>
    <t>Buckingham Pl assisted living</t>
  </si>
  <si>
    <t>155 Raymond Rd</t>
  </si>
  <si>
    <t>South Brunswick</t>
  </si>
  <si>
    <t>1221</t>
  </si>
  <si>
    <t xml:space="preserve">Brandywine Senior Living at Princeton </t>
  </si>
  <si>
    <t>Brandywine Senior Living</t>
  </si>
  <si>
    <t>329-8888</t>
  </si>
  <si>
    <t>Asssisted Living and Memory Care in Princeton, NJ | Brandywine Living (brandycare.com)</t>
  </si>
  <si>
    <t>Buckingham Place assisted living / Brandywine</t>
  </si>
  <si>
    <t>08852</t>
  </si>
  <si>
    <t>Buckingham Place Assisted Living</t>
  </si>
  <si>
    <t>Charleston Place 1 &amp; 2</t>
  </si>
  <si>
    <t>3424 Route 27 &amp; Stanworth Rd</t>
  </si>
  <si>
    <t>Kendal Park</t>
  </si>
  <si>
    <t>297-7966</t>
  </si>
  <si>
    <t>SBCDC</t>
  </si>
  <si>
    <t>Kendall Park</t>
  </si>
  <si>
    <t>08824</t>
  </si>
  <si>
    <t>Charleston Place</t>
  </si>
  <si>
    <t>South Brunswick Com Dev Corp</t>
  </si>
  <si>
    <t>3423 Ste Rte 27, Kendall Park 08824</t>
  </si>
  <si>
    <t>Contact at Charleston Place - South Brunswick Community (sbseniorhousing.org)</t>
  </si>
  <si>
    <t>NJ39Q931009</t>
  </si>
  <si>
    <t>031HD020</t>
  </si>
  <si>
    <t>Monmouth Junction</t>
  </si>
  <si>
    <t>S Brunswick Citizens for Indpendent Lvg</t>
  </si>
  <si>
    <t>355-0620</t>
  </si>
  <si>
    <t>Citizens for Independent Living (CIL) group homes</t>
  </si>
  <si>
    <t>23 Arrowood Ln, Monmouth Jct 08852</t>
  </si>
  <si>
    <t>297-4972</t>
  </si>
  <si>
    <t>Deans Apts / Woodhaven Terrace</t>
  </si>
  <si>
    <t>100 Woodhaven Dr</t>
  </si>
  <si>
    <t>Deans Apts</t>
  </si>
  <si>
    <t>661-0021</t>
  </si>
  <si>
    <t>USDA / tax credit / MtL</t>
  </si>
  <si>
    <t xml:space="preserve">Deans Pond Crossing </t>
  </si>
  <si>
    <t>4 Rockingham Dr</t>
  </si>
  <si>
    <t>329-6448</t>
  </si>
  <si>
    <t>Delta group home 1</t>
  </si>
  <si>
    <t>Delta Community Supports Inc</t>
  </si>
  <si>
    <t xml:space="preserve">1130 Rte 202 S, bldg C1, Raritan 08869 </t>
  </si>
  <si>
    <t>Home - Deltaweb</t>
  </si>
  <si>
    <t>Delta group home 2</t>
  </si>
  <si>
    <t>Middlesex County ARC group homes</t>
  </si>
  <si>
    <t>Monmouth Walk condominiums</t>
  </si>
  <si>
    <t>10-35 Arlene Ct</t>
  </si>
  <si>
    <t>Executive Property Mgt</t>
  </si>
  <si>
    <t>408 Towne Center Dr, North Brunswick 08902</t>
  </si>
  <si>
    <t>821-3224</t>
  </si>
  <si>
    <t>Executive Property Management - Homeowners associations management (epmweb.net)</t>
  </si>
  <si>
    <t>Nassua Square condominiums</t>
  </si>
  <si>
    <t>South Brunswick Township</t>
  </si>
  <si>
    <t>540 Ridge Rd, Monmouth Jct 08852</t>
  </si>
  <si>
    <t>329-4000</t>
  </si>
  <si>
    <t>Township of South Brunswick (southbrunswicknj.gov)</t>
  </si>
  <si>
    <t>NJ39S961006</t>
  </si>
  <si>
    <t>Oak Woods Senior Apts</t>
  </si>
  <si>
    <t>700 Woods Ln</t>
  </si>
  <si>
    <t>355-9009</t>
  </si>
  <si>
    <t>469-1634</t>
  </si>
  <si>
    <t>REACH program, market to affordable</t>
  </si>
  <si>
    <t>Regal Point townhouses</t>
  </si>
  <si>
    <t>Southridge Woods Apts / Northview</t>
  </si>
  <si>
    <t>113 Northumberland Way</t>
  </si>
  <si>
    <t>438-1500</t>
  </si>
  <si>
    <t>the Chimes group home 1 / Dungarvin of NJ Inc</t>
  </si>
  <si>
    <t>Villages at Summerfield</t>
  </si>
  <si>
    <t>401 Blossom  Cir</t>
  </si>
  <si>
    <t>Dayton</t>
  </si>
  <si>
    <t>329-0238</t>
  </si>
  <si>
    <t>329-6807</t>
  </si>
  <si>
    <t>424-9440</t>
  </si>
  <si>
    <t>NJA20123159</t>
  </si>
  <si>
    <t>Woodhaven at South Brunswick</t>
  </si>
  <si>
    <t>101-4 Jones Dr</t>
  </si>
  <si>
    <t>101-1208 Jones Dr / 1401 Jones Dr</t>
  </si>
  <si>
    <t>Woodhaven Apts</t>
  </si>
  <si>
    <t>NJA20069031</t>
  </si>
  <si>
    <t>1660 Duke St, Alexandria VA 22314</t>
  </si>
  <si>
    <t>Woodhaven Terrace | Housing Properties | Volunteers of America (voa.org)</t>
  </si>
  <si>
    <t>NJ39RD00006</t>
  </si>
  <si>
    <t>Highlands at South Plainfield 1</t>
  </si>
  <si>
    <t>13 Cook Ln</t>
  </si>
  <si>
    <t>South Plainfield</t>
  </si>
  <si>
    <t>1222</t>
  </si>
  <si>
    <t>07080</t>
  </si>
  <si>
    <t>822-7181</t>
  </si>
  <si>
    <t>NJ39RD00007</t>
  </si>
  <si>
    <t>Highlands at South Plainfield 2</t>
  </si>
  <si>
    <t xml:space="preserve">Keystone community housing </t>
  </si>
  <si>
    <t>757-1080</t>
  </si>
  <si>
    <t>Penders Boarding home</t>
  </si>
  <si>
    <t>South Plainfield Borough</t>
  </si>
  <si>
    <t>2480 Plainfield Av, South Plainfield 07080</t>
  </si>
  <si>
    <t>754-9000</t>
  </si>
  <si>
    <t>South Plainfield Borough - Middlesex County, New Jersey (southplainfieldnj.com)</t>
  </si>
  <si>
    <t>NJ39Q991001</t>
  </si>
  <si>
    <t>South Plainfield consumer group home</t>
  </si>
  <si>
    <t>031HD097</t>
  </si>
  <si>
    <t>South Plainfield housing rehab</t>
  </si>
  <si>
    <t>LITC#554</t>
  </si>
  <si>
    <t>151 Morris Av</t>
  </si>
  <si>
    <t>755-6600</t>
  </si>
  <si>
    <t>699-4119</t>
  </si>
  <si>
    <t>NJA20123123</t>
  </si>
  <si>
    <t>South Plainfield Senior Apts</t>
  </si>
  <si>
    <t>The Highlands at South Plainfield | Piazza &amp; Associates Inc. (piazzanj.com)</t>
  </si>
  <si>
    <t>Woodland Manors Apts</t>
  </si>
  <si>
    <t>Pompanio Av</t>
  </si>
  <si>
    <t>513 Calderone Ct</t>
  </si>
  <si>
    <t>Woodland Manor | Piazza &amp; Associates Inc. (piazzanj.com)</t>
  </si>
  <si>
    <t>NJ39S001001</t>
  </si>
  <si>
    <t>South River Landing</t>
  </si>
  <si>
    <t>20 Wojie Way</t>
  </si>
  <si>
    <t>South River</t>
  </si>
  <si>
    <t>1223</t>
  </si>
  <si>
    <t>08882</t>
  </si>
  <si>
    <t>238-3838</t>
  </si>
  <si>
    <t>451-0351</t>
  </si>
  <si>
    <t>South River Landing | National Church Residences</t>
  </si>
  <si>
    <t>340 Whitehead Av</t>
  </si>
  <si>
    <t>257-8221</t>
  </si>
  <si>
    <t>Willett Manor | National Church Residences</t>
  </si>
  <si>
    <t>NJ39T871007</t>
  </si>
  <si>
    <t>Willett Manor Senior Apts</t>
  </si>
  <si>
    <t>NJ39S921002</t>
  </si>
  <si>
    <t>Crescent Park Senior Apts</t>
  </si>
  <si>
    <t>1 Arlington Av</t>
  </si>
  <si>
    <t>Spotswood</t>
  </si>
  <si>
    <t>1224</t>
  </si>
  <si>
    <t>08884</t>
  </si>
  <si>
    <t>Crescent Park Senior Housing</t>
  </si>
  <si>
    <t>1 Arlington Av, ste 1, Spotswood 08884</t>
  </si>
  <si>
    <t>416-9244</t>
  </si>
  <si>
    <t>723-0008</t>
  </si>
  <si>
    <t>NJ39T781016</t>
  </si>
  <si>
    <t>Woodmere Senior Apts</t>
  </si>
  <si>
    <t>250 Crescent Av</t>
  </si>
  <si>
    <t>251-3242</t>
  </si>
  <si>
    <t>414 Rahway Av Apts</t>
  </si>
  <si>
    <t>414 Rahway Av</t>
  </si>
  <si>
    <t>Woodbridge</t>
  </si>
  <si>
    <t>1225</t>
  </si>
  <si>
    <t>07095</t>
  </si>
  <si>
    <t>444 Lincoln Hwy Apts</t>
  </si>
  <si>
    <t>444 Lincoln Hwy</t>
  </si>
  <si>
    <t>875 Port Reading</t>
  </si>
  <si>
    <t>875 Port Reading Av</t>
  </si>
  <si>
    <t>07064</t>
  </si>
  <si>
    <t>NJ033</t>
  </si>
  <si>
    <t>800 Bunns Ln</t>
  </si>
  <si>
    <t>872 Section 8 vouchers</t>
  </si>
  <si>
    <t>Woodbridge Housing Authority</t>
  </si>
  <si>
    <t>800 Bunns Ln, Woodbridge 07095</t>
  </si>
  <si>
    <t>634-2750</t>
  </si>
  <si>
    <t>Adams Towers</t>
  </si>
  <si>
    <t>555 Rahway Av</t>
  </si>
  <si>
    <t>Autumn Hills</t>
  </si>
  <si>
    <t>1 Hoover Way</t>
  </si>
  <si>
    <t>400 Hoover Way</t>
  </si>
  <si>
    <t>Autumn Hills | Piazza &amp; Associates Inc. (piazzanj.com)</t>
  </si>
  <si>
    <t>Avenue &amp; Green Apts</t>
  </si>
  <si>
    <t>10 Green St</t>
  </si>
  <si>
    <t>Cooper Towers</t>
  </si>
  <si>
    <t>1422 Oak Tree Rd</t>
  </si>
  <si>
    <t>07067</t>
  </si>
  <si>
    <t>08830</t>
  </si>
  <si>
    <t>Hopelawn</t>
  </si>
  <si>
    <t>1 Main St, Woodbridge 07095</t>
  </si>
  <si>
    <t>Finn Towers</t>
  </si>
  <si>
    <t>19 Martin Terrace</t>
  </si>
  <si>
    <t>Grande at Metro Park</t>
  </si>
  <si>
    <t>3 Ronson Rd</t>
  </si>
  <si>
    <t>Iselin</t>
  </si>
  <si>
    <t>All Opportunities - CGP&amp;H (affordablehomesnewjersey.com)</t>
  </si>
  <si>
    <t>Greens at Avenel</t>
  </si>
  <si>
    <t>1450 Rahway Av</t>
  </si>
  <si>
    <t>Avenel</t>
  </si>
  <si>
    <t>07001</t>
  </si>
  <si>
    <t>554-0862</t>
  </si>
  <si>
    <t>Greens at Avenel (pennrose.com)</t>
  </si>
  <si>
    <t>460 Inman Av</t>
  </si>
  <si>
    <t>Colonia</t>
  </si>
  <si>
    <t>Grenier Towers</t>
  </si>
  <si>
    <t>Jacobs Landing</t>
  </si>
  <si>
    <t>800A Bunns Ln</t>
  </si>
  <si>
    <t>10 Bunns Ln</t>
  </si>
  <si>
    <t>352-4390</t>
  </si>
  <si>
    <t>Jacobs Landing | The Willows (livewillows.com)</t>
  </si>
  <si>
    <t>1 Woodbridge Ctr</t>
  </si>
  <si>
    <t>Luxe Apartments (luxewoodbridge.com)</t>
  </si>
  <si>
    <t>HFA01325</t>
  </si>
  <si>
    <t>Maple Tree Manor</t>
  </si>
  <si>
    <t>Maple Tree Manor #636</t>
  </si>
  <si>
    <t>1255 Rahway Av</t>
  </si>
  <si>
    <t>636-1313</t>
  </si>
  <si>
    <t>Woodbridge Township</t>
  </si>
  <si>
    <t>Maple Tree Manor | Birchwood (livebirchwood.com)</t>
  </si>
  <si>
    <t>Metro Woodbridge</t>
  </si>
  <si>
    <t>150 Harriet St</t>
  </si>
  <si>
    <t>Sterling Properties</t>
  </si>
  <si>
    <t>50 E Mount Pleasant Av, Livingston 07039</t>
  </si>
  <si>
    <t>535-1888</t>
  </si>
  <si>
    <t>Sterling Properties | Development and Property Management (sterlingpropertiesnj.com)</t>
  </si>
  <si>
    <t>NJ033000002</t>
  </si>
  <si>
    <t>Olsen Towers</t>
  </si>
  <si>
    <t>555 New Brunswick Av</t>
  </si>
  <si>
    <t>08863</t>
  </si>
  <si>
    <t>Quincy Heights</t>
  </si>
  <si>
    <t>125 Quincy Court</t>
  </si>
  <si>
    <t>Red Oak Manor</t>
  </si>
  <si>
    <t>300 Old Road</t>
  </si>
  <si>
    <t>Reinhard Manor</t>
  </si>
  <si>
    <t>428-0300</t>
  </si>
  <si>
    <t>Reinhard Manor | Birchwood (livebirchwood.com)</t>
  </si>
  <si>
    <t>HFA02735</t>
  </si>
  <si>
    <t xml:space="preserve">401 Fairview Av </t>
  </si>
  <si>
    <t>401 Fairview Av / 12 Outlook Av; 350 Outlook Av</t>
  </si>
  <si>
    <t>Reinhard Manor Senior Apts / Birchwood</t>
  </si>
  <si>
    <t>Station Village at Avenel</t>
  </si>
  <si>
    <t>2000 Station Dr</t>
  </si>
  <si>
    <t>Station Village at Avenel | Piazza &amp; Associates Inc. (piazzanj.com)</t>
  </si>
  <si>
    <t>Vermella Woodbridge</t>
  </si>
  <si>
    <t>600 Vermella Way</t>
  </si>
  <si>
    <t>Vermella Woodbridge | Piazza &amp; Associates Inc. (piazzanj.com)</t>
  </si>
  <si>
    <t>Village at Falcon Point</t>
  </si>
  <si>
    <t>405 Falcon Point Way</t>
  </si>
  <si>
    <t>West Av &amp; Milos Way</t>
  </si>
  <si>
    <t>Village at Falcon Point | Piazza &amp; Associates Inc. (piazzanj.com)</t>
  </si>
  <si>
    <t>NJ033000001</t>
  </si>
  <si>
    <t>Woodbridge Gardens</t>
  </si>
  <si>
    <t>Bunns Ln</t>
  </si>
  <si>
    <t>10 Bunns Ln; 20 Bunns Ln</t>
  </si>
  <si>
    <t>Woodbridge housing rehab</t>
  </si>
  <si>
    <t>634-4500</t>
  </si>
  <si>
    <t>Woodbridge Township, NJ | Official Website</t>
  </si>
  <si>
    <t xml:space="preserve">Carteret </t>
  </si>
  <si>
    <t>75 Bayard St, 2nd Flr, New Brunswick 08901</t>
  </si>
  <si>
    <t xml:space="preserve">Carteret housing rehab </t>
  </si>
  <si>
    <t>03155078</t>
  </si>
  <si>
    <t>101 family du</t>
  </si>
  <si>
    <t>Roosevelt Commons / Cleveland Arms</t>
  </si>
  <si>
    <t>RAIA and SIRIGNANO MGT. (webstarts.com)</t>
  </si>
  <si>
    <t>Cranbury Housing Associates - Bergan &amp; Danser Drives</t>
  </si>
  <si>
    <t>Dunellen  group home</t>
  </si>
  <si>
    <t xml:space="preserve">Dunellen </t>
  </si>
  <si>
    <t>Buy-Down, Write-Down program</t>
  </si>
  <si>
    <t>East Brunswick buy-down program 2</t>
  </si>
  <si>
    <t>Oak Creek Village 1 / East Brunswick Senior Apts</t>
  </si>
  <si>
    <t xml:space="preserve">Oak Creek Village 2 / East Brunswick Senior Apts </t>
  </si>
  <si>
    <t>Edison  Township  group home 1</t>
  </si>
  <si>
    <t>031HD116</t>
  </si>
  <si>
    <t>3 special needs du</t>
  </si>
  <si>
    <t>LITC #134</t>
  </si>
  <si>
    <t>Edison  Township  group home 2</t>
  </si>
  <si>
    <t>LITC #722</t>
  </si>
  <si>
    <t>LITC #721</t>
  </si>
  <si>
    <t>Colonial Sq</t>
  </si>
  <si>
    <t>HMFA /MtL</t>
  </si>
  <si>
    <t>Edison  Township group home 1</t>
  </si>
  <si>
    <t>Edison  Township group home 2</t>
  </si>
  <si>
    <t>LD #261</t>
  </si>
  <si>
    <t>Jamesburg special needs housing</t>
  </si>
  <si>
    <t>LITC #513</t>
  </si>
  <si>
    <t>7/23/2021</t>
  </si>
  <si>
    <t>LITC #746</t>
  </si>
  <si>
    <t>LITC #700</t>
  </si>
  <si>
    <t>Village at Stratford</t>
  </si>
  <si>
    <t>George St Apts</t>
  </si>
  <si>
    <t>the George</t>
  </si>
  <si>
    <t>7/26/2021</t>
  </si>
  <si>
    <t>031EE060</t>
  </si>
  <si>
    <t>Lord Stirling School Senior Apts</t>
  </si>
  <si>
    <t>Public Housing / tax credit / Section 202 / MtL</t>
  </si>
  <si>
    <t>3/25/2021</t>
  </si>
  <si>
    <t>256 Geroge St</t>
  </si>
  <si>
    <t>LITC#646</t>
  </si>
  <si>
    <t>Townsend St Apts</t>
  </si>
  <si>
    <t>Martin Gerber / Jack Pincus Senior Apts</t>
  </si>
  <si>
    <t>LITC #389</t>
  </si>
  <si>
    <t>LITC #681</t>
  </si>
  <si>
    <t>Tibor Inn 2 &amp; 3</t>
  </si>
  <si>
    <t>031HD141</t>
  </si>
  <si>
    <t>031EH071</t>
  </si>
  <si>
    <t>special, 7 du</t>
  </si>
  <si>
    <t xml:space="preserve">Housing Alternatives Inc / Piscataway group home </t>
  </si>
  <si>
    <t>Housing Alternatives Inc group home</t>
  </si>
  <si>
    <t>LICT #259</t>
  </si>
  <si>
    <t>LITC #325</t>
  </si>
  <si>
    <t>LITC #733</t>
  </si>
  <si>
    <t>McCarthy Towers / Woodrow McCarthy</t>
  </si>
  <si>
    <t>LITC #0908</t>
  </si>
  <si>
    <t>031EE040</t>
  </si>
  <si>
    <t xml:space="preserve"> age, 73 du</t>
  </si>
  <si>
    <t>Chimes group home  / Dungarvin of NJ Inc 1</t>
  </si>
  <si>
    <t>Dungarvin group homes 2</t>
  </si>
  <si>
    <t>Dungarvin group home 2</t>
  </si>
  <si>
    <t>LITC #160</t>
  </si>
  <si>
    <t>LITC #05912</t>
  </si>
  <si>
    <t>South Plainfield group home</t>
  </si>
  <si>
    <t>South Plainfield Senior Apts / Morris Av Apts</t>
  </si>
  <si>
    <t>031EE053</t>
  </si>
  <si>
    <t xml:space="preserve"> age, 74 du</t>
  </si>
  <si>
    <t>031EH227</t>
  </si>
  <si>
    <t>age, 74 du</t>
  </si>
  <si>
    <t>Sportswood</t>
  </si>
  <si>
    <t>031EE009</t>
  </si>
  <si>
    <t>03111066</t>
  </si>
  <si>
    <t>age, 73 du</t>
  </si>
  <si>
    <t>age, 125 du</t>
  </si>
  <si>
    <t>Maple Tree Manor / Avenel Manor Senior Apts</t>
  </si>
  <si>
    <t>tax credits / MtL</t>
  </si>
  <si>
    <t>Luxe Apts</t>
  </si>
  <si>
    <t>Luke Apts</t>
  </si>
  <si>
    <t>Red Oak Manor Senior Apts</t>
  </si>
  <si>
    <t>031078NI</t>
  </si>
  <si>
    <t>age, 239 du</t>
  </si>
  <si>
    <t>special, 3 du</t>
  </si>
  <si>
    <t>LITC #728</t>
  </si>
  <si>
    <t>age, 200 du</t>
  </si>
  <si>
    <t xml:space="preserve">USDA / Section 8 / MtL </t>
  </si>
  <si>
    <t>family, 75 du</t>
  </si>
  <si>
    <t>637 S Clinton Av, Trenton 08650</t>
  </si>
  <si>
    <t>x</t>
  </si>
  <si>
    <t>LD #88 / 230</t>
  </si>
  <si>
    <t>NJ Guide to Affordable Housing 2022</t>
  </si>
  <si>
    <t>Applewood Court veterans housing  / Cranbury Hsg Authority</t>
  </si>
  <si>
    <t>Edison Township</t>
  </si>
  <si>
    <t>561-2625</t>
  </si>
  <si>
    <t>96 Roosevelt Av, Carteret 07008</t>
  </si>
  <si>
    <t>100 Pershing Av, ste 1N, Carteret 07008</t>
  </si>
  <si>
    <t>Cleveland Arms / Raia &amp; Sirignano Mgt</t>
  </si>
  <si>
    <t>541-2867</t>
  </si>
  <si>
    <t>2000 Rte 18 North, suite 100, Old Bridge 08857</t>
  </si>
  <si>
    <t>Economic &amp; Community Development - City of Perth Amboy (perthamboynj.org)</t>
  </si>
  <si>
    <t>State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</si>
</sst>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"/>
  </numFmts>
  <fonts count="19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theme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theme="1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</borders>
  <cellStyleXfs count="4">
    <xf numFmtId="0" fontId="0" fillId="0" borderId="0"/>
    <xf numFmtId="0" fontId="7" fillId="0" borderId="0"/>
    <xf numFmtId="0" fontId="12" fillId="0" borderId="0" applyNumberFormat="0" applyFill="0" applyBorder="0" applyAlignment="0" applyProtection="0"/>
    <xf numFmtId="0" fontId="4" fillId="0" borderId="0"/>
  </cellStyleXfs>
  <cellXfs count="1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49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/>
    <xf numFmtId="0" fontId="3" fillId="0" borderId="2" xfId="0" applyFont="1" applyBorder="1" applyAlignment="1">
      <alignment horizontal="right"/>
    </xf>
    <xf numFmtId="49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/>
    <xf numFmtId="0" fontId="6" fillId="0" borderId="2" xfId="0" applyFont="1" applyBorder="1"/>
    <xf numFmtId="0" fontId="0" fillId="0" borderId="0" xfId="0" applyAlignment="1"/>
    <xf numFmtId="0" fontId="3" fillId="0" borderId="2" xfId="0" applyFont="1" applyBorder="1" applyAlignment="1"/>
    <xf numFmtId="0" fontId="8" fillId="0" borderId="0" xfId="0" applyFont="1" applyAlignment="1">
      <alignment horizontal="left"/>
    </xf>
    <xf numFmtId="0" fontId="9" fillId="0" borderId="2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left"/>
    </xf>
    <xf numFmtId="49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left"/>
    </xf>
    <xf numFmtId="0" fontId="14" fillId="0" borderId="4" xfId="2" applyFont="1" applyBorder="1" applyAlignment="1" applyProtection="1"/>
    <xf numFmtId="0" fontId="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right"/>
    </xf>
    <xf numFmtId="49" fontId="10" fillId="0" borderId="4" xfId="0" applyNumberFormat="1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" fontId="2" fillId="0" borderId="4" xfId="0" applyNumberFormat="1" applyFont="1" applyBorder="1" applyAlignment="1">
      <alignment horizontal="left"/>
    </xf>
    <xf numFmtId="49" fontId="15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12" fillId="0" borderId="4" xfId="2" applyBorder="1" applyAlignment="1" applyProtection="1"/>
    <xf numFmtId="49" fontId="3" fillId="0" borderId="4" xfId="0" applyNumberFormat="1" applyFont="1" applyBorder="1" applyAlignment="1">
      <alignment horizontal="center"/>
    </xf>
    <xf numFmtId="49" fontId="3" fillId="0" borderId="4" xfId="0" applyNumberFormat="1" applyFont="1" applyBorder="1"/>
    <xf numFmtId="0" fontId="3" fillId="0" borderId="4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2" fillId="0" borderId="4" xfId="0" quotePrefix="1" applyFont="1" applyBorder="1" applyAlignment="1">
      <alignment horizontal="right"/>
    </xf>
    <xf numFmtId="49" fontId="2" fillId="0" borderId="4" xfId="0" quotePrefix="1" applyNumberFormat="1" applyFont="1" applyBorder="1" applyAlignment="1">
      <alignment horizontal="left"/>
    </xf>
    <xf numFmtId="0" fontId="14" fillId="0" borderId="4" xfId="2" applyFont="1" applyFill="1" applyBorder="1" applyAlignment="1" applyProtection="1"/>
    <xf numFmtId="0" fontId="2" fillId="0" borderId="4" xfId="0" applyFont="1" applyBorder="1" applyAlignment="1"/>
    <xf numFmtId="0" fontId="13" fillId="0" borderId="4" xfId="3" applyFont="1" applyBorder="1" applyAlignment="1"/>
    <xf numFmtId="49" fontId="2" fillId="0" borderId="4" xfId="0" applyNumberFormat="1" applyFont="1" applyBorder="1" applyAlignment="1"/>
    <xf numFmtId="49" fontId="13" fillId="0" borderId="4" xfId="3" applyNumberFormat="1" applyFont="1" applyBorder="1" applyAlignment="1">
      <alignment horizontal="left"/>
    </xf>
    <xf numFmtId="1" fontId="2" fillId="0" borderId="4" xfId="0" applyNumberFormat="1" applyFont="1" applyBorder="1" applyAlignment="1"/>
    <xf numFmtId="49" fontId="13" fillId="0" borderId="4" xfId="3" applyNumberFormat="1" applyFont="1" applyBorder="1" applyAlignment="1"/>
    <xf numFmtId="49" fontId="13" fillId="0" borderId="4" xfId="3" applyNumberFormat="1" applyFont="1" applyBorder="1" applyAlignment="1">
      <alignment horizontal="center"/>
    </xf>
    <xf numFmtId="49" fontId="10" fillId="0" borderId="4" xfId="0" applyNumberFormat="1" applyFont="1" applyBorder="1" applyAlignment="1"/>
    <xf numFmtId="49" fontId="2" fillId="0" borderId="4" xfId="0" quotePrefix="1" applyNumberFormat="1" applyFont="1" applyBorder="1" applyAlignment="1"/>
    <xf numFmtId="0" fontId="3" fillId="0" borderId="4" xfId="0" applyFont="1" applyBorder="1" applyAlignment="1"/>
    <xf numFmtId="49" fontId="3" fillId="0" borderId="4" xfId="0" applyNumberFormat="1" applyFont="1" applyBorder="1" applyAlignment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11" fillId="0" borderId="5" xfId="0" applyFont="1" applyBorder="1"/>
    <xf numFmtId="0" fontId="12" fillId="0" borderId="5" xfId="2" applyBorder="1" applyAlignment="1" applyProtection="1"/>
    <xf numFmtId="49" fontId="3" fillId="0" borderId="5" xfId="0" applyNumberFormat="1" applyFont="1" applyBorder="1" applyAlignment="1">
      <alignment horizontal="center"/>
    </xf>
    <xf numFmtId="49" fontId="13" fillId="0" borderId="5" xfId="3" applyNumberFormat="1" applyFont="1" applyBorder="1" applyAlignment="1">
      <alignment horizontal="center"/>
    </xf>
    <xf numFmtId="49" fontId="3" fillId="0" borderId="5" xfId="0" applyNumberFormat="1" applyFont="1" applyBorder="1"/>
    <xf numFmtId="49" fontId="11" fillId="0" borderId="5" xfId="0" applyNumberFormat="1" applyFont="1" applyBorder="1"/>
    <xf numFmtId="14" fontId="3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0" fillId="0" borderId="7" xfId="0" applyBorder="1"/>
    <xf numFmtId="0" fontId="11" fillId="0" borderId="8" xfId="0" applyFont="1" applyBorder="1"/>
    <xf numFmtId="0" fontId="3" fillId="0" borderId="9" xfId="0" applyFont="1" applyBorder="1" applyAlignment="1">
      <alignment horizontal="right"/>
    </xf>
    <xf numFmtId="0" fontId="9" fillId="0" borderId="5" xfId="0" applyFont="1" applyBorder="1" applyAlignment="1">
      <alignment horizontal="left"/>
    </xf>
    <xf numFmtId="0" fontId="16" fillId="0" borderId="4" xfId="3" applyFont="1" applyBorder="1" applyAlignment="1">
      <alignment horizontal="left"/>
    </xf>
    <xf numFmtId="49" fontId="9" fillId="0" borderId="4" xfId="0" applyNumberFormat="1" applyFont="1" applyBorder="1" applyAlignment="1">
      <alignment horizontal="left"/>
    </xf>
    <xf numFmtId="0" fontId="9" fillId="0" borderId="4" xfId="0" applyFont="1" applyBorder="1" applyAlignment="1">
      <alignment horizontal="left"/>
    </xf>
    <xf numFmtId="1" fontId="9" fillId="0" borderId="4" xfId="0" applyNumberFormat="1" applyFont="1" applyBorder="1" applyAlignment="1">
      <alignment horizontal="left"/>
    </xf>
    <xf numFmtId="0" fontId="2" fillId="0" borderId="4" xfId="0" applyFont="1" applyFill="1" applyBorder="1" applyAlignment="1"/>
    <xf numFmtId="0" fontId="0" fillId="0" borderId="4" xfId="0" applyBorder="1" applyAlignment="1">
      <alignment horizontal="center"/>
    </xf>
    <xf numFmtId="0" fontId="12" fillId="0" borderId="4" xfId="2" applyBorder="1" applyAlignment="1" applyProtection="1">
      <alignment horizontal="center"/>
    </xf>
    <xf numFmtId="0" fontId="10" fillId="0" borderId="4" xfId="0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1" fontId="10" fillId="0" borderId="4" xfId="0" applyNumberFormat="1" applyFont="1" applyBorder="1" applyAlignment="1">
      <alignment horizontal="center"/>
    </xf>
    <xf numFmtId="0" fontId="14" fillId="2" borderId="4" xfId="2" applyNumberFormat="1" applyFont="1" applyFill="1" applyBorder="1" applyAlignment="1" applyProtection="1"/>
    <xf numFmtId="14" fontId="10" fillId="0" borderId="4" xfId="0" applyNumberFormat="1" applyFont="1" applyBorder="1" applyAlignment="1" applyProtection="1">
      <alignment horizontal="center"/>
      <protection locked="0"/>
    </xf>
    <xf numFmtId="49" fontId="2" fillId="0" borderId="4" xfId="0" quotePrefix="1" applyNumberFormat="1" applyFont="1" applyBorder="1" applyAlignment="1">
      <alignment horizontal="center"/>
    </xf>
    <xf numFmtId="1" fontId="14" fillId="0" borderId="4" xfId="2" applyNumberFormat="1" applyFont="1" applyBorder="1" applyAlignment="1" applyProtection="1"/>
    <xf numFmtId="49" fontId="13" fillId="0" borderId="4" xfId="0" applyNumberFormat="1" applyFont="1" applyBorder="1" applyAlignment="1">
      <alignment horizontal="left"/>
    </xf>
    <xf numFmtId="164" fontId="2" fillId="0" borderId="4" xfId="0" applyNumberFormat="1" applyFont="1" applyBorder="1" applyAlignment="1"/>
    <xf numFmtId="0" fontId="17" fillId="0" borderId="4" xfId="0" applyFont="1" applyBorder="1" applyAlignment="1"/>
    <xf numFmtId="49" fontId="17" fillId="0" borderId="4" xfId="0" applyNumberFormat="1" applyFont="1" applyBorder="1" applyAlignment="1"/>
    <xf numFmtId="49" fontId="13" fillId="0" borderId="4" xfId="0" applyNumberFormat="1" applyFont="1" applyBorder="1" applyAlignment="1"/>
    <xf numFmtId="0" fontId="13" fillId="0" borderId="4" xfId="0" applyFont="1" applyBorder="1" applyAlignment="1"/>
    <xf numFmtId="0" fontId="10" fillId="0" borderId="4" xfId="0" applyFont="1" applyBorder="1" applyAlignment="1"/>
    <xf numFmtId="0" fontId="2" fillId="3" borderId="4" xfId="0" applyFont="1" applyFill="1" applyBorder="1" applyAlignment="1"/>
    <xf numFmtId="14" fontId="2" fillId="0" borderId="4" xfId="0" applyNumberFormat="1" applyFont="1" applyBorder="1" applyAlignment="1"/>
    <xf numFmtId="0" fontId="5" fillId="0" borderId="0" xfId="0" applyFont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3" fillId="0" borderId="6" xfId="0" applyFont="1" applyBorder="1" applyAlignment="1"/>
    <xf numFmtId="0" fontId="3" fillId="0" borderId="6" xfId="0" applyFont="1" applyBorder="1" applyAlignment="1">
      <alignment horizontal="center"/>
    </xf>
    <xf numFmtId="0" fontId="12" fillId="0" borderId="6" xfId="2" applyBorder="1" applyAlignment="1" applyProtection="1"/>
    <xf numFmtId="49" fontId="3" fillId="0" borderId="6" xfId="0" applyNumberFormat="1" applyFont="1" applyBorder="1" applyAlignment="1">
      <alignment horizontal="center"/>
    </xf>
    <xf numFmtId="49" fontId="3" fillId="0" borderId="6" xfId="0" applyNumberFormat="1" applyFont="1" applyBorder="1" applyAlignment="1"/>
    <xf numFmtId="14" fontId="3" fillId="0" borderId="6" xfId="0" applyNumberFormat="1" applyFont="1" applyBorder="1" applyAlignment="1">
      <alignment horizontal="center"/>
    </xf>
    <xf numFmtId="0" fontId="11" fillId="0" borderId="4" xfId="0" applyFont="1" applyBorder="1"/>
    <xf numFmtId="49" fontId="11" fillId="0" borderId="4" xfId="0" applyNumberFormat="1" applyFont="1" applyBorder="1"/>
    <xf numFmtId="0" fontId="12" fillId="0" borderId="4" xfId="2" applyBorder="1"/>
    <xf numFmtId="0" fontId="9" fillId="0" borderId="6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/>
    <xf numFmtId="0" fontId="3" fillId="0" borderId="10" xfId="0" applyFont="1" applyBorder="1" applyAlignment="1"/>
    <xf numFmtId="0" fontId="3" fillId="0" borderId="10" xfId="0" applyFont="1" applyBorder="1" applyAlignment="1">
      <alignment horizontal="center"/>
    </xf>
    <xf numFmtId="0" fontId="12" fillId="0" borderId="10" xfId="2" applyBorder="1" applyAlignment="1" applyProtection="1"/>
    <xf numFmtId="49" fontId="3" fillId="0" borderId="10" xfId="0" applyNumberFormat="1" applyFont="1" applyBorder="1" applyAlignment="1">
      <alignment horizontal="center"/>
    </xf>
    <xf numFmtId="49" fontId="3" fillId="0" borderId="10" xfId="0" applyNumberFormat="1" applyFont="1" applyBorder="1" applyAlignment="1"/>
    <xf numFmtId="14" fontId="3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18" fillId="0" borderId="5" xfId="2" applyFont="1" applyBorder="1" applyAlignment="1" applyProtection="1">
      <alignment horizontal="left"/>
    </xf>
    <xf numFmtId="0" fontId="17" fillId="0" borderId="5" xfId="3" applyFont="1" applyBorder="1"/>
    <xf numFmtId="0" fontId="18" fillId="0" borderId="4" xfId="2" applyFont="1" applyBorder="1" applyAlignment="1" applyProtection="1">
      <alignment horizontal="left"/>
    </xf>
    <xf numFmtId="0" fontId="17" fillId="0" borderId="4" xfId="3" applyFont="1" applyBorder="1"/>
    <xf numFmtId="49" fontId="13" fillId="0" borderId="10" xfId="3" applyNumberFormat="1" applyFont="1" applyBorder="1" applyAlignment="1">
      <alignment horizontal="center"/>
    </xf>
    <xf numFmtId="49" fontId="13" fillId="0" borderId="6" xfId="3" applyNumberFormat="1" applyFont="1" applyBorder="1" applyAlignment="1">
      <alignment horizontal="center"/>
    </xf>
    <xf numFmtId="49" fontId="17" fillId="3" borderId="5" xfId="3" applyNumberFormat="1" applyFont="1" applyFill="1" applyBorder="1" applyAlignment="1">
      <alignment horizontal="center" wrapText="1"/>
    </xf>
    <xf numFmtId="49" fontId="17" fillId="3" borderId="4" xfId="3" applyNumberFormat="1" applyFont="1" applyFill="1" applyBorder="1" applyAlignment="1">
      <alignment horizontal="center" wrapText="1"/>
    </xf>
    <xf numFmtId="0" fontId="3" fillId="0" borderId="11" xfId="0" applyFont="1" applyBorder="1" applyAlignment="1"/>
    <xf numFmtId="0" fontId="9" fillId="0" borderId="10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49" fontId="9" fillId="0" borderId="4" xfId="0" quotePrefix="1" applyNumberFormat="1" applyFont="1" applyBorder="1" applyAlignment="1">
      <alignment horizontal="left"/>
    </xf>
    <xf numFmtId="49" fontId="17" fillId="0" borderId="4" xfId="3" applyNumberFormat="1" applyFont="1" applyBorder="1" applyAlignment="1">
      <alignment horizontal="center"/>
    </xf>
    <xf numFmtId="1" fontId="2" fillId="0" borderId="4" xfId="0" applyNumberFormat="1" applyFont="1" applyFill="1" applyBorder="1" applyAlignment="1">
      <alignment horizontal="left"/>
    </xf>
    <xf numFmtId="0" fontId="0" fillId="0" borderId="4" xfId="0" applyFill="1" applyBorder="1"/>
    <xf numFmtId="0" fontId="2" fillId="0" borderId="0" xfId="0" applyFont="1" applyBorder="1" applyAlignment="1"/>
    <xf numFmtId="0" fontId="13" fillId="0" borderId="4" xfId="3" applyFont="1" applyFill="1" applyBorder="1" applyAlignment="1"/>
    <xf numFmtId="0" fontId="0" fillId="0" borderId="0" xfId="0" applyFill="1" applyBorder="1" applyAlignment="1">
      <alignment horizontal="center"/>
    </xf>
    <xf numFmtId="49" fontId="0" fillId="0" borderId="4" xfId="0" applyNumberFormat="1" applyBorder="1" applyAlignment="1">
      <alignment horizontal="left"/>
    </xf>
    <xf numFmtId="0" fontId="14" fillId="0" borderId="0" xfId="2" applyFont="1" applyBorder="1" applyAlignment="1" applyProtection="1"/>
    <xf numFmtId="0" fontId="12" fillId="0" borderId="0" xfId="2" applyBorder="1" applyAlignment="1" applyProtection="1"/>
    <xf numFmtId="0" fontId="0" fillId="0" borderId="0" xfId="0" applyBorder="1" applyAlignment="1"/>
    <xf numFmtId="49" fontId="13" fillId="0" borderId="12" xfId="3" applyNumberFormat="1" applyFont="1" applyBorder="1" applyAlignment="1"/>
    <xf numFmtId="49" fontId="13" fillId="0" borderId="0" xfId="3" applyNumberFormat="1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12" fillId="0" borderId="4" xfId="2" applyFont="1" applyBorder="1" applyAlignment="1" applyProtection="1"/>
    <xf numFmtId="0" fontId="12" fillId="0" borderId="0" xfId="2"/>
  </cellXfs>
  <cellStyles count="4">
    <cellStyle name="Hyperlink" xfId="2" builtinId="8"/>
    <cellStyle name="Normal" xfId="0" builtinId="0"/>
    <cellStyle name="Normal 5" xfId="1" xr:uid="{CA4395AA-E2EC-4C78-A0D0-CB9D013EFA85}"/>
    <cellStyle name="Normal_Sheet1" xfId="3" xr:uid="{41117100-953A-4B8C-B8B2-7B8CF58921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voa.org/" TargetMode="External"/><Relationship Id="rId21" Type="http://schemas.openxmlformats.org/officeDocument/2006/relationships/hyperlink" Target="https://www.ccdom.org/middlesex-ozanam-family-shelter" TargetMode="External"/><Relationship Id="rId42" Type="http://schemas.openxmlformats.org/officeDocument/2006/relationships/hyperlink" Target="http://www.piazza-and-associates.com/" TargetMode="External"/><Relationship Id="rId63" Type="http://schemas.openxmlformats.org/officeDocument/2006/relationships/hyperlink" Target="https://www.piazzanj.com/property/heritage-at-piscataway/" TargetMode="External"/><Relationship Id="rId84" Type="http://schemas.openxmlformats.org/officeDocument/2006/relationships/hyperlink" Target="https://www.piazzanj.com/property/tamarron/" TargetMode="External"/><Relationship Id="rId138" Type="http://schemas.openxmlformats.org/officeDocument/2006/relationships/hyperlink" Target="https://www.piazzanj.com/property/woodland-manor/" TargetMode="External"/><Relationship Id="rId159" Type="http://schemas.openxmlformats.org/officeDocument/2006/relationships/hyperlink" Target="https://www.affordablehomesnewjersey.com/all-opportunities/?by=county" TargetMode="External"/><Relationship Id="rId170" Type="http://schemas.openxmlformats.org/officeDocument/2006/relationships/hyperlink" Target="http://www.etcmanagementinc.com/about-us.html" TargetMode="External"/><Relationship Id="rId191" Type="http://schemas.openxmlformats.org/officeDocument/2006/relationships/hyperlink" Target="https://www.piazzanj.com/property/rivendell-meadows/" TargetMode="External"/><Relationship Id="rId205" Type="http://schemas.openxmlformats.org/officeDocument/2006/relationships/hyperlink" Target="https://www.arc-middlesex.org/" TargetMode="External"/><Relationship Id="rId226" Type="http://schemas.openxmlformats.org/officeDocument/2006/relationships/hyperlink" Target="https://randsmgt.webstarts.com/index.html" TargetMode="External"/><Relationship Id="rId247" Type="http://schemas.openxmlformats.org/officeDocument/2006/relationships/hyperlink" Target="https://edisonha.org/housing/" TargetMode="External"/><Relationship Id="rId107" Type="http://schemas.openxmlformats.org/officeDocument/2006/relationships/hyperlink" Target="https://www.piazzanj.com/property/vermella_woodbridge/" TargetMode="External"/><Relationship Id="rId268" Type="http://schemas.openxmlformats.org/officeDocument/2006/relationships/hyperlink" Target="https://perthamboyha.org/" TargetMode="External"/><Relationship Id="rId11" Type="http://schemas.openxmlformats.org/officeDocument/2006/relationships/hyperlink" Target="https://affordablehousingonline.com/housing-search/New-Jersey/Edison/Greenwood-Townhomes/10061434" TargetMode="External"/><Relationship Id="rId32" Type="http://schemas.openxmlformats.org/officeDocument/2006/relationships/hyperlink" Target="https://www.lsmnj.org/housing/affordable-housing/affordable-senior-housing/" TargetMode="External"/><Relationship Id="rId53" Type="http://schemas.openxmlformats.org/officeDocument/2006/relationships/hyperlink" Target="https://www.piazzanj.com/property/cedar-woods/" TargetMode="External"/><Relationship Id="rId74" Type="http://schemas.openxmlformats.org/officeDocument/2006/relationships/hyperlink" Target="https://www.piazzanj.com/property/skyline-tower/" TargetMode="External"/><Relationship Id="rId128" Type="http://schemas.openxmlformats.org/officeDocument/2006/relationships/hyperlink" Target="https://adeptprograms.com/" TargetMode="External"/><Relationship Id="rId149" Type="http://schemas.openxmlformats.org/officeDocument/2006/relationships/hyperlink" Target="https://www.cgph.net/" TargetMode="External"/><Relationship Id="rId5" Type="http://schemas.openxmlformats.org/officeDocument/2006/relationships/hyperlink" Target="https://www.piazzanj.com/property/village-senior-housing/" TargetMode="External"/><Relationship Id="rId95" Type="http://schemas.openxmlformats.org/officeDocument/2006/relationships/hyperlink" Target="https://www.affordablehomesnewjersey.com/all-opportunities/developments/?did=a0Jo000000V62TEEAZ" TargetMode="External"/><Relationship Id="rId160" Type="http://schemas.openxmlformats.org/officeDocument/2006/relationships/hyperlink" Target="https://deltaweb.org/" TargetMode="External"/><Relationship Id="rId181" Type="http://schemas.openxmlformats.org/officeDocument/2006/relationships/hyperlink" Target="https://www.nami.org/Home" TargetMode="External"/><Relationship Id="rId216" Type="http://schemas.openxmlformats.org/officeDocument/2006/relationships/hyperlink" Target="https://perthamboyha.org/" TargetMode="External"/><Relationship Id="rId237" Type="http://schemas.openxmlformats.org/officeDocument/2006/relationships/hyperlink" Target="https://www.southamboyhousing.com/" TargetMode="External"/><Relationship Id="rId258" Type="http://schemas.openxmlformats.org/officeDocument/2006/relationships/hyperlink" Target="http://www.newbrunswickhousing.org/housing/publichousing.shtml" TargetMode="External"/><Relationship Id="rId22" Type="http://schemas.openxmlformats.org/officeDocument/2006/relationships/hyperlink" Target="http://rnhousing.org/property/martin-gerber-apartments/" TargetMode="External"/><Relationship Id="rId43" Type="http://schemas.openxmlformats.org/officeDocument/2006/relationships/hyperlink" Target="https://www.pennrose.com/apartments/new-jersey/55-harvey-at-providence/" TargetMode="External"/><Relationship Id="rId64" Type="http://schemas.openxmlformats.org/officeDocument/2006/relationships/hyperlink" Target="https://www.piazzanj.com/property/highland-cliffs/" TargetMode="External"/><Relationship Id="rId118" Type="http://schemas.openxmlformats.org/officeDocument/2006/relationships/hyperlink" Target="https://www.merriewoldhp.com/" TargetMode="External"/><Relationship Id="rId139" Type="http://schemas.openxmlformats.org/officeDocument/2006/relationships/hyperlink" Target="https://www.affordablehomesnewjersey.com/all-opportunities/developments/?did=a0Jo0000003816UEAQ" TargetMode="External"/><Relationship Id="rId85" Type="http://schemas.openxmlformats.org/officeDocument/2006/relationships/hyperlink" Target="https://www.piazzanj.com/property/the-aspen/" TargetMode="External"/><Relationship Id="rId150" Type="http://schemas.openxmlformats.org/officeDocument/2006/relationships/hyperlink" Target="https://www.affordablehomesnewjersey.com/all-opportunities/developments/?did=a0J1N00001fCIB2UAO" TargetMode="External"/><Relationship Id="rId171" Type="http://schemas.openxmlformats.org/officeDocument/2006/relationships/hyperlink" Target="http://www.etcmanagementinc.com/about-us.html" TargetMode="External"/><Relationship Id="rId192" Type="http://schemas.openxmlformats.org/officeDocument/2006/relationships/hyperlink" Target="https://www.piazzanj.com/property/kingswood-station-2/" TargetMode="External"/><Relationship Id="rId206" Type="http://schemas.openxmlformats.org/officeDocument/2006/relationships/hyperlink" Target="http://ww1.nationalchurchresidences.com/" TargetMode="External"/><Relationship Id="rId227" Type="http://schemas.openxmlformats.org/officeDocument/2006/relationships/hyperlink" Target="http://ww1.nationalchurchresidences.com/" TargetMode="External"/><Relationship Id="rId248" Type="http://schemas.openxmlformats.org/officeDocument/2006/relationships/hyperlink" Target="https://edisonha.org/housing/" TargetMode="External"/><Relationship Id="rId269" Type="http://schemas.openxmlformats.org/officeDocument/2006/relationships/hyperlink" Target="https://www.southamboyhousing.com/contact-us" TargetMode="External"/><Relationship Id="rId12" Type="http://schemas.openxmlformats.org/officeDocument/2006/relationships/hyperlink" Target="https://affordablehousingonline.com/housing-search/New-Jersey/Edison/Greenwood-Townhomes/10061434" TargetMode="External"/><Relationship Id="rId33" Type="http://schemas.openxmlformats.org/officeDocument/2006/relationships/hyperlink" Target="https://sayrevilleha.org/gillette-manor.html" TargetMode="External"/><Relationship Id="rId108" Type="http://schemas.openxmlformats.org/officeDocument/2006/relationships/hyperlink" Target="https://livebirchwood.com/communities/birchwood-at-cranbury/" TargetMode="External"/><Relationship Id="rId129" Type="http://schemas.openxmlformats.org/officeDocument/2006/relationships/hyperlink" Target="https://www.everas.org/" TargetMode="External"/><Relationship Id="rId54" Type="http://schemas.openxmlformats.org/officeDocument/2006/relationships/hyperlink" Target="https://www.piazzanj.com/property/courts-at-monroe/" TargetMode="External"/><Relationship Id="rId75" Type="http://schemas.openxmlformats.org/officeDocument/2006/relationships/hyperlink" Target="https://www.piazzanj.com/property/society-hill-at-piscataway/" TargetMode="External"/><Relationship Id="rId96" Type="http://schemas.openxmlformats.org/officeDocument/2006/relationships/hyperlink" Target="https://www.affordablehomesnewjersey.com/all-opportunities/developments/?did=a0Jo000000V5xlzEAB" TargetMode="External"/><Relationship Id="rId140" Type="http://schemas.openxmlformats.org/officeDocument/2006/relationships/hyperlink" Target="https://www.alternativesinc.org/" TargetMode="External"/><Relationship Id="rId161" Type="http://schemas.openxmlformats.org/officeDocument/2006/relationships/hyperlink" Target="https://www.dungarvin.com/locations/new-jersey/" TargetMode="External"/><Relationship Id="rId182" Type="http://schemas.openxmlformats.org/officeDocument/2006/relationships/hyperlink" Target="https://spectrumforliving.org/" TargetMode="External"/><Relationship Id="rId217" Type="http://schemas.openxmlformats.org/officeDocument/2006/relationships/hyperlink" Target="https://woodbridgehousingauthority.org/" TargetMode="External"/><Relationship Id="rId6" Type="http://schemas.openxmlformats.org/officeDocument/2006/relationships/hyperlink" Target="https://affordablehousingonline.com/housing-search/New-Jersey/Carteret/Cleveland-Arms/10061421" TargetMode="External"/><Relationship Id="rId238" Type="http://schemas.openxmlformats.org/officeDocument/2006/relationships/hyperlink" Target="https://www.voa.org/housing_properties/woodhaven-terrace" TargetMode="External"/><Relationship Id="rId259" Type="http://schemas.openxmlformats.org/officeDocument/2006/relationships/hyperlink" Target="http://www.newbrunswickhousing.org/housing/publichousing.shtml" TargetMode="External"/><Relationship Id="rId23" Type="http://schemas.openxmlformats.org/officeDocument/2006/relationships/hyperlink" Target="https://www.communityinvestmentstrategies.com/portfolio" TargetMode="External"/><Relationship Id="rId119" Type="http://schemas.openxmlformats.org/officeDocument/2006/relationships/hyperlink" Target="https://www.affordablehomesnewjersey.com/all-opportunities/developments/?did=a0J1N00001ClO0mUAF" TargetMode="External"/><Relationship Id="rId270" Type="http://schemas.openxmlformats.org/officeDocument/2006/relationships/hyperlink" Target="https://woodbridgehousingauthority.org/" TargetMode="External"/><Relationship Id="rId44" Type="http://schemas.openxmlformats.org/officeDocument/2006/relationships/hyperlink" Target="https://www.piazzanj.com/property/station-village-at-avenel/" TargetMode="External"/><Relationship Id="rId60" Type="http://schemas.openxmlformats.org/officeDocument/2006/relationships/hyperlink" Target="https://www.piazzanj.com/property/grammercy-square/" TargetMode="External"/><Relationship Id="rId65" Type="http://schemas.openxmlformats.org/officeDocument/2006/relationships/hyperlink" Target="https://www.piazzanj.com/property/k-s-country-woods/" TargetMode="External"/><Relationship Id="rId81" Type="http://schemas.openxmlformats.org/officeDocument/2006/relationships/hyperlink" Target="https://www.piazzanj.com/property/suburban-square/" TargetMode="External"/><Relationship Id="rId86" Type="http://schemas.openxmlformats.org/officeDocument/2006/relationships/hyperlink" Target="https://www.piazzanj.com/property/the-club/" TargetMode="External"/><Relationship Id="rId130" Type="http://schemas.openxmlformats.org/officeDocument/2006/relationships/hyperlink" Target="https://www.dungarvin.com/" TargetMode="External"/><Relationship Id="rId135" Type="http://schemas.openxmlformats.org/officeDocument/2006/relationships/hyperlink" Target="https://deltaweb.org/" TargetMode="External"/><Relationship Id="rId151" Type="http://schemas.openxmlformats.org/officeDocument/2006/relationships/hyperlink" Target="https://www.affordablehomesnewjersey.com/all-opportunities/developments/?did=a0J1N00001a7fjfUAA" TargetMode="External"/><Relationship Id="rId156" Type="http://schemas.openxmlformats.org/officeDocument/2006/relationships/hyperlink" Target="https://www.affordablehomesnewjersey.com/all-opportunities/developments/?did=a0J1N00001c1hj0UAA" TargetMode="External"/><Relationship Id="rId177" Type="http://schemas.openxmlformats.org/officeDocument/2006/relationships/hyperlink" Target="https://www.jamesburgborough.org/" TargetMode="External"/><Relationship Id="rId198" Type="http://schemas.openxmlformats.org/officeDocument/2006/relationships/hyperlink" Target="http://www.southbrunswicknj.gov/" TargetMode="External"/><Relationship Id="rId172" Type="http://schemas.openxmlformats.org/officeDocument/2006/relationships/hyperlink" Target="http://www.etcmanagementinc.com/about-us.html" TargetMode="External"/><Relationship Id="rId193" Type="http://schemas.openxmlformats.org/officeDocument/2006/relationships/hyperlink" Target="https://www.piazzanj.com/property/85-main-street/" TargetMode="External"/><Relationship Id="rId202" Type="http://schemas.openxmlformats.org/officeDocument/2006/relationships/hyperlink" Target="http://www.twp.woodbridge.nj.us/" TargetMode="External"/><Relationship Id="rId207" Type="http://schemas.openxmlformats.org/officeDocument/2006/relationships/hyperlink" Target="https://www.lsmnj.org/" TargetMode="External"/><Relationship Id="rId223" Type="http://schemas.openxmlformats.org/officeDocument/2006/relationships/hyperlink" Target="https://sayrevilleha.org/" TargetMode="External"/><Relationship Id="rId228" Type="http://schemas.openxmlformats.org/officeDocument/2006/relationships/hyperlink" Target="https://www.apartments.com/barclay-village-apartments-jamesburg-nj/6mw8ehs/" TargetMode="External"/><Relationship Id="rId244" Type="http://schemas.openxmlformats.org/officeDocument/2006/relationships/hyperlink" Target="https://woodbridgehousingauthority.org/" TargetMode="External"/><Relationship Id="rId249" Type="http://schemas.openxmlformats.org/officeDocument/2006/relationships/hyperlink" Target="https://www.carteret.net/housing-authority/" TargetMode="External"/><Relationship Id="rId13" Type="http://schemas.openxmlformats.org/officeDocument/2006/relationships/hyperlink" Target="https://affordablehousingonline.com/housing-search/New-Jersey/Edison/Miph---Hiv-Aids-Transitional-Housing/10070980" TargetMode="External"/><Relationship Id="rId18" Type="http://schemas.openxmlformats.org/officeDocument/2006/relationships/hyperlink" Target="https://www.pennrose.com/apartments/new-jersey/maher-manor/" TargetMode="External"/><Relationship Id="rId39" Type="http://schemas.openxmlformats.org/officeDocument/2006/relationships/hyperlink" Target="http://www.dungarvin.com/" TargetMode="External"/><Relationship Id="rId109" Type="http://schemas.openxmlformats.org/officeDocument/2006/relationships/hyperlink" Target="https://livebirchwood.com/communities/dalina-manor/" TargetMode="External"/><Relationship Id="rId260" Type="http://schemas.openxmlformats.org/officeDocument/2006/relationships/hyperlink" Target="http://www.newbrunswickhousing.org/housing/publichousing.shtml" TargetMode="External"/><Relationship Id="rId265" Type="http://schemas.openxmlformats.org/officeDocument/2006/relationships/hyperlink" Target="https://perthamboynj.org/cms/One.aspx?portalId=11205008&amp;pageId=12071488" TargetMode="External"/><Relationship Id="rId34" Type="http://schemas.openxmlformats.org/officeDocument/2006/relationships/hyperlink" Target="https://livebirchwood.com/communities/birchwood-at-perth-amboy/" TargetMode="External"/><Relationship Id="rId50" Type="http://schemas.openxmlformats.org/officeDocument/2006/relationships/hyperlink" Target="https://www.piazzanj.com/property/aspen-court/" TargetMode="External"/><Relationship Id="rId55" Type="http://schemas.openxmlformats.org/officeDocument/2006/relationships/hyperlink" Target="https://www.piazzanj.com/property/crosspointe/" TargetMode="External"/><Relationship Id="rId76" Type="http://schemas.openxmlformats.org/officeDocument/2006/relationships/hyperlink" Target="https://www.piazzanj.com/property/society-hill-east-ii/" TargetMode="External"/><Relationship Id="rId97" Type="http://schemas.openxmlformats.org/officeDocument/2006/relationships/hyperlink" Target="https://www.affordablehomesnewjersey.com/all-opportunities/developments/?did=a0Jo000000LLFu9EAH" TargetMode="External"/><Relationship Id="rId104" Type="http://schemas.openxmlformats.org/officeDocument/2006/relationships/hyperlink" Target="https://livewillows.com/communities/jacobs-landing/" TargetMode="External"/><Relationship Id="rId120" Type="http://schemas.openxmlformats.org/officeDocument/2006/relationships/hyperlink" Target="https://www.piazzanj.com/property/woodhaven-commons/" TargetMode="External"/><Relationship Id="rId125" Type="http://schemas.openxmlformats.org/officeDocument/2006/relationships/hyperlink" Target="https://www.nami.org/Home" TargetMode="External"/><Relationship Id="rId141" Type="http://schemas.openxmlformats.org/officeDocument/2006/relationships/hyperlink" Target="http://www.ci.carteret.nj.us/" TargetMode="External"/><Relationship Id="rId146" Type="http://schemas.openxmlformats.org/officeDocument/2006/relationships/hyperlink" Target="https://www.diometuchen.org/" TargetMode="External"/><Relationship Id="rId167" Type="http://schemas.openxmlformats.org/officeDocument/2006/relationships/hyperlink" Target="http://www.etcmanagementinc.com/about-us.html" TargetMode="External"/><Relationship Id="rId188" Type="http://schemas.openxmlformats.org/officeDocument/2006/relationships/hyperlink" Target="https://www.oldbridge.com/" TargetMode="External"/><Relationship Id="rId7" Type="http://schemas.openxmlformats.org/officeDocument/2006/relationships/hyperlink" Target="https://cardinal-commons.hub.biz/" TargetMode="External"/><Relationship Id="rId71" Type="http://schemas.openxmlformats.org/officeDocument/2006/relationships/hyperlink" Target="https://www.piazzanj.com/property/parkside-at-bennett-place/" TargetMode="External"/><Relationship Id="rId92" Type="http://schemas.openxmlformats.org/officeDocument/2006/relationships/hyperlink" Target="https://www.piazzanj.com/property/the-villages-at-princeton-crossings/" TargetMode="External"/><Relationship Id="rId162" Type="http://schemas.openxmlformats.org/officeDocument/2006/relationships/hyperlink" Target="https://www.eastbrunswick.org/" TargetMode="External"/><Relationship Id="rId183" Type="http://schemas.openxmlformats.org/officeDocument/2006/relationships/hyperlink" Target="https://thearc.org/chapter/middlesex-county/" TargetMode="External"/><Relationship Id="rId213" Type="http://schemas.openxmlformats.org/officeDocument/2006/relationships/hyperlink" Target="https://perthamboyha.org/hansenstack-rad.html" TargetMode="External"/><Relationship Id="rId218" Type="http://schemas.openxmlformats.org/officeDocument/2006/relationships/hyperlink" Target="https://livebirchwood.com/communities/dalina-manor/" TargetMode="External"/><Relationship Id="rId234" Type="http://schemas.openxmlformats.org/officeDocument/2006/relationships/hyperlink" Target="https://www.triplechousing.org/" TargetMode="External"/><Relationship Id="rId239" Type="http://schemas.openxmlformats.org/officeDocument/2006/relationships/hyperlink" Target="https://www.lsmnj.org/" TargetMode="External"/><Relationship Id="rId2" Type="http://schemas.openxmlformats.org/officeDocument/2006/relationships/hyperlink" Target="https://www.nj.gov/dca/hmfa/" TargetMode="External"/><Relationship Id="rId29" Type="http://schemas.openxmlformats.org/officeDocument/2006/relationships/hyperlink" Target="https://livebirchwood.com/communities/reinhard-manor/" TargetMode="External"/><Relationship Id="rId250" Type="http://schemas.openxmlformats.org/officeDocument/2006/relationships/hyperlink" Target="https://www.carteret.net/housing-authority/" TargetMode="External"/><Relationship Id="rId255" Type="http://schemas.openxmlformats.org/officeDocument/2006/relationships/hyperlink" Target="https://highlandparkhousing.org/" TargetMode="External"/><Relationship Id="rId271" Type="http://schemas.openxmlformats.org/officeDocument/2006/relationships/hyperlink" Target="https://woodbridgehousingauthority.org/" TargetMode="External"/><Relationship Id="rId276" Type="http://schemas.openxmlformats.org/officeDocument/2006/relationships/printerSettings" Target="../printerSettings/printerSettings1.bin"/><Relationship Id="rId24" Type="http://schemas.openxmlformats.org/officeDocument/2006/relationships/hyperlink" Target="http://rnhousing.org/property/high-street-apartments/" TargetMode="External"/><Relationship Id="rId40" Type="http://schemas.openxmlformats.org/officeDocument/2006/relationships/hyperlink" Target="http://www.hpboro.com/" TargetMode="External"/><Relationship Id="rId45" Type="http://schemas.openxmlformats.org/officeDocument/2006/relationships/hyperlink" Target="https://www.piazzanj.com/property/village-at-falcon-point/" TargetMode="External"/><Relationship Id="rId66" Type="http://schemas.openxmlformats.org/officeDocument/2006/relationships/hyperlink" Target="https://www.piazzanj.com/property/lofts-at-monroe-place/" TargetMode="External"/><Relationship Id="rId87" Type="http://schemas.openxmlformats.org/officeDocument/2006/relationships/hyperlink" Target="https://www.piazzanj.com/property/the-commons-a-piscataway/" TargetMode="External"/><Relationship Id="rId110" Type="http://schemas.openxmlformats.org/officeDocument/2006/relationships/hyperlink" Target="https://livewillows.com/communities/the-willows-at-cranbury/" TargetMode="External"/><Relationship Id="rId115" Type="http://schemas.openxmlformats.org/officeDocument/2006/relationships/hyperlink" Target="https://www.affordablehomesnewjersey.com/ownership-opportunities/current-listings/" TargetMode="External"/><Relationship Id="rId131" Type="http://schemas.openxmlformats.org/officeDocument/2006/relationships/hyperlink" Target="https://www.dungarvin.com/" TargetMode="External"/><Relationship Id="rId136" Type="http://schemas.openxmlformats.org/officeDocument/2006/relationships/hyperlink" Target="https://www.dungarvin.com/" TargetMode="External"/><Relationship Id="rId157" Type="http://schemas.openxmlformats.org/officeDocument/2006/relationships/hyperlink" Target="https://www.affordablehomesnewjersey.com/all-opportunities/developments/?did=a0J3m00001lY97nEAC" TargetMode="External"/><Relationship Id="rId178" Type="http://schemas.openxmlformats.org/officeDocument/2006/relationships/hyperlink" Target="https://metuchen.org/" TargetMode="External"/><Relationship Id="rId61" Type="http://schemas.openxmlformats.org/officeDocument/2006/relationships/hyperlink" Target="https://www.piazzanj.com/property/greenway-village/" TargetMode="External"/><Relationship Id="rId82" Type="http://schemas.openxmlformats.org/officeDocument/2006/relationships/hyperlink" Target="https://www.piazzanj.com/property/tall-oaks/" TargetMode="External"/><Relationship Id="rId152" Type="http://schemas.openxmlformats.org/officeDocument/2006/relationships/hyperlink" Target="https://www.affordablehomesnewjersey.com/all-opportunities/developments/?did=a0Jo0000003816JEAQ" TargetMode="External"/><Relationship Id="rId173" Type="http://schemas.openxmlformats.org/officeDocument/2006/relationships/hyperlink" Target="http://www.etcmanagementinc.com/about-us.html" TargetMode="External"/><Relationship Id="rId194" Type="http://schemas.openxmlformats.org/officeDocument/2006/relationships/hyperlink" Target="https://www.villageathistoricclarabarton.com/" TargetMode="External"/><Relationship Id="rId199" Type="http://schemas.openxmlformats.org/officeDocument/2006/relationships/hyperlink" Target="http://www.southplainfieldnj.com/spnj/" TargetMode="External"/><Relationship Id="rId203" Type="http://schemas.openxmlformats.org/officeDocument/2006/relationships/hyperlink" Target="https://www.comop.org/" TargetMode="External"/><Relationship Id="rId208" Type="http://schemas.openxmlformats.org/officeDocument/2006/relationships/hyperlink" Target="https://www.wingatecompanies.com/search-properties/" TargetMode="External"/><Relationship Id="rId229" Type="http://schemas.openxmlformats.org/officeDocument/2006/relationships/hyperlink" Target="https://affordablehousingonline.com/housing-search/New-Jersey/Jamesburg/Cherry-Court/10070993" TargetMode="External"/><Relationship Id="rId19" Type="http://schemas.openxmlformats.org/officeDocument/2006/relationships/hyperlink" Target="http://rnhousing.org/property/john-p-fricano-towers/" TargetMode="External"/><Relationship Id="rId224" Type="http://schemas.openxmlformats.org/officeDocument/2006/relationships/hyperlink" Target="https://www.oldbridgehousing.com/" TargetMode="External"/><Relationship Id="rId240" Type="http://schemas.openxmlformats.org/officeDocument/2006/relationships/hyperlink" Target="https://www.piazzanj.com/property/the-highlands-at-south-plainfield/" TargetMode="External"/><Relationship Id="rId245" Type="http://schemas.openxmlformats.org/officeDocument/2006/relationships/hyperlink" Target="https://www.affordablehomesnewjersey.com/all-opportunities/developments/?did=a0J3m00001i6QkgEAE" TargetMode="External"/><Relationship Id="rId261" Type="http://schemas.openxmlformats.org/officeDocument/2006/relationships/hyperlink" Target="http://www.newbrunswickhousing.org/housing/publichousing.shtml" TargetMode="External"/><Relationship Id="rId266" Type="http://schemas.openxmlformats.org/officeDocument/2006/relationships/hyperlink" Target="https://perthamboynj.org/cms/One.aspx?portalId=11205008&amp;pageId=12071488" TargetMode="External"/><Relationship Id="rId14" Type="http://schemas.openxmlformats.org/officeDocument/2006/relationships/hyperlink" Target="https://www.thealpertgroup.com/properties/kilmer-homes/?cat=supportive-housing" TargetMode="External"/><Relationship Id="rId30" Type="http://schemas.openxmlformats.org/officeDocument/2006/relationships/hyperlink" Target="https://affordablehousingonline.com/housing-search/New-Jersey/Old-Bridge/Old-Bridge-Rotary-Senior-Citizens/10019498" TargetMode="External"/><Relationship Id="rId35" Type="http://schemas.openxmlformats.org/officeDocument/2006/relationships/hyperlink" Target="https://www.morgan-properties.com/apartments/nj/new-brunswick/riverside-towers/floor-plans" TargetMode="External"/><Relationship Id="rId56" Type="http://schemas.openxmlformats.org/officeDocument/2006/relationships/hyperlink" Target="https://www.piazzanj.com/property/downtown-metro/" TargetMode="External"/><Relationship Id="rId77" Type="http://schemas.openxmlformats.org/officeDocument/2006/relationships/hyperlink" Target="https://www.piazzanj.com/property/south-main-street/" TargetMode="External"/><Relationship Id="rId100" Type="http://schemas.openxmlformats.org/officeDocument/2006/relationships/hyperlink" Target="https://www.pennrose.com/apartments/new-jersey/residence-at-roosevelt-park/" TargetMode="External"/><Relationship Id="rId105" Type="http://schemas.openxmlformats.org/officeDocument/2006/relationships/hyperlink" Target="https://luxewoodbridge.com/" TargetMode="External"/><Relationship Id="rId126" Type="http://schemas.openxmlformats.org/officeDocument/2006/relationships/hyperlink" Target="http://nbseniorhousing.com/" TargetMode="External"/><Relationship Id="rId147" Type="http://schemas.openxmlformats.org/officeDocument/2006/relationships/hyperlink" Target="https://www.diometuchen.org/" TargetMode="External"/><Relationship Id="rId168" Type="http://schemas.openxmlformats.org/officeDocument/2006/relationships/hyperlink" Target="http://www.etcmanagementinc.com/about-us.html" TargetMode="External"/><Relationship Id="rId8" Type="http://schemas.openxmlformats.org/officeDocument/2006/relationships/hyperlink" Target="https://bettertomorrows.org/halls-corner/" TargetMode="External"/><Relationship Id="rId51" Type="http://schemas.openxmlformats.org/officeDocument/2006/relationships/hyperlink" Target="https://www.piazzanj.com/property/autumn-hills/" TargetMode="External"/><Relationship Id="rId72" Type="http://schemas.openxmlformats.org/officeDocument/2006/relationships/hyperlink" Target="https://www.piazzanj.com/property/princeton-lakeview/" TargetMode="External"/><Relationship Id="rId93" Type="http://schemas.openxmlformats.org/officeDocument/2006/relationships/hyperlink" Target="https://www.piazzanj.com/property/timber-hollow/" TargetMode="External"/><Relationship Id="rId98" Type="http://schemas.openxmlformats.org/officeDocument/2006/relationships/hyperlink" Target="https://www.affordablehomesnewjersey.com/all-opportunities/developments/?did=a0Jo000000V61VEEAZ" TargetMode="External"/><Relationship Id="rId121" Type="http://schemas.openxmlformats.org/officeDocument/2006/relationships/hyperlink" Target="https://www.affordablehomesnewjersey.com/all-opportunities/developments/?did=a0Jo0000003816IEAQ" TargetMode="External"/><Relationship Id="rId142" Type="http://schemas.openxmlformats.org/officeDocument/2006/relationships/hyperlink" Target="http://www.ci.carteret.nj.us/" TargetMode="External"/><Relationship Id="rId163" Type="http://schemas.openxmlformats.org/officeDocument/2006/relationships/hyperlink" Target="https://www.eastbrunswick.org/" TargetMode="External"/><Relationship Id="rId184" Type="http://schemas.openxmlformats.org/officeDocument/2006/relationships/hyperlink" Target="https://thearc.org/chapter/middlesex-county/" TargetMode="External"/><Relationship Id="rId189" Type="http://schemas.openxmlformats.org/officeDocument/2006/relationships/hyperlink" Target="https://peqtwp.org/101/Departments" TargetMode="External"/><Relationship Id="rId219" Type="http://schemas.openxmlformats.org/officeDocument/2006/relationships/hyperlink" Target="https://www.southamboyhousing.com/" TargetMode="External"/><Relationship Id="rId3" Type="http://schemas.openxmlformats.org/officeDocument/2006/relationships/hyperlink" Target="https://sbseniorhousing.org/contact-at-charleston-place/" TargetMode="External"/><Relationship Id="rId214" Type="http://schemas.openxmlformats.org/officeDocument/2006/relationships/hyperlink" Target="https://perthamboyha.org/" TargetMode="External"/><Relationship Id="rId230" Type="http://schemas.openxmlformats.org/officeDocument/2006/relationships/hyperlink" Target="https://raiacapitalmanagement.com/" TargetMode="External"/><Relationship Id="rId235" Type="http://schemas.openxmlformats.org/officeDocument/2006/relationships/hyperlink" Target="https://www.piazzanj.com/property/wyndhurst-apartments/" TargetMode="External"/><Relationship Id="rId251" Type="http://schemas.openxmlformats.org/officeDocument/2006/relationships/hyperlink" Target="https://www.carteret.net/housing-authority/" TargetMode="External"/><Relationship Id="rId256" Type="http://schemas.openxmlformats.org/officeDocument/2006/relationships/hyperlink" Target="https://highlandparkhousing.org/" TargetMode="External"/><Relationship Id="rId25" Type="http://schemas.openxmlformats.org/officeDocument/2006/relationships/hyperlink" Target="http://kingplazaapartments.com/contact-us.html" TargetMode="External"/><Relationship Id="rId46" Type="http://schemas.openxmlformats.org/officeDocument/2006/relationships/hyperlink" Target="https://www.piazzanj.com/property/22-center-street/" TargetMode="External"/><Relationship Id="rId67" Type="http://schemas.openxmlformats.org/officeDocument/2006/relationships/hyperlink" Target="https://www.piazzanj.com/property/metuchen-oaks/" TargetMode="External"/><Relationship Id="rId116" Type="http://schemas.openxmlformats.org/officeDocument/2006/relationships/hyperlink" Target="https://www.pennrose.com/apartments/new-jersey/truman-square" TargetMode="External"/><Relationship Id="rId137" Type="http://schemas.openxmlformats.org/officeDocument/2006/relationships/hyperlink" Target="https://www.dungarvin.com/" TargetMode="External"/><Relationship Id="rId158" Type="http://schemas.openxmlformats.org/officeDocument/2006/relationships/hyperlink" Target="https://www.affordablehomesnewjersey.com/all-opportunities/developments/?did=a0J1N00001gDowPUAS" TargetMode="External"/><Relationship Id="rId272" Type="http://schemas.openxmlformats.org/officeDocument/2006/relationships/hyperlink" Target="https://woodbridgehousingauthority.org/" TargetMode="External"/><Relationship Id="rId20" Type="http://schemas.openxmlformats.org/officeDocument/2006/relationships/hyperlink" Target="https://www.silver-street.net/property/new-brunswick-apartments/" TargetMode="External"/><Relationship Id="rId41" Type="http://schemas.openxmlformats.org/officeDocument/2006/relationships/hyperlink" Target="http://www.piazza-and-associates.com/" TargetMode="External"/><Relationship Id="rId62" Type="http://schemas.openxmlformats.org/officeDocument/2006/relationships/hyperlink" Target="https://www.piazzanj.com/property/heritage-at-highland-park/" TargetMode="External"/><Relationship Id="rId83" Type="http://schemas.openxmlformats.org/officeDocument/2006/relationships/hyperlink" Target="https://www.piazzanj.com/property/summerhill-meadows/" TargetMode="External"/><Relationship Id="rId88" Type="http://schemas.openxmlformats.org/officeDocument/2006/relationships/hyperlink" Target="https://www.piazzanj.com/property/the-grove-at-piscataway/" TargetMode="External"/><Relationship Id="rId111" Type="http://schemas.openxmlformats.org/officeDocument/2006/relationships/hyperlink" Target="https://www.pennrose.com/apartments/new-jersey/premiere-residences/" TargetMode="External"/><Relationship Id="rId132" Type="http://schemas.openxmlformats.org/officeDocument/2006/relationships/hyperlink" Target="https://www.triplechousing.org/" TargetMode="External"/><Relationship Id="rId153" Type="http://schemas.openxmlformats.org/officeDocument/2006/relationships/hyperlink" Target="https://www.affordablehomesnewjersey.com/all-opportunities/developments/?did=a0Jo0000003816KEAQ" TargetMode="External"/><Relationship Id="rId174" Type="http://schemas.openxmlformats.org/officeDocument/2006/relationships/hyperlink" Target="http://www.etcmanagementinc.com/about-us.html" TargetMode="External"/><Relationship Id="rId179" Type="http://schemas.openxmlformats.org/officeDocument/2006/relationships/hyperlink" Target="https://metuchen.org/" TargetMode="External"/><Relationship Id="rId195" Type="http://schemas.openxmlformats.org/officeDocument/2006/relationships/hyperlink" Target="https://www.rahwayhousingauthority.org/" TargetMode="External"/><Relationship Id="rId209" Type="http://schemas.openxmlformats.org/officeDocument/2006/relationships/hyperlink" Target="https://www.triplechousing.org/" TargetMode="External"/><Relationship Id="rId190" Type="http://schemas.openxmlformats.org/officeDocument/2006/relationships/hyperlink" Target="http://www.phillipsburgnj.org/" TargetMode="External"/><Relationship Id="rId204" Type="http://schemas.openxmlformats.org/officeDocument/2006/relationships/hyperlink" Target="https://affordablehousingonline.com/housing-search/New-Jersey/Carteret/River-Run-Apartments/10074249" TargetMode="External"/><Relationship Id="rId220" Type="http://schemas.openxmlformats.org/officeDocument/2006/relationships/hyperlink" Target="https://edisonha.org/housing/" TargetMode="External"/><Relationship Id="rId225" Type="http://schemas.openxmlformats.org/officeDocument/2006/relationships/hyperlink" Target="https://www.middlesexcountynj.gov/" TargetMode="External"/><Relationship Id="rId241" Type="http://schemas.openxmlformats.org/officeDocument/2006/relationships/hyperlink" Target="https://www.nationalchurchresidences.org/communities/south-river-landing/" TargetMode="External"/><Relationship Id="rId246" Type="http://schemas.openxmlformats.org/officeDocument/2006/relationships/hyperlink" Target="https://edisonha.org/housing/" TargetMode="External"/><Relationship Id="rId267" Type="http://schemas.openxmlformats.org/officeDocument/2006/relationships/hyperlink" Target="https://perthamboynj.org/cms/One.aspx?portalId=11205008&amp;pageId=12071488" TargetMode="External"/><Relationship Id="rId15" Type="http://schemas.openxmlformats.org/officeDocument/2006/relationships/hyperlink" Target="https://www.thealpertgroup.com/properties/kilmer-homes/?cat=supportive-housing" TargetMode="External"/><Relationship Id="rId36" Type="http://schemas.openxmlformats.org/officeDocument/2006/relationships/hyperlink" Target="https://www.pennrose.com/apartments/new-jersey/providence-square/" TargetMode="External"/><Relationship Id="rId57" Type="http://schemas.openxmlformats.org/officeDocument/2006/relationships/hyperlink" Target="https://www.piazzanj.com/property/eagle-view/" TargetMode="External"/><Relationship Id="rId106" Type="http://schemas.openxmlformats.org/officeDocument/2006/relationships/hyperlink" Target="https://sterlingpropertiesnj.com/" TargetMode="External"/><Relationship Id="rId127" Type="http://schemas.openxmlformats.org/officeDocument/2006/relationships/hyperlink" Target="https://www.diometuchen.org/" TargetMode="External"/><Relationship Id="rId262" Type="http://schemas.openxmlformats.org/officeDocument/2006/relationships/hyperlink" Target="http://www.newbrunswickhousing.org/housing/publichousing.shtml" TargetMode="External"/><Relationship Id="rId10" Type="http://schemas.openxmlformats.org/officeDocument/2006/relationships/hyperlink" Target="https://heritageofclarabarton.com/" TargetMode="External"/><Relationship Id="rId31" Type="http://schemas.openxmlformats.org/officeDocument/2006/relationships/hyperlink" Target="https://servbhs.net/" TargetMode="External"/><Relationship Id="rId52" Type="http://schemas.openxmlformats.org/officeDocument/2006/relationships/hyperlink" Target="https://www.piazzanj.com/property/bergen-and-danser-drive/" TargetMode="External"/><Relationship Id="rId73" Type="http://schemas.openxmlformats.org/officeDocument/2006/relationships/hyperlink" Target="https://www.piazzanj.com/property/ravens-crest/" TargetMode="External"/><Relationship Id="rId78" Type="http://schemas.openxmlformats.org/officeDocument/2006/relationships/hyperlink" Target="https://www.piazzanj.com/property/starpoint-at-piscataway/" TargetMode="External"/><Relationship Id="rId94" Type="http://schemas.openxmlformats.org/officeDocument/2006/relationships/hyperlink" Target="https://www.piazzanj.com/property/windsong/" TargetMode="External"/><Relationship Id="rId99" Type="http://schemas.openxmlformats.org/officeDocument/2006/relationships/hyperlink" Target="https://www.affordablehomesnewjersey.com/all-opportunities/developments/?did=a0J1N00001gEqa4UAC" TargetMode="External"/><Relationship Id="rId101" Type="http://schemas.openxmlformats.org/officeDocument/2006/relationships/hyperlink" Target="https://www.affordablehomesnewjersey.com/all-opportunities/developments/?did=a0Jo00000038165EAA" TargetMode="External"/><Relationship Id="rId122" Type="http://schemas.openxmlformats.org/officeDocument/2006/relationships/hyperlink" Target="https://www.piazzanj.com/property/woodmont-metro/" TargetMode="External"/><Relationship Id="rId143" Type="http://schemas.openxmlformats.org/officeDocument/2006/relationships/hyperlink" Target="https://ccdom.org/locations" TargetMode="External"/><Relationship Id="rId148" Type="http://schemas.openxmlformats.org/officeDocument/2006/relationships/hyperlink" Target="https://www.diometuchen.org/" TargetMode="External"/><Relationship Id="rId164" Type="http://schemas.openxmlformats.org/officeDocument/2006/relationships/hyperlink" Target="https://www.eastbrunswick.org/" TargetMode="External"/><Relationship Id="rId169" Type="http://schemas.openxmlformats.org/officeDocument/2006/relationships/hyperlink" Target="http://www.etcmanagementinc.com/about-us.html" TargetMode="External"/><Relationship Id="rId185" Type="http://schemas.openxmlformats.org/officeDocument/2006/relationships/hyperlink" Target="http://www.ddanj.org/" TargetMode="External"/><Relationship Id="rId4" Type="http://schemas.openxmlformats.org/officeDocument/2006/relationships/hyperlink" Target="http://www.cranburyhousing.org/" TargetMode="External"/><Relationship Id="rId9" Type="http://schemas.openxmlformats.org/officeDocument/2006/relationships/hyperlink" Target="https://www.columbuspm.org/property/amandla-crossing-permanent-supportive-housing/?property_cat=all" TargetMode="External"/><Relationship Id="rId180" Type="http://schemas.openxmlformats.org/officeDocument/2006/relationships/hyperlink" Target="https://www.monroetwp.com/index.php/departments" TargetMode="External"/><Relationship Id="rId210" Type="http://schemas.openxmlformats.org/officeDocument/2006/relationships/hyperlink" Target="http://www.newbrunswickhousing.org/housing/publichousing.shtml" TargetMode="External"/><Relationship Id="rId215" Type="http://schemas.openxmlformats.org/officeDocument/2006/relationships/hyperlink" Target="https://perthamboyha.org/" TargetMode="External"/><Relationship Id="rId236" Type="http://schemas.openxmlformats.org/officeDocument/2006/relationships/hyperlink" Target="https://affordablehousingonline.com/housing-search/New-Jersey/South-Amboy/Hillcrest-Manor-at-South-Amboy,-LLC/10061582" TargetMode="External"/><Relationship Id="rId257" Type="http://schemas.openxmlformats.org/officeDocument/2006/relationships/hyperlink" Target="http://www.newbrunswickhousing.org/housing/publichousing.shtml" TargetMode="External"/><Relationship Id="rId26" Type="http://schemas.openxmlformats.org/officeDocument/2006/relationships/hyperlink" Target="https://livebirchwood.com/communities/birchwood-at-perth-amboy/" TargetMode="External"/><Relationship Id="rId231" Type="http://schemas.openxmlformats.org/officeDocument/2006/relationships/hyperlink" Target="https://thearc.org/chapter/middlesex-county/" TargetMode="External"/><Relationship Id="rId252" Type="http://schemas.openxmlformats.org/officeDocument/2006/relationships/hyperlink" Target="https://www.carteret.net/housing-authority/" TargetMode="External"/><Relationship Id="rId273" Type="http://schemas.openxmlformats.org/officeDocument/2006/relationships/hyperlink" Target="https://woodbridgehousingauthority.org/" TargetMode="External"/><Relationship Id="rId47" Type="http://schemas.openxmlformats.org/officeDocument/2006/relationships/hyperlink" Target="https://www.piazzanj.com/property/459-main-st/" TargetMode="External"/><Relationship Id="rId68" Type="http://schemas.openxmlformats.org/officeDocument/2006/relationships/hyperlink" Target="https://www.piazzanj.com/property/metuchen-square/" TargetMode="External"/><Relationship Id="rId89" Type="http://schemas.openxmlformats.org/officeDocument/2006/relationships/hyperlink" Target="https://www.piazzanj.com/property/the-george/" TargetMode="External"/><Relationship Id="rId112" Type="http://schemas.openxmlformats.org/officeDocument/2006/relationships/hyperlink" Target="https://www.lsmnj.org/housing/affordable-housing/affordable-senior-housing/" TargetMode="External"/><Relationship Id="rId133" Type="http://schemas.openxmlformats.org/officeDocument/2006/relationships/hyperlink" Target="https://www.servbhs.net/" TargetMode="External"/><Relationship Id="rId154" Type="http://schemas.openxmlformats.org/officeDocument/2006/relationships/hyperlink" Target="https://www.affordablehomesnewjersey.com/all-opportunities/developments/?did=a0J1N00001ClO0wUAF" TargetMode="External"/><Relationship Id="rId175" Type="http://schemas.openxmlformats.org/officeDocument/2006/relationships/hyperlink" Target="https://www.epmweb.net/" TargetMode="External"/><Relationship Id="rId196" Type="http://schemas.openxmlformats.org/officeDocument/2006/relationships/hyperlink" Target="https://www.raritan-township.com/" TargetMode="External"/><Relationship Id="rId200" Type="http://schemas.openxmlformats.org/officeDocument/2006/relationships/hyperlink" Target="http://www.southplainfieldnj.com/spnj/" TargetMode="External"/><Relationship Id="rId16" Type="http://schemas.openxmlformats.org/officeDocument/2006/relationships/hyperlink" Target="https://coniferllc.com/properties/ahepa-highland-apartments-highland-park-nj/" TargetMode="External"/><Relationship Id="rId221" Type="http://schemas.openxmlformats.org/officeDocument/2006/relationships/hyperlink" Target="https://highlandparkhousing.org/" TargetMode="External"/><Relationship Id="rId242" Type="http://schemas.openxmlformats.org/officeDocument/2006/relationships/hyperlink" Target="https://www.nationalchurchresidences.org/communities/willett-manor/" TargetMode="External"/><Relationship Id="rId263" Type="http://schemas.openxmlformats.org/officeDocument/2006/relationships/hyperlink" Target="http://www.newbrunswickhousing.org/housing/publichousing.shtml" TargetMode="External"/><Relationship Id="rId37" Type="http://schemas.openxmlformats.org/officeDocument/2006/relationships/hyperlink" Target="https://www.pennrose.com/apartments/new-jersey/livingston-manor/" TargetMode="External"/><Relationship Id="rId58" Type="http://schemas.openxmlformats.org/officeDocument/2006/relationships/hyperlink" Target="https://www.piazzanj.com/property/fox-meadows/" TargetMode="External"/><Relationship Id="rId79" Type="http://schemas.openxmlformats.org/officeDocument/2006/relationships/hyperlink" Target="https://www.piazzanj.com/property/stratford-meadows/" TargetMode="External"/><Relationship Id="rId102" Type="http://schemas.openxmlformats.org/officeDocument/2006/relationships/hyperlink" Target="https://www.affordablehomesnewjersey.com/all-opportunities/developments/?did=a0J1N00001gdKEBUA2" TargetMode="External"/><Relationship Id="rId123" Type="http://schemas.openxmlformats.org/officeDocument/2006/relationships/hyperlink" Target="https://thecityofnewbrunswick.org/" TargetMode="External"/><Relationship Id="rId144" Type="http://schemas.openxmlformats.org/officeDocument/2006/relationships/hyperlink" Target="https://ccdom.org/locations" TargetMode="External"/><Relationship Id="rId90" Type="http://schemas.openxmlformats.org/officeDocument/2006/relationships/hyperlink" Target="https://www.piazzanj.com/property/the-hub-at-metuchen/" TargetMode="External"/><Relationship Id="rId165" Type="http://schemas.openxmlformats.org/officeDocument/2006/relationships/hyperlink" Target="https://www.eastbrunswick.org/" TargetMode="External"/><Relationship Id="rId186" Type="http://schemas.openxmlformats.org/officeDocument/2006/relationships/hyperlink" Target="https://rescarecommunityliving.com/locations/New-Jersey/Mt-Laurel/693/" TargetMode="External"/><Relationship Id="rId211" Type="http://schemas.openxmlformats.org/officeDocument/2006/relationships/hyperlink" Target="https://perthamboyha.org/" TargetMode="External"/><Relationship Id="rId232" Type="http://schemas.openxmlformats.org/officeDocument/2006/relationships/hyperlink" Target="https://springpointsl.org/" TargetMode="External"/><Relationship Id="rId253" Type="http://schemas.openxmlformats.org/officeDocument/2006/relationships/hyperlink" Target="https://www.carteret.net/housing-authority/" TargetMode="External"/><Relationship Id="rId274" Type="http://schemas.openxmlformats.org/officeDocument/2006/relationships/hyperlink" Target="https://woodbridgehousingauthority.org/" TargetMode="External"/><Relationship Id="rId27" Type="http://schemas.openxmlformats.org/officeDocument/2006/relationships/hyperlink" Target="https://www.southamboyhousing.com/contact-us" TargetMode="External"/><Relationship Id="rId48" Type="http://schemas.openxmlformats.org/officeDocument/2006/relationships/hyperlink" Target="https://www.piazzanj.com/property/756-middlesex-avenue/" TargetMode="External"/><Relationship Id="rId69" Type="http://schemas.openxmlformats.org/officeDocument/2006/relationships/hyperlink" Target="https://www.piazzanj.com/property/old-cranbury-road/" TargetMode="External"/><Relationship Id="rId113" Type="http://schemas.openxmlformats.org/officeDocument/2006/relationships/hyperlink" Target="https://www.servbhs.net/" TargetMode="External"/><Relationship Id="rId134" Type="http://schemas.openxmlformats.org/officeDocument/2006/relationships/hyperlink" Target="https://www.comop.org/" TargetMode="External"/><Relationship Id="rId80" Type="http://schemas.openxmlformats.org/officeDocument/2006/relationships/hyperlink" Target="https://www.piazzanj.com/property/stratford-terrace/" TargetMode="External"/><Relationship Id="rId155" Type="http://schemas.openxmlformats.org/officeDocument/2006/relationships/hyperlink" Target="https://www.affordablehomesnewjersey.com/all-opportunities/developments/?did=a0J1N00001fAqLnUAK" TargetMode="External"/><Relationship Id="rId176" Type="http://schemas.openxmlformats.org/officeDocument/2006/relationships/hyperlink" Target="https://www.helmettaboro.com/" TargetMode="External"/><Relationship Id="rId197" Type="http://schemas.openxmlformats.org/officeDocument/2006/relationships/hyperlink" Target="http://www.sayreville.com/" TargetMode="External"/><Relationship Id="rId201" Type="http://schemas.openxmlformats.org/officeDocument/2006/relationships/hyperlink" Target="https://www.edgewoodproperties.com/properties/the-villas-at-fairway/" TargetMode="External"/><Relationship Id="rId222" Type="http://schemas.openxmlformats.org/officeDocument/2006/relationships/hyperlink" Target="https://www.carteret.net/housing-authority/" TargetMode="External"/><Relationship Id="rId243" Type="http://schemas.openxmlformats.org/officeDocument/2006/relationships/hyperlink" Target="https://www.affordablehomesnewjersey.com/all-opportunities/developments/?did=a0Jo0000003816VEAQ" TargetMode="External"/><Relationship Id="rId264" Type="http://schemas.openxmlformats.org/officeDocument/2006/relationships/hyperlink" Target="https://perthamboynj.org/cms/One.aspx?portalId=11205008&amp;pageId=12071488" TargetMode="External"/><Relationship Id="rId17" Type="http://schemas.openxmlformats.org/officeDocument/2006/relationships/hyperlink" Target="https://www.pennrose.com/apartments/new-jersey/chuck-costello-complex/" TargetMode="External"/><Relationship Id="rId38" Type="http://schemas.openxmlformats.org/officeDocument/2006/relationships/hyperlink" Target="https://www.pennrose.com/apartments/new-jersey/providence-square/" TargetMode="External"/><Relationship Id="rId59" Type="http://schemas.openxmlformats.org/officeDocument/2006/relationships/hyperlink" Target="https://www.piazzanj.com/property/franklin-square/" TargetMode="External"/><Relationship Id="rId103" Type="http://schemas.openxmlformats.org/officeDocument/2006/relationships/hyperlink" Target="https://www.pennrose.com/apartments/new-jersey/greens-at-avenel/" TargetMode="External"/><Relationship Id="rId124" Type="http://schemas.openxmlformats.org/officeDocument/2006/relationships/hyperlink" Target="https://enablenj.org/" TargetMode="External"/><Relationship Id="rId70" Type="http://schemas.openxmlformats.org/officeDocument/2006/relationships/hyperlink" Target="https://www.piazzanj.com/property/ovation-at-riverwalk/" TargetMode="External"/><Relationship Id="rId91" Type="http://schemas.openxmlformats.org/officeDocument/2006/relationships/hyperlink" Target="https://www.piazzanj.com/property/the-village-at-stratford/" TargetMode="External"/><Relationship Id="rId145" Type="http://schemas.openxmlformats.org/officeDocument/2006/relationships/hyperlink" Target="https://ccdom.org/locations" TargetMode="External"/><Relationship Id="rId166" Type="http://schemas.openxmlformats.org/officeDocument/2006/relationships/hyperlink" Target="https://www.edisonnj.org/" TargetMode="External"/><Relationship Id="rId187" Type="http://schemas.openxmlformats.org/officeDocument/2006/relationships/hyperlink" Target="https://rescarecommunityliving.com/locations/New-Jersey/Mt-Laurel/693/" TargetMode="External"/><Relationship Id="rId1" Type="http://schemas.openxmlformats.org/officeDocument/2006/relationships/hyperlink" Target="https://www.nj.gov/dca/divisions/dhcr/offices/section8hcv.html" TargetMode="External"/><Relationship Id="rId212" Type="http://schemas.openxmlformats.org/officeDocument/2006/relationships/hyperlink" Target="https://perthamboyha.org/hansenstack-rad.html" TargetMode="External"/><Relationship Id="rId233" Type="http://schemas.openxmlformats.org/officeDocument/2006/relationships/hyperlink" Target="https://livewillows.com/communities/willow-pond-village/" TargetMode="External"/><Relationship Id="rId254" Type="http://schemas.openxmlformats.org/officeDocument/2006/relationships/hyperlink" Target="https://www.carteret.net/housing-authority/" TargetMode="External"/><Relationship Id="rId28" Type="http://schemas.openxmlformats.org/officeDocument/2006/relationships/hyperlink" Target="https://www.brandycare.com/our-communities/princeton/" TargetMode="External"/><Relationship Id="rId49" Type="http://schemas.openxmlformats.org/officeDocument/2006/relationships/hyperlink" Target="https://www.piazzanj.com/property/applewood-court/" TargetMode="External"/><Relationship Id="rId114" Type="http://schemas.openxmlformats.org/officeDocument/2006/relationships/hyperlink" Target="https://www.njid.org/" TargetMode="External"/><Relationship Id="rId275" Type="http://schemas.openxmlformats.org/officeDocument/2006/relationships/hyperlink" Target="https://woodbridgehousingauthority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4468-CAA3-41AE-B357-FF43EC88BB03}">
  <sheetPr>
    <pageSetUpPr fitToPage="1"/>
  </sheetPr>
  <dimension ref="A1:AN438"/>
  <sheetViews>
    <sheetView tabSelected="1" workbookViewId="0">
      <pane ySplit="5" topLeftCell="A6" activePane="bottomLeft" state="frozen"/>
      <selection pane="bottomLeft"/>
    </sheetView>
  </sheetViews>
  <sheetFormatPr defaultRowHeight="18" customHeight="1" x14ac:dyDescent="0.3"/>
  <cols>
    <col min="1" max="1" width="4.7109375" customWidth="1"/>
    <col min="2" max="2" width="6.140625" hidden="1" customWidth="1"/>
    <col min="3" max="3" width="0" style="2" hidden="1" customWidth="1"/>
    <col min="4" max="4" width="10.42578125" bestFit="1" customWidth="1"/>
    <col min="5" max="5" width="20.7109375" style="3" hidden="1" customWidth="1"/>
    <col min="6" max="7" width="20.140625" hidden="1" customWidth="1"/>
    <col min="8" max="8" width="5.7109375" style="19" customWidth="1"/>
    <col min="9" max="9" width="82.140625" customWidth="1"/>
    <col min="10" max="10" width="12.85546875" customWidth="1"/>
    <col min="11" max="11" width="49.5703125" customWidth="1"/>
    <col min="12" max="12" width="9.140625" style="17" hidden="1" customWidth="1"/>
    <col min="13" max="13" width="9.140625" hidden="1" customWidth="1"/>
    <col min="14" max="14" width="21.42578125" hidden="1" customWidth="1"/>
    <col min="15" max="15" width="19.28515625" hidden="1" customWidth="1"/>
    <col min="16" max="16" width="11.85546875" style="2" hidden="1" customWidth="1"/>
    <col min="17" max="17" width="24" customWidth="1"/>
    <col min="18" max="18" width="23.42578125" style="3" customWidth="1"/>
    <col min="19" max="19" width="25" style="3" customWidth="1"/>
    <col min="20" max="20" width="23.85546875" customWidth="1"/>
    <col min="21" max="21" width="5.140625" customWidth="1"/>
    <col min="22" max="23" width="9.140625" customWidth="1"/>
    <col min="24" max="24" width="14.28515625" style="4" customWidth="1"/>
    <col min="26" max="26" width="54.140625" hidden="1" customWidth="1"/>
    <col min="27" max="27" width="0" hidden="1" customWidth="1"/>
    <col min="29" max="29" width="14.85546875" customWidth="1"/>
    <col min="30" max="30" width="53.5703125" bestFit="1" customWidth="1"/>
    <col min="31" max="31" width="56.42578125" customWidth="1"/>
    <col min="33" max="33" width="9.42578125" bestFit="1" customWidth="1"/>
    <col min="34" max="34" width="26.85546875" style="15" customWidth="1"/>
    <col min="36" max="36" width="35.85546875" style="3" customWidth="1"/>
    <col min="37" max="38" width="10.7109375" hidden="1" customWidth="1"/>
  </cols>
  <sheetData>
    <row r="1" spans="1:40" ht="18" customHeight="1" x14ac:dyDescent="0.3">
      <c r="A1" s="1" t="s">
        <v>1677</v>
      </c>
      <c r="D1" s="2"/>
      <c r="E1" s="13"/>
      <c r="Q1" s="3"/>
      <c r="AD1" s="19" t="s">
        <v>167</v>
      </c>
      <c r="AJ1" s="148"/>
      <c r="AK1" s="3"/>
      <c r="AL1" s="4"/>
    </row>
    <row r="2" spans="1:40" ht="18" customHeight="1" thickBot="1" x14ac:dyDescent="0.35">
      <c r="A2" s="147" t="s">
        <v>29</v>
      </c>
      <c r="B2" s="5" t="s">
        <v>0</v>
      </c>
      <c r="C2" s="6" t="s">
        <v>1</v>
      </c>
      <c r="D2" s="6" t="s">
        <v>2</v>
      </c>
      <c r="E2" s="14" t="s">
        <v>3</v>
      </c>
      <c r="F2" s="7" t="s">
        <v>4</v>
      </c>
      <c r="G2" s="7" t="s">
        <v>165</v>
      </c>
      <c r="H2" s="20"/>
      <c r="I2" s="7" t="s">
        <v>5</v>
      </c>
      <c r="J2" s="7" t="s">
        <v>6</v>
      </c>
      <c r="K2" s="7" t="s">
        <v>7</v>
      </c>
      <c r="L2" s="18" t="s">
        <v>8</v>
      </c>
      <c r="M2" s="7"/>
      <c r="N2" s="7" t="s">
        <v>9</v>
      </c>
      <c r="O2" s="7" t="s">
        <v>10</v>
      </c>
      <c r="P2" s="6" t="s">
        <v>11</v>
      </c>
      <c r="Q2" s="8" t="s">
        <v>12</v>
      </c>
      <c r="R2" s="9" t="s">
        <v>13</v>
      </c>
      <c r="S2" s="5" t="s">
        <v>30</v>
      </c>
      <c r="T2" s="10" t="s">
        <v>14</v>
      </c>
      <c r="U2" s="7"/>
      <c r="V2" s="6" t="s">
        <v>15</v>
      </c>
      <c r="W2" s="6" t="s">
        <v>16</v>
      </c>
      <c r="X2" s="5" t="s">
        <v>17</v>
      </c>
      <c r="Y2" s="7"/>
      <c r="Z2" s="7" t="s">
        <v>18</v>
      </c>
      <c r="AA2" s="7" t="s">
        <v>21</v>
      </c>
      <c r="AB2" s="12" t="s">
        <v>22</v>
      </c>
      <c r="AC2" s="7" t="s">
        <v>23</v>
      </c>
      <c r="AD2" s="7" t="s">
        <v>19</v>
      </c>
      <c r="AE2" s="7" t="s">
        <v>20</v>
      </c>
      <c r="AF2" s="10" t="s">
        <v>24</v>
      </c>
      <c r="AG2" s="7" t="s">
        <v>25</v>
      </c>
      <c r="AH2" s="16" t="s">
        <v>26</v>
      </c>
      <c r="AI2" s="7"/>
      <c r="AJ2" s="5" t="s">
        <v>27</v>
      </c>
      <c r="AK2" s="5" t="s">
        <v>28</v>
      </c>
      <c r="AL2" s="11" t="s">
        <v>0</v>
      </c>
    </row>
    <row r="3" spans="1:40" ht="18" customHeight="1" thickTop="1" x14ac:dyDescent="0.3">
      <c r="A3" s="145">
        <v>0.1</v>
      </c>
      <c r="B3" s="57"/>
      <c r="C3" s="57"/>
      <c r="D3" s="58" t="s">
        <v>94</v>
      </c>
      <c r="E3" s="57"/>
      <c r="F3" s="60" t="s">
        <v>134</v>
      </c>
      <c r="G3" s="60"/>
      <c r="H3" s="73"/>
      <c r="I3" s="60" t="s">
        <v>135</v>
      </c>
      <c r="J3" s="62" t="s">
        <v>160</v>
      </c>
      <c r="K3" s="60" t="s">
        <v>139</v>
      </c>
      <c r="L3" s="60" t="s">
        <v>136</v>
      </c>
      <c r="M3" s="59"/>
      <c r="N3" s="60" t="s">
        <v>79</v>
      </c>
      <c r="O3" s="121"/>
      <c r="P3" s="122" t="s">
        <v>33</v>
      </c>
      <c r="Q3" s="64" t="s">
        <v>118</v>
      </c>
      <c r="R3" s="127" t="s">
        <v>118</v>
      </c>
      <c r="S3" s="65" t="s">
        <v>34</v>
      </c>
      <c r="T3" s="66" t="s">
        <v>137</v>
      </c>
      <c r="U3" s="60"/>
      <c r="V3" s="60"/>
      <c r="W3" s="61"/>
      <c r="X3" s="61" t="s">
        <v>138</v>
      </c>
      <c r="Y3" s="60"/>
      <c r="Z3" s="59"/>
      <c r="AA3" s="60"/>
      <c r="AB3" s="66" t="s">
        <v>39</v>
      </c>
      <c r="AC3" s="67" t="s">
        <v>140</v>
      </c>
      <c r="AD3" s="60" t="s">
        <v>160</v>
      </c>
      <c r="AE3" s="60" t="s">
        <v>139</v>
      </c>
      <c r="AF3" s="66"/>
      <c r="AG3" s="60"/>
      <c r="AH3" s="63" t="s">
        <v>141</v>
      </c>
      <c r="AI3" s="63"/>
      <c r="AJ3" s="57"/>
      <c r="AK3" s="68">
        <v>44573</v>
      </c>
      <c r="AL3" s="69"/>
      <c r="AN3" s="70"/>
    </row>
    <row r="4" spans="1:40" ht="18" customHeight="1" x14ac:dyDescent="0.3">
      <c r="A4" s="79">
        <v>0.2</v>
      </c>
      <c r="B4" s="21"/>
      <c r="C4" s="21"/>
      <c r="D4" s="23" t="s">
        <v>94</v>
      </c>
      <c r="E4" s="21"/>
      <c r="F4" s="36" t="s">
        <v>161</v>
      </c>
      <c r="G4" s="36"/>
      <c r="H4" s="76"/>
      <c r="I4" s="36" t="s">
        <v>162</v>
      </c>
      <c r="J4" s="106" t="s">
        <v>62</v>
      </c>
      <c r="K4" s="106" t="s">
        <v>1674</v>
      </c>
      <c r="L4" s="36" t="s">
        <v>163</v>
      </c>
      <c r="M4" s="22"/>
      <c r="N4" s="36" t="s">
        <v>79</v>
      </c>
      <c r="O4" s="123"/>
      <c r="P4" s="124" t="s">
        <v>33</v>
      </c>
      <c r="Q4" s="38" t="s">
        <v>118</v>
      </c>
      <c r="R4" s="128" t="s">
        <v>118</v>
      </c>
      <c r="S4" s="51" t="s">
        <v>34</v>
      </c>
      <c r="T4" s="39" t="s">
        <v>95</v>
      </c>
      <c r="U4" s="36"/>
      <c r="V4" s="36"/>
      <c r="W4" s="40"/>
      <c r="X4" s="40" t="s">
        <v>107</v>
      </c>
      <c r="Y4" s="36"/>
      <c r="Z4" s="22"/>
      <c r="AA4" s="36"/>
      <c r="AB4" s="107" t="s">
        <v>39</v>
      </c>
      <c r="AC4" s="107" t="s">
        <v>152</v>
      </c>
      <c r="AD4" s="36" t="s">
        <v>62</v>
      </c>
      <c r="AE4" s="106" t="s">
        <v>1674</v>
      </c>
      <c r="AF4" s="39"/>
      <c r="AG4" s="36"/>
      <c r="AH4" s="108" t="s">
        <v>164</v>
      </c>
      <c r="AI4" s="37"/>
      <c r="AJ4" s="21"/>
      <c r="AK4" s="41">
        <v>44573</v>
      </c>
      <c r="AL4" s="29"/>
      <c r="AN4" s="72"/>
    </row>
    <row r="5" spans="1:40" ht="18" customHeight="1" thickBot="1" x14ac:dyDescent="0.35">
      <c r="A5" s="146">
        <v>0.3</v>
      </c>
      <c r="B5" s="110">
        <v>10324</v>
      </c>
      <c r="C5" s="110"/>
      <c r="D5" s="111" t="s">
        <v>94</v>
      </c>
      <c r="E5" s="120"/>
      <c r="F5" s="113" t="s">
        <v>168</v>
      </c>
      <c r="G5" s="113"/>
      <c r="H5" s="130"/>
      <c r="I5" s="113" t="s">
        <v>175</v>
      </c>
      <c r="J5" s="115"/>
      <c r="K5" s="113" t="s">
        <v>169</v>
      </c>
      <c r="L5" s="113"/>
      <c r="M5" s="112"/>
      <c r="N5" s="113" t="s">
        <v>170</v>
      </c>
      <c r="O5" s="115"/>
      <c r="P5" s="113" t="s">
        <v>171</v>
      </c>
      <c r="Q5" s="116" t="s">
        <v>172</v>
      </c>
      <c r="R5" s="116" t="s">
        <v>172</v>
      </c>
      <c r="S5" s="125" t="s">
        <v>34</v>
      </c>
      <c r="T5" s="117" t="s">
        <v>173</v>
      </c>
      <c r="U5" s="113"/>
      <c r="V5" s="113"/>
      <c r="W5" s="114"/>
      <c r="X5" s="114" t="s">
        <v>174</v>
      </c>
      <c r="Y5" s="113"/>
      <c r="Z5" s="113"/>
      <c r="AA5" s="71"/>
      <c r="AB5" s="117" t="s">
        <v>55</v>
      </c>
      <c r="AC5" s="117" t="s">
        <v>176</v>
      </c>
      <c r="AD5" s="113" t="s">
        <v>175</v>
      </c>
      <c r="AE5" s="71" t="s">
        <v>1589</v>
      </c>
      <c r="AF5" s="117"/>
      <c r="AG5" s="117"/>
      <c r="AH5" s="115" t="s">
        <v>177</v>
      </c>
      <c r="AI5" s="115"/>
      <c r="AJ5" s="114" t="s">
        <v>96</v>
      </c>
      <c r="AK5" s="118">
        <v>44573</v>
      </c>
      <c r="AL5" s="119">
        <f t="shared" ref="AL5" si="0">C5</f>
        <v>0</v>
      </c>
    </row>
    <row r="6" spans="1:40" ht="18" customHeight="1" thickTop="1" x14ac:dyDescent="0.3">
      <c r="A6" s="138">
        <v>1</v>
      </c>
      <c r="B6" s="142"/>
      <c r="C6" s="98"/>
      <c r="D6" s="98"/>
      <c r="E6" s="98"/>
      <c r="F6" s="99"/>
      <c r="G6" s="129"/>
      <c r="H6" s="109" t="s">
        <v>1588</v>
      </c>
      <c r="I6" s="100"/>
      <c r="J6" s="102"/>
      <c r="K6" s="100"/>
      <c r="L6" s="100"/>
      <c r="M6" s="99"/>
      <c r="N6" s="100"/>
      <c r="O6" s="102"/>
      <c r="P6" s="100"/>
      <c r="Q6" s="103"/>
      <c r="R6" s="103"/>
      <c r="S6" s="126"/>
      <c r="T6" s="104"/>
      <c r="U6" s="100"/>
      <c r="V6" s="100"/>
      <c r="W6" s="100"/>
      <c r="X6" s="101"/>
      <c r="Y6" s="100"/>
      <c r="Z6" s="99"/>
      <c r="AA6" s="100"/>
      <c r="AB6" s="104"/>
      <c r="AC6" s="104"/>
      <c r="AD6" s="104"/>
      <c r="AE6" s="100"/>
      <c r="AF6" s="104"/>
      <c r="AG6" s="104"/>
      <c r="AH6" s="102"/>
      <c r="AI6" s="102"/>
      <c r="AJ6" s="101"/>
      <c r="AK6" s="105"/>
      <c r="AL6" s="69"/>
    </row>
    <row r="7" spans="1:40" ht="18" customHeight="1" x14ac:dyDescent="0.3">
      <c r="A7" s="138">
        <v>2</v>
      </c>
      <c r="B7" s="21">
        <v>10325</v>
      </c>
      <c r="C7" s="21"/>
      <c r="D7" s="23" t="s">
        <v>94</v>
      </c>
      <c r="E7" s="21"/>
      <c r="F7" s="54" t="s">
        <v>187</v>
      </c>
      <c r="G7" s="56"/>
      <c r="H7" s="76"/>
      <c r="I7" s="54" t="s">
        <v>190</v>
      </c>
      <c r="J7" s="37"/>
      <c r="K7" s="90" t="s">
        <v>188</v>
      </c>
      <c r="L7" s="45"/>
      <c r="M7" s="45"/>
      <c r="N7" s="54" t="s">
        <v>180</v>
      </c>
      <c r="O7" s="37"/>
      <c r="P7" s="54" t="s">
        <v>171</v>
      </c>
      <c r="Q7" s="38" t="s">
        <v>181</v>
      </c>
      <c r="R7" s="38" t="s">
        <v>181</v>
      </c>
      <c r="S7" s="51" t="s">
        <v>34</v>
      </c>
      <c r="T7" s="55" t="s">
        <v>182</v>
      </c>
      <c r="U7" s="54"/>
      <c r="V7" s="54"/>
      <c r="W7" s="54"/>
      <c r="X7" s="40" t="s">
        <v>189</v>
      </c>
      <c r="Y7" s="54"/>
      <c r="Z7" s="45"/>
      <c r="AA7" s="54"/>
      <c r="AB7" s="91" t="s">
        <v>55</v>
      </c>
      <c r="AC7" s="90" t="s">
        <v>191</v>
      </c>
      <c r="AD7" s="55" t="s">
        <v>190</v>
      </c>
      <c r="AE7" s="54" t="s">
        <v>1681</v>
      </c>
      <c r="AF7" s="47" t="s">
        <v>55</v>
      </c>
      <c r="AG7" s="47" t="s">
        <v>1684</v>
      </c>
      <c r="AH7" s="37" t="s">
        <v>192</v>
      </c>
      <c r="AI7" s="37"/>
      <c r="AJ7" s="40" t="s">
        <v>96</v>
      </c>
      <c r="AK7" s="41">
        <v>44573</v>
      </c>
      <c r="AL7" s="29">
        <f t="shared" ref="AL7:AL21" si="1">B7</f>
        <v>10325</v>
      </c>
    </row>
    <row r="8" spans="1:40" ht="18" customHeight="1" x14ac:dyDescent="0.3">
      <c r="A8" s="138">
        <v>3</v>
      </c>
      <c r="B8" s="21">
        <v>91504</v>
      </c>
      <c r="C8" s="45"/>
      <c r="D8" s="23" t="s">
        <v>43</v>
      </c>
      <c r="E8" s="21"/>
      <c r="F8" s="45"/>
      <c r="G8" s="56"/>
      <c r="H8" s="76"/>
      <c r="I8" s="45" t="s">
        <v>178</v>
      </c>
      <c r="J8" s="45"/>
      <c r="K8" s="45" t="s">
        <v>179</v>
      </c>
      <c r="L8" s="45"/>
      <c r="M8" s="45"/>
      <c r="N8" s="45" t="s">
        <v>180</v>
      </c>
      <c r="O8" s="47"/>
      <c r="P8" s="89" t="s">
        <v>171</v>
      </c>
      <c r="Q8" s="24" t="s">
        <v>181</v>
      </c>
      <c r="R8" s="24" t="s">
        <v>181</v>
      </c>
      <c r="S8" s="51" t="s">
        <v>34</v>
      </c>
      <c r="T8" s="47" t="s">
        <v>182</v>
      </c>
      <c r="U8" s="47"/>
      <c r="V8" s="45" t="s">
        <v>45</v>
      </c>
      <c r="W8" s="45" t="s">
        <v>36</v>
      </c>
      <c r="X8" s="45">
        <v>3</v>
      </c>
      <c r="Y8" s="45"/>
      <c r="Z8" s="45" t="s">
        <v>178</v>
      </c>
      <c r="AA8" s="45"/>
      <c r="AB8" s="47" t="s">
        <v>55</v>
      </c>
      <c r="AC8" s="45" t="s">
        <v>185</v>
      </c>
      <c r="AD8" s="45" t="s">
        <v>183</v>
      </c>
      <c r="AE8" s="45" t="s">
        <v>184</v>
      </c>
      <c r="AF8" s="47"/>
      <c r="AG8" s="45"/>
      <c r="AH8" s="28" t="s">
        <v>186</v>
      </c>
      <c r="AI8" s="45"/>
      <c r="AJ8" s="24" t="s">
        <v>43</v>
      </c>
      <c r="AK8" s="30">
        <v>44399</v>
      </c>
      <c r="AL8" s="29">
        <f t="shared" si="1"/>
        <v>91504</v>
      </c>
    </row>
    <row r="9" spans="1:40" ht="18" customHeight="1" x14ac:dyDescent="0.3">
      <c r="A9" s="138">
        <v>4</v>
      </c>
      <c r="B9" s="21">
        <v>40333</v>
      </c>
      <c r="C9" s="47" t="s">
        <v>78</v>
      </c>
      <c r="D9" s="23" t="s">
        <v>62</v>
      </c>
      <c r="E9" s="21"/>
      <c r="F9" s="45" t="s">
        <v>198</v>
      </c>
      <c r="G9" s="56"/>
      <c r="H9" s="76"/>
      <c r="I9" s="45" t="s">
        <v>199</v>
      </c>
      <c r="J9" s="45" t="s">
        <v>193</v>
      </c>
      <c r="K9" s="45" t="s">
        <v>200</v>
      </c>
      <c r="L9" s="45"/>
      <c r="M9" s="45"/>
      <c r="N9" s="45" t="s">
        <v>180</v>
      </c>
      <c r="O9" s="45"/>
      <c r="P9" s="89" t="s">
        <v>171</v>
      </c>
      <c r="Q9" s="24" t="s">
        <v>181</v>
      </c>
      <c r="R9" s="24" t="s">
        <v>181</v>
      </c>
      <c r="S9" s="51" t="s">
        <v>34</v>
      </c>
      <c r="T9" s="47" t="s">
        <v>182</v>
      </c>
      <c r="U9" s="45"/>
      <c r="V9" s="45" t="s">
        <v>45</v>
      </c>
      <c r="W9" s="45" t="s">
        <v>36</v>
      </c>
      <c r="X9" s="29">
        <v>28</v>
      </c>
      <c r="Y9" s="45"/>
      <c r="Z9" s="45" t="s">
        <v>194</v>
      </c>
      <c r="AA9" s="45" t="s">
        <v>113</v>
      </c>
      <c r="AB9" s="47" t="s">
        <v>55</v>
      </c>
      <c r="AC9" s="45" t="s">
        <v>196</v>
      </c>
      <c r="AD9" s="45" t="s">
        <v>201</v>
      </c>
      <c r="AE9" s="45" t="s">
        <v>1682</v>
      </c>
      <c r="AF9" s="47" t="s">
        <v>55</v>
      </c>
      <c r="AG9" s="45" t="s">
        <v>197</v>
      </c>
      <c r="AH9" s="28" t="s">
        <v>202</v>
      </c>
      <c r="AI9" s="45"/>
      <c r="AJ9" s="21" t="s">
        <v>166</v>
      </c>
      <c r="AK9" s="30">
        <v>44399</v>
      </c>
      <c r="AL9" s="31">
        <f t="shared" si="1"/>
        <v>40333</v>
      </c>
    </row>
    <row r="10" spans="1:40" ht="18" customHeight="1" x14ac:dyDescent="0.3">
      <c r="A10" s="138">
        <v>5</v>
      </c>
      <c r="B10" s="21">
        <v>91506</v>
      </c>
      <c r="C10" s="45"/>
      <c r="D10" s="23" t="s">
        <v>43</v>
      </c>
      <c r="E10" s="21"/>
      <c r="F10" s="45"/>
      <c r="G10" s="56"/>
      <c r="H10" s="76"/>
      <c r="I10" s="45" t="s">
        <v>1590</v>
      </c>
      <c r="J10" s="45" t="s">
        <v>204</v>
      </c>
      <c r="K10" s="45" t="s">
        <v>98</v>
      </c>
      <c r="L10" s="45"/>
      <c r="M10" s="45"/>
      <c r="N10" s="45" t="s">
        <v>180</v>
      </c>
      <c r="O10" s="47"/>
      <c r="P10" s="89" t="s">
        <v>171</v>
      </c>
      <c r="Q10" s="24" t="s">
        <v>181</v>
      </c>
      <c r="R10" s="24" t="s">
        <v>181</v>
      </c>
      <c r="S10" s="51" t="s">
        <v>34</v>
      </c>
      <c r="T10" s="47" t="s">
        <v>182</v>
      </c>
      <c r="U10" s="47"/>
      <c r="V10" s="45"/>
      <c r="W10" s="45"/>
      <c r="X10" s="29">
        <f>8+17+75</f>
        <v>100</v>
      </c>
      <c r="Y10" s="45"/>
      <c r="Z10" s="45" t="s">
        <v>203</v>
      </c>
      <c r="AA10" s="45"/>
      <c r="AB10" s="47" t="s">
        <v>55</v>
      </c>
      <c r="AC10" s="45" t="s">
        <v>185</v>
      </c>
      <c r="AD10" s="45" t="s">
        <v>183</v>
      </c>
      <c r="AE10" s="45" t="s">
        <v>184</v>
      </c>
      <c r="AF10" s="47"/>
      <c r="AG10" s="45"/>
      <c r="AH10" s="28" t="s">
        <v>186</v>
      </c>
      <c r="AI10" s="45"/>
      <c r="AJ10" s="24" t="s">
        <v>43</v>
      </c>
      <c r="AK10" s="30">
        <v>44399</v>
      </c>
      <c r="AL10" s="29">
        <f t="shared" si="1"/>
        <v>91506</v>
      </c>
    </row>
    <row r="11" spans="1:40" ht="18" customHeight="1" x14ac:dyDescent="0.3">
      <c r="A11" s="138">
        <v>6</v>
      </c>
      <c r="B11" s="21">
        <v>40334</v>
      </c>
      <c r="C11" s="47" t="s">
        <v>78</v>
      </c>
      <c r="D11" s="23" t="s">
        <v>62</v>
      </c>
      <c r="E11" s="21"/>
      <c r="F11" s="45" t="s">
        <v>205</v>
      </c>
      <c r="G11" s="56"/>
      <c r="H11" s="76"/>
      <c r="I11" s="45" t="s">
        <v>195</v>
      </c>
      <c r="J11" s="45"/>
      <c r="K11" s="45" t="s">
        <v>206</v>
      </c>
      <c r="L11" s="45"/>
      <c r="M11" s="45"/>
      <c r="N11" s="45" t="s">
        <v>180</v>
      </c>
      <c r="O11" s="45"/>
      <c r="P11" s="89" t="s">
        <v>171</v>
      </c>
      <c r="Q11" s="24" t="s">
        <v>181</v>
      </c>
      <c r="R11" s="24" t="s">
        <v>181</v>
      </c>
      <c r="S11" s="51" t="s">
        <v>34</v>
      </c>
      <c r="T11" s="47" t="s">
        <v>182</v>
      </c>
      <c r="U11" s="45"/>
      <c r="V11" s="45" t="s">
        <v>45</v>
      </c>
      <c r="W11" s="45" t="s">
        <v>36</v>
      </c>
      <c r="X11" s="29">
        <v>39</v>
      </c>
      <c r="Y11" s="45"/>
      <c r="Z11" s="45" t="s">
        <v>195</v>
      </c>
      <c r="AA11" s="45"/>
      <c r="AB11" s="47" t="s">
        <v>55</v>
      </c>
      <c r="AC11" s="45" t="s">
        <v>196</v>
      </c>
      <c r="AD11" s="45" t="s">
        <v>201</v>
      </c>
      <c r="AE11" s="45" t="s">
        <v>1682</v>
      </c>
      <c r="AF11" s="47"/>
      <c r="AG11" s="45"/>
      <c r="AH11" s="28" t="s">
        <v>207</v>
      </c>
      <c r="AI11" s="45"/>
      <c r="AJ11" s="21" t="s">
        <v>101</v>
      </c>
      <c r="AK11" s="30">
        <v>43223</v>
      </c>
      <c r="AL11" s="31">
        <f t="shared" si="1"/>
        <v>40334</v>
      </c>
    </row>
    <row r="12" spans="1:40" ht="18" customHeight="1" x14ac:dyDescent="0.3">
      <c r="A12" s="138">
        <v>7</v>
      </c>
      <c r="B12" s="21">
        <v>10326</v>
      </c>
      <c r="C12" s="21"/>
      <c r="D12" s="23" t="s">
        <v>94</v>
      </c>
      <c r="E12" s="21"/>
      <c r="F12" s="45" t="s">
        <v>208</v>
      </c>
      <c r="G12" s="56"/>
      <c r="H12" s="76"/>
      <c r="I12" s="45" t="s">
        <v>209</v>
      </c>
      <c r="J12" s="37"/>
      <c r="K12" s="45" t="s">
        <v>210</v>
      </c>
      <c r="L12" s="45"/>
      <c r="M12" s="45"/>
      <c r="N12" s="45" t="s">
        <v>180</v>
      </c>
      <c r="O12" s="37"/>
      <c r="P12" s="89" t="s">
        <v>171</v>
      </c>
      <c r="Q12" s="24" t="s">
        <v>181</v>
      </c>
      <c r="R12" s="24" t="s">
        <v>181</v>
      </c>
      <c r="S12" s="51" t="s">
        <v>34</v>
      </c>
      <c r="T12" s="47" t="s">
        <v>182</v>
      </c>
      <c r="U12" s="45"/>
      <c r="V12" s="45" t="s">
        <v>45</v>
      </c>
      <c r="W12" s="45" t="s">
        <v>36</v>
      </c>
      <c r="X12" s="29">
        <v>76</v>
      </c>
      <c r="Y12" s="45"/>
      <c r="Z12" s="45" t="s">
        <v>209</v>
      </c>
      <c r="AA12" s="45"/>
      <c r="AB12" s="92" t="s">
        <v>55</v>
      </c>
      <c r="AC12" s="93" t="s">
        <v>191</v>
      </c>
      <c r="AD12" s="47" t="s">
        <v>190</v>
      </c>
      <c r="AE12" s="45" t="s">
        <v>1681</v>
      </c>
      <c r="AF12" s="47" t="s">
        <v>55</v>
      </c>
      <c r="AG12" s="47" t="s">
        <v>1684</v>
      </c>
      <c r="AH12" s="149" t="s">
        <v>192</v>
      </c>
      <c r="AI12" s="37"/>
      <c r="AJ12" s="21" t="s">
        <v>96</v>
      </c>
      <c r="AK12" s="30">
        <v>44159</v>
      </c>
      <c r="AL12" s="29">
        <f t="shared" si="1"/>
        <v>10326</v>
      </c>
    </row>
    <row r="13" spans="1:40" ht="18" customHeight="1" x14ac:dyDescent="0.3">
      <c r="A13" s="138">
        <v>8</v>
      </c>
      <c r="B13" s="21">
        <v>10327</v>
      </c>
      <c r="C13" s="21"/>
      <c r="D13" s="23" t="s">
        <v>94</v>
      </c>
      <c r="E13" s="21"/>
      <c r="F13" s="45"/>
      <c r="G13" s="56"/>
      <c r="H13" s="76"/>
      <c r="I13" s="45" t="s">
        <v>211</v>
      </c>
      <c r="J13" s="37"/>
      <c r="K13" s="45" t="s">
        <v>212</v>
      </c>
      <c r="L13" s="45"/>
      <c r="M13" s="45"/>
      <c r="N13" s="45" t="s">
        <v>180</v>
      </c>
      <c r="O13" s="37"/>
      <c r="P13" s="89" t="s">
        <v>171</v>
      </c>
      <c r="Q13" s="24" t="s">
        <v>181</v>
      </c>
      <c r="R13" s="24" t="s">
        <v>181</v>
      </c>
      <c r="S13" s="51" t="s">
        <v>34</v>
      </c>
      <c r="T13" s="47" t="s">
        <v>182</v>
      </c>
      <c r="U13" s="45"/>
      <c r="V13" s="45" t="s">
        <v>35</v>
      </c>
      <c r="W13" s="45" t="s">
        <v>36</v>
      </c>
      <c r="X13" s="29">
        <v>4</v>
      </c>
      <c r="Y13" s="45"/>
      <c r="Z13" s="45" t="s">
        <v>211</v>
      </c>
      <c r="AA13" s="45"/>
      <c r="AB13" s="92" t="s">
        <v>55</v>
      </c>
      <c r="AC13" s="93" t="s">
        <v>191</v>
      </c>
      <c r="AD13" s="47" t="s">
        <v>190</v>
      </c>
      <c r="AE13" s="45" t="s">
        <v>1681</v>
      </c>
      <c r="AF13" s="47" t="s">
        <v>55</v>
      </c>
      <c r="AG13" s="47" t="s">
        <v>1684</v>
      </c>
      <c r="AH13" s="149" t="s">
        <v>192</v>
      </c>
      <c r="AI13" s="37"/>
      <c r="AJ13" s="21" t="s">
        <v>43</v>
      </c>
      <c r="AK13" s="30">
        <v>44159</v>
      </c>
      <c r="AL13" s="29">
        <f t="shared" si="1"/>
        <v>10327</v>
      </c>
    </row>
    <row r="14" spans="1:40" ht="18" customHeight="1" x14ac:dyDescent="0.3">
      <c r="A14" s="138">
        <v>9</v>
      </c>
      <c r="B14" s="21">
        <v>10328</v>
      </c>
      <c r="C14" s="21"/>
      <c r="D14" s="23" t="s">
        <v>94</v>
      </c>
      <c r="E14" s="21"/>
      <c r="F14" s="45" t="s">
        <v>213</v>
      </c>
      <c r="G14" s="56"/>
      <c r="H14" s="76"/>
      <c r="I14" s="45" t="s">
        <v>214</v>
      </c>
      <c r="J14" s="45"/>
      <c r="K14" s="45" t="s">
        <v>215</v>
      </c>
      <c r="L14" s="45" t="s">
        <v>216</v>
      </c>
      <c r="M14" s="45"/>
      <c r="N14" s="45" t="s">
        <v>180</v>
      </c>
      <c r="O14" s="45"/>
      <c r="P14" s="89" t="s">
        <v>171</v>
      </c>
      <c r="Q14" s="24" t="s">
        <v>181</v>
      </c>
      <c r="R14" s="24" t="s">
        <v>181</v>
      </c>
      <c r="S14" s="51" t="s">
        <v>34</v>
      </c>
      <c r="T14" s="47" t="s">
        <v>182</v>
      </c>
      <c r="U14" s="45"/>
      <c r="V14" s="45" t="s">
        <v>59</v>
      </c>
      <c r="W14" s="45" t="s">
        <v>36</v>
      </c>
      <c r="X14" s="29">
        <v>50</v>
      </c>
      <c r="Y14" s="45"/>
      <c r="Z14" s="45" t="s">
        <v>214</v>
      </c>
      <c r="AA14" s="45"/>
      <c r="AB14" s="92" t="s">
        <v>55</v>
      </c>
      <c r="AC14" s="93" t="s">
        <v>191</v>
      </c>
      <c r="AD14" s="47" t="s">
        <v>190</v>
      </c>
      <c r="AE14" s="45" t="s">
        <v>1681</v>
      </c>
      <c r="AF14" s="47" t="s">
        <v>55</v>
      </c>
      <c r="AG14" s="47" t="s">
        <v>1684</v>
      </c>
      <c r="AH14" s="149" t="s">
        <v>192</v>
      </c>
      <c r="AI14" s="45"/>
      <c r="AJ14" s="21" t="s">
        <v>96</v>
      </c>
      <c r="AK14" s="30">
        <v>44159</v>
      </c>
      <c r="AL14" s="29">
        <f t="shared" si="1"/>
        <v>10328</v>
      </c>
    </row>
    <row r="15" spans="1:40" ht="18" customHeight="1" x14ac:dyDescent="0.3">
      <c r="A15" s="138">
        <v>10</v>
      </c>
      <c r="B15" s="21">
        <v>10329</v>
      </c>
      <c r="C15" s="21"/>
      <c r="D15" s="23" t="s">
        <v>94</v>
      </c>
      <c r="E15" s="21"/>
      <c r="F15" s="45"/>
      <c r="G15" s="56"/>
      <c r="H15" s="76"/>
      <c r="I15" s="45" t="s">
        <v>217</v>
      </c>
      <c r="J15" s="37"/>
      <c r="K15" s="45" t="s">
        <v>218</v>
      </c>
      <c r="L15" s="45"/>
      <c r="M15" s="45"/>
      <c r="N15" s="45" t="s">
        <v>180</v>
      </c>
      <c r="O15" s="37"/>
      <c r="P15" s="89" t="s">
        <v>171</v>
      </c>
      <c r="Q15" s="24" t="s">
        <v>181</v>
      </c>
      <c r="R15" s="24" t="s">
        <v>181</v>
      </c>
      <c r="S15" s="51" t="s">
        <v>34</v>
      </c>
      <c r="T15" s="47" t="s">
        <v>182</v>
      </c>
      <c r="U15" s="45"/>
      <c r="V15" s="45" t="s">
        <v>59</v>
      </c>
      <c r="W15" s="45" t="s">
        <v>36</v>
      </c>
      <c r="X15" s="29">
        <v>50</v>
      </c>
      <c r="Y15" s="45"/>
      <c r="Z15" s="45" t="s">
        <v>217</v>
      </c>
      <c r="AA15" s="45"/>
      <c r="AB15" s="92" t="s">
        <v>55</v>
      </c>
      <c r="AC15" s="93" t="s">
        <v>191</v>
      </c>
      <c r="AD15" s="47" t="s">
        <v>190</v>
      </c>
      <c r="AE15" s="45" t="s">
        <v>1681</v>
      </c>
      <c r="AF15" s="47" t="s">
        <v>55</v>
      </c>
      <c r="AG15" s="47" t="s">
        <v>1684</v>
      </c>
      <c r="AH15" s="149" t="s">
        <v>192</v>
      </c>
      <c r="AI15" s="37"/>
      <c r="AJ15" s="21" t="s">
        <v>96</v>
      </c>
      <c r="AK15" s="30">
        <v>44159</v>
      </c>
      <c r="AL15" s="29">
        <f t="shared" si="1"/>
        <v>10329</v>
      </c>
    </row>
    <row r="16" spans="1:40" ht="18" customHeight="1" x14ac:dyDescent="0.3">
      <c r="A16" s="138">
        <v>11</v>
      </c>
      <c r="B16" s="21">
        <v>30413</v>
      </c>
      <c r="C16" s="45"/>
      <c r="D16" s="23" t="s">
        <v>31</v>
      </c>
      <c r="E16" s="21"/>
      <c r="F16" s="46" t="s">
        <v>219</v>
      </c>
      <c r="G16" s="56"/>
      <c r="H16" s="74"/>
      <c r="I16" s="46" t="s">
        <v>220</v>
      </c>
      <c r="J16" s="46" t="s">
        <v>1673</v>
      </c>
      <c r="K16" s="46" t="s">
        <v>221</v>
      </c>
      <c r="L16" s="46"/>
      <c r="M16" s="45"/>
      <c r="N16" s="45" t="s">
        <v>180</v>
      </c>
      <c r="O16" s="46"/>
      <c r="P16" s="89" t="s">
        <v>171</v>
      </c>
      <c r="Q16" s="51" t="s">
        <v>181</v>
      </c>
      <c r="R16" s="24" t="s">
        <v>181</v>
      </c>
      <c r="S16" s="51" t="s">
        <v>34</v>
      </c>
      <c r="T16" s="50" t="s">
        <v>182</v>
      </c>
      <c r="U16" s="50"/>
      <c r="V16" s="50" t="s">
        <v>45</v>
      </c>
      <c r="W16" s="47" t="s">
        <v>36</v>
      </c>
      <c r="X16" s="25">
        <v>75</v>
      </c>
      <c r="Y16" s="26"/>
      <c r="Z16" s="49" t="s">
        <v>220</v>
      </c>
      <c r="AA16" s="45"/>
      <c r="AB16" s="27" t="s">
        <v>55</v>
      </c>
      <c r="AC16" s="48" t="s">
        <v>222</v>
      </c>
      <c r="AD16" s="45" t="s">
        <v>132</v>
      </c>
      <c r="AE16" s="45" t="s">
        <v>130</v>
      </c>
      <c r="AF16" s="48"/>
      <c r="AG16" s="48"/>
      <c r="AH16" s="28" t="s">
        <v>223</v>
      </c>
      <c r="AI16" s="28"/>
      <c r="AJ16" s="51" t="s">
        <v>224</v>
      </c>
      <c r="AK16" s="21"/>
      <c r="AL16" s="29">
        <f t="shared" si="1"/>
        <v>30413</v>
      </c>
    </row>
    <row r="17" spans="1:38" ht="18" customHeight="1" x14ac:dyDescent="0.3">
      <c r="A17" s="138">
        <v>12</v>
      </c>
      <c r="B17" s="21">
        <v>40335</v>
      </c>
      <c r="C17" s="47" t="s">
        <v>78</v>
      </c>
      <c r="D17" s="23" t="s">
        <v>62</v>
      </c>
      <c r="E17" s="21"/>
      <c r="F17" s="45" t="s">
        <v>225</v>
      </c>
      <c r="G17" s="56"/>
      <c r="H17" s="76"/>
      <c r="I17" s="45" t="s">
        <v>226</v>
      </c>
      <c r="J17" s="45" t="s">
        <v>227</v>
      </c>
      <c r="K17" s="45" t="s">
        <v>228</v>
      </c>
      <c r="L17" s="45" t="s">
        <v>229</v>
      </c>
      <c r="M17" s="45"/>
      <c r="N17" s="45" t="s">
        <v>180</v>
      </c>
      <c r="O17" s="45"/>
      <c r="P17" s="89" t="s">
        <v>171</v>
      </c>
      <c r="Q17" s="24" t="s">
        <v>181</v>
      </c>
      <c r="R17" s="24" t="s">
        <v>181</v>
      </c>
      <c r="S17" s="51" t="s">
        <v>34</v>
      </c>
      <c r="T17" s="47" t="s">
        <v>182</v>
      </c>
      <c r="U17" s="45"/>
      <c r="V17" s="45" t="s">
        <v>45</v>
      </c>
      <c r="W17" s="45" t="s">
        <v>36</v>
      </c>
      <c r="X17" s="29">
        <v>16</v>
      </c>
      <c r="Y17" s="45"/>
      <c r="Z17" s="45" t="s">
        <v>1593</v>
      </c>
      <c r="AA17" s="45" t="s">
        <v>64</v>
      </c>
      <c r="AB17" s="47" t="s">
        <v>55</v>
      </c>
      <c r="AC17" s="45" t="s">
        <v>196</v>
      </c>
      <c r="AD17" s="45" t="s">
        <v>201</v>
      </c>
      <c r="AE17" s="45" t="s">
        <v>1682</v>
      </c>
      <c r="AF17" s="47"/>
      <c r="AG17" s="45"/>
      <c r="AH17" s="108" t="s">
        <v>1594</v>
      </c>
      <c r="AI17" s="45"/>
      <c r="AJ17" s="21" t="s">
        <v>166</v>
      </c>
      <c r="AK17" s="30">
        <v>44582</v>
      </c>
      <c r="AL17" s="31">
        <f t="shared" si="1"/>
        <v>40335</v>
      </c>
    </row>
    <row r="18" spans="1:38" ht="18" customHeight="1" x14ac:dyDescent="0.3">
      <c r="A18" s="138">
        <v>13</v>
      </c>
      <c r="B18" s="21">
        <v>91508</v>
      </c>
      <c r="C18" s="45"/>
      <c r="D18" s="23" t="s">
        <v>43</v>
      </c>
      <c r="E18" s="21"/>
      <c r="F18" s="45"/>
      <c r="G18" s="56"/>
      <c r="H18" s="76"/>
      <c r="I18" s="45" t="s">
        <v>230</v>
      </c>
      <c r="J18" s="45"/>
      <c r="K18" s="45"/>
      <c r="L18" s="45"/>
      <c r="M18" s="45"/>
      <c r="N18" s="45" t="s">
        <v>180</v>
      </c>
      <c r="O18" s="47"/>
      <c r="P18" s="89" t="s">
        <v>171</v>
      </c>
      <c r="Q18" s="24" t="s">
        <v>181</v>
      </c>
      <c r="R18" s="24" t="s">
        <v>181</v>
      </c>
      <c r="S18" s="51" t="s">
        <v>34</v>
      </c>
      <c r="T18" s="47" t="s">
        <v>182</v>
      </c>
      <c r="U18" s="47"/>
      <c r="V18" s="45" t="s">
        <v>45</v>
      </c>
      <c r="W18" s="45" t="s">
        <v>36</v>
      </c>
      <c r="X18" s="29">
        <f>14+11</f>
        <v>25</v>
      </c>
      <c r="Y18" s="45"/>
      <c r="Z18" s="45" t="s">
        <v>230</v>
      </c>
      <c r="AA18" s="45" t="s">
        <v>113</v>
      </c>
      <c r="AB18" s="47" t="s">
        <v>55</v>
      </c>
      <c r="AC18" s="45" t="s">
        <v>196</v>
      </c>
      <c r="AD18" s="45" t="s">
        <v>1683</v>
      </c>
      <c r="AE18" s="45" t="s">
        <v>1682</v>
      </c>
      <c r="AF18" s="47"/>
      <c r="AG18" s="45"/>
      <c r="AH18" s="45"/>
      <c r="AI18" s="45"/>
      <c r="AJ18" s="24" t="s">
        <v>43</v>
      </c>
      <c r="AK18" s="21"/>
      <c r="AL18" s="29">
        <f t="shared" si="1"/>
        <v>91508</v>
      </c>
    </row>
    <row r="19" spans="1:38" ht="18" customHeight="1" x14ac:dyDescent="0.3">
      <c r="A19" s="138">
        <v>14</v>
      </c>
      <c r="B19" s="21">
        <v>30414</v>
      </c>
      <c r="C19" s="45"/>
      <c r="D19" s="23" t="s">
        <v>31</v>
      </c>
      <c r="E19" s="21"/>
      <c r="F19" s="46" t="s">
        <v>231</v>
      </c>
      <c r="G19" s="47" t="s">
        <v>1591</v>
      </c>
      <c r="H19" s="74"/>
      <c r="I19" s="49" t="s">
        <v>232</v>
      </c>
      <c r="J19" s="47" t="s">
        <v>1592</v>
      </c>
      <c r="K19" s="46" t="s">
        <v>233</v>
      </c>
      <c r="L19" s="46"/>
      <c r="M19" s="45"/>
      <c r="N19" s="45" t="s">
        <v>180</v>
      </c>
      <c r="O19" s="46"/>
      <c r="P19" s="89" t="s">
        <v>171</v>
      </c>
      <c r="Q19" s="51" t="s">
        <v>181</v>
      </c>
      <c r="R19" s="24" t="s">
        <v>181</v>
      </c>
      <c r="S19" s="51" t="s">
        <v>34</v>
      </c>
      <c r="T19" s="47" t="s">
        <v>182</v>
      </c>
      <c r="U19" s="47"/>
      <c r="V19" s="47" t="s">
        <v>45</v>
      </c>
      <c r="W19" s="47" t="s">
        <v>36</v>
      </c>
      <c r="X19" s="25">
        <v>90</v>
      </c>
      <c r="Y19" s="26"/>
      <c r="Z19" s="49" t="s">
        <v>232</v>
      </c>
      <c r="AA19" s="47"/>
      <c r="AB19" s="27" t="s">
        <v>55</v>
      </c>
      <c r="AC19" s="23" t="s">
        <v>234</v>
      </c>
      <c r="AD19" s="47"/>
      <c r="AE19" s="47"/>
      <c r="AF19" s="48"/>
      <c r="AG19" s="48"/>
      <c r="AH19" s="136"/>
      <c r="AI19" s="45"/>
      <c r="AJ19" s="51" t="s">
        <v>121</v>
      </c>
      <c r="AK19" s="21"/>
      <c r="AL19" s="29">
        <f t="shared" si="1"/>
        <v>30414</v>
      </c>
    </row>
    <row r="20" spans="1:38" ht="18" customHeight="1" x14ac:dyDescent="0.3">
      <c r="A20" s="138">
        <v>15</v>
      </c>
      <c r="B20" s="21">
        <v>10330</v>
      </c>
      <c r="C20" s="21"/>
      <c r="D20" s="23" t="s">
        <v>94</v>
      </c>
      <c r="E20" s="21"/>
      <c r="F20" s="45"/>
      <c r="G20" s="56"/>
      <c r="H20" s="76"/>
      <c r="I20" s="45" t="s">
        <v>235</v>
      </c>
      <c r="J20" s="37"/>
      <c r="K20" s="45" t="s">
        <v>236</v>
      </c>
      <c r="L20" s="45"/>
      <c r="M20" s="45"/>
      <c r="N20" s="45" t="s">
        <v>180</v>
      </c>
      <c r="O20" s="37"/>
      <c r="P20" s="89" t="s">
        <v>171</v>
      </c>
      <c r="Q20" s="24" t="s">
        <v>181</v>
      </c>
      <c r="R20" s="24" t="s">
        <v>181</v>
      </c>
      <c r="S20" s="51" t="s">
        <v>34</v>
      </c>
      <c r="T20" s="47" t="s">
        <v>182</v>
      </c>
      <c r="U20" s="45"/>
      <c r="V20" s="45" t="s">
        <v>45</v>
      </c>
      <c r="W20" s="45" t="s">
        <v>36</v>
      </c>
      <c r="X20" s="29">
        <v>36</v>
      </c>
      <c r="Y20" s="45"/>
      <c r="Z20" s="45" t="s">
        <v>235</v>
      </c>
      <c r="AA20" s="45"/>
      <c r="AB20" s="92" t="s">
        <v>55</v>
      </c>
      <c r="AC20" s="93" t="s">
        <v>191</v>
      </c>
      <c r="AD20" s="47" t="s">
        <v>190</v>
      </c>
      <c r="AE20" s="45" t="s">
        <v>1681</v>
      </c>
      <c r="AF20" s="47" t="s">
        <v>55</v>
      </c>
      <c r="AG20" s="47" t="s">
        <v>1684</v>
      </c>
      <c r="AH20" s="149" t="s">
        <v>192</v>
      </c>
      <c r="AI20" s="37"/>
      <c r="AJ20" s="21" t="s">
        <v>96</v>
      </c>
      <c r="AK20" s="30">
        <v>44159</v>
      </c>
      <c r="AL20" s="29">
        <f t="shared" si="1"/>
        <v>10330</v>
      </c>
    </row>
    <row r="21" spans="1:38" ht="18" customHeight="1" x14ac:dyDescent="0.3">
      <c r="A21" s="138">
        <v>16</v>
      </c>
      <c r="B21" s="21">
        <v>10331</v>
      </c>
      <c r="C21" s="21"/>
      <c r="D21" s="23" t="s">
        <v>94</v>
      </c>
      <c r="E21" s="21"/>
      <c r="F21" s="45"/>
      <c r="G21" s="56"/>
      <c r="H21" s="76"/>
      <c r="I21" s="45" t="s">
        <v>237</v>
      </c>
      <c r="J21" s="37"/>
      <c r="K21" s="45" t="s">
        <v>238</v>
      </c>
      <c r="L21" s="45"/>
      <c r="M21" s="45"/>
      <c r="N21" s="45" t="s">
        <v>180</v>
      </c>
      <c r="O21" s="37"/>
      <c r="P21" s="89" t="s">
        <v>171</v>
      </c>
      <c r="Q21" s="24" t="s">
        <v>181</v>
      </c>
      <c r="R21" s="24" t="s">
        <v>181</v>
      </c>
      <c r="S21" s="51" t="s">
        <v>34</v>
      </c>
      <c r="T21" s="47" t="s">
        <v>182</v>
      </c>
      <c r="U21" s="45"/>
      <c r="V21" s="45" t="s">
        <v>59</v>
      </c>
      <c r="W21" s="45" t="s">
        <v>36</v>
      </c>
      <c r="X21" s="29">
        <v>40</v>
      </c>
      <c r="Y21" s="45"/>
      <c r="Z21" s="45" t="s">
        <v>237</v>
      </c>
      <c r="AA21" s="45"/>
      <c r="AB21" s="92" t="s">
        <v>55</v>
      </c>
      <c r="AC21" s="93" t="s">
        <v>191</v>
      </c>
      <c r="AD21" s="47" t="s">
        <v>190</v>
      </c>
      <c r="AE21" s="45" t="s">
        <v>1681</v>
      </c>
      <c r="AF21" s="47" t="s">
        <v>55</v>
      </c>
      <c r="AG21" s="47" t="s">
        <v>1684</v>
      </c>
      <c r="AH21" s="149" t="s">
        <v>192</v>
      </c>
      <c r="AI21" s="37"/>
      <c r="AJ21" s="21" t="s">
        <v>96</v>
      </c>
      <c r="AK21" s="30">
        <v>44159</v>
      </c>
      <c r="AL21" s="29">
        <f t="shared" si="1"/>
        <v>10331</v>
      </c>
    </row>
    <row r="22" spans="1:38" ht="18" customHeight="1" x14ac:dyDescent="0.3">
      <c r="A22" s="138">
        <v>17</v>
      </c>
      <c r="B22" s="21"/>
      <c r="C22" s="21"/>
      <c r="D22" s="23"/>
      <c r="E22" s="21"/>
      <c r="F22" s="45"/>
      <c r="G22" s="56"/>
      <c r="H22" s="76" t="s">
        <v>71</v>
      </c>
      <c r="I22" s="45"/>
      <c r="J22" s="37"/>
      <c r="K22" s="45"/>
      <c r="L22" s="45"/>
      <c r="M22" s="45"/>
      <c r="N22" s="45"/>
      <c r="O22" s="37"/>
      <c r="P22" s="89"/>
      <c r="Q22" s="24"/>
      <c r="R22" s="80"/>
      <c r="S22" s="51"/>
      <c r="T22" s="47"/>
      <c r="U22" s="45"/>
      <c r="V22" s="45"/>
      <c r="W22" s="45"/>
      <c r="X22" s="29"/>
      <c r="Y22" s="45"/>
      <c r="Z22" s="45"/>
      <c r="AA22" s="45"/>
      <c r="AB22" s="92"/>
      <c r="AC22" s="93"/>
      <c r="AD22" s="47"/>
      <c r="AE22" s="45"/>
      <c r="AF22" s="47"/>
      <c r="AG22" s="47"/>
      <c r="AH22" s="37"/>
      <c r="AI22" s="37"/>
      <c r="AJ22" s="21"/>
      <c r="AK22" s="30"/>
      <c r="AL22" s="29"/>
    </row>
    <row r="23" spans="1:38" ht="18" customHeight="1" x14ac:dyDescent="0.3">
      <c r="A23" s="138">
        <v>18</v>
      </c>
      <c r="B23" s="21">
        <v>91509</v>
      </c>
      <c r="C23" s="45"/>
      <c r="D23" s="23" t="s">
        <v>43</v>
      </c>
      <c r="E23" s="21"/>
      <c r="F23" s="45"/>
      <c r="G23" s="56"/>
      <c r="H23" s="76"/>
      <c r="I23" s="45" t="s">
        <v>1678</v>
      </c>
      <c r="J23" s="45"/>
      <c r="K23" s="45" t="s">
        <v>239</v>
      </c>
      <c r="L23" s="45"/>
      <c r="M23" s="45"/>
      <c r="N23" s="45" t="s">
        <v>71</v>
      </c>
      <c r="O23" s="47"/>
      <c r="P23" s="89" t="s">
        <v>171</v>
      </c>
      <c r="Q23" s="24" t="s">
        <v>240</v>
      </c>
      <c r="R23" s="83">
        <v>1202</v>
      </c>
      <c r="S23" s="51" t="s">
        <v>34</v>
      </c>
      <c r="T23" s="47" t="s">
        <v>70</v>
      </c>
      <c r="U23" s="47"/>
      <c r="V23" s="45" t="s">
        <v>35</v>
      </c>
      <c r="W23" s="45" t="s">
        <v>36</v>
      </c>
      <c r="X23" s="29">
        <v>32</v>
      </c>
      <c r="Y23" s="45"/>
      <c r="Z23" s="45" t="s">
        <v>241</v>
      </c>
      <c r="AA23" s="45"/>
      <c r="AB23" s="47" t="s">
        <v>39</v>
      </c>
      <c r="AC23" s="45" t="s">
        <v>85</v>
      </c>
      <c r="AD23" s="45" t="s">
        <v>83</v>
      </c>
      <c r="AE23" s="45" t="s">
        <v>84</v>
      </c>
      <c r="AF23" s="47"/>
      <c r="AG23" s="45"/>
      <c r="AH23" s="28" t="s">
        <v>242</v>
      </c>
      <c r="AI23" s="45"/>
      <c r="AJ23" s="24" t="s">
        <v>43</v>
      </c>
      <c r="AK23" s="30">
        <v>44399</v>
      </c>
      <c r="AL23" s="29">
        <f t="shared" ref="AL23:AL32" si="2">B23</f>
        <v>91509</v>
      </c>
    </row>
    <row r="24" spans="1:38" ht="18" customHeight="1" x14ac:dyDescent="0.3">
      <c r="A24" s="138">
        <v>19</v>
      </c>
      <c r="B24" s="21">
        <v>91510</v>
      </c>
      <c r="C24" s="45"/>
      <c r="D24" s="23" t="s">
        <v>43</v>
      </c>
      <c r="E24" s="21"/>
      <c r="F24" s="45"/>
      <c r="G24" s="56"/>
      <c r="H24" s="76"/>
      <c r="I24" s="45" t="s">
        <v>243</v>
      </c>
      <c r="J24" s="45"/>
      <c r="K24" s="45" t="s">
        <v>244</v>
      </c>
      <c r="L24" s="45"/>
      <c r="M24" s="45"/>
      <c r="N24" s="45" t="s">
        <v>71</v>
      </c>
      <c r="O24" s="47"/>
      <c r="P24" s="89" t="s">
        <v>171</v>
      </c>
      <c r="Q24" s="24" t="s">
        <v>240</v>
      </c>
      <c r="R24" s="83">
        <v>1202</v>
      </c>
      <c r="S24" s="51" t="s">
        <v>34</v>
      </c>
      <c r="T24" s="47" t="s">
        <v>70</v>
      </c>
      <c r="U24" s="47"/>
      <c r="V24" s="45" t="s">
        <v>59</v>
      </c>
      <c r="W24" s="45" t="s">
        <v>36</v>
      </c>
      <c r="X24" s="29">
        <v>90</v>
      </c>
      <c r="Y24" s="45"/>
      <c r="Z24" s="45" t="s">
        <v>243</v>
      </c>
      <c r="AA24" s="45"/>
      <c r="AB24" s="47" t="s">
        <v>39</v>
      </c>
      <c r="AC24" s="45" t="s">
        <v>245</v>
      </c>
      <c r="AD24" s="45" t="s">
        <v>109</v>
      </c>
      <c r="AE24" s="45" t="s">
        <v>112</v>
      </c>
      <c r="AF24" s="47" t="s">
        <v>88</v>
      </c>
      <c r="AG24" s="45" t="s">
        <v>111</v>
      </c>
      <c r="AH24" s="28" t="s">
        <v>246</v>
      </c>
      <c r="AI24" s="45"/>
      <c r="AJ24" s="24" t="s">
        <v>43</v>
      </c>
      <c r="AK24" s="30">
        <v>44466</v>
      </c>
      <c r="AL24" s="29">
        <f t="shared" si="2"/>
        <v>91510</v>
      </c>
    </row>
    <row r="25" spans="1:38" ht="18" customHeight="1" x14ac:dyDescent="0.3">
      <c r="A25" s="138">
        <v>20</v>
      </c>
      <c r="B25" s="81">
        <v>50044</v>
      </c>
      <c r="C25" s="33"/>
      <c r="D25" s="33" t="s">
        <v>247</v>
      </c>
      <c r="E25" s="81"/>
      <c r="F25" s="94"/>
      <c r="G25" s="56"/>
      <c r="H25" s="131"/>
      <c r="I25" s="94" t="s">
        <v>248</v>
      </c>
      <c r="J25" s="94"/>
      <c r="K25" s="94" t="s">
        <v>249</v>
      </c>
      <c r="L25" s="94"/>
      <c r="M25" s="94"/>
      <c r="N25" s="94" t="s">
        <v>71</v>
      </c>
      <c r="O25" s="94"/>
      <c r="P25" s="89" t="s">
        <v>171</v>
      </c>
      <c r="Q25" s="82" t="s">
        <v>240</v>
      </c>
      <c r="R25" s="83">
        <v>1202</v>
      </c>
      <c r="S25" s="51" t="s">
        <v>34</v>
      </c>
      <c r="T25" s="52" t="s">
        <v>70</v>
      </c>
      <c r="U25" s="94"/>
      <c r="V25" s="33" t="s">
        <v>45</v>
      </c>
      <c r="W25" s="33" t="s">
        <v>36</v>
      </c>
      <c r="X25" s="31">
        <v>1</v>
      </c>
      <c r="Y25" s="94"/>
      <c r="Z25" s="94" t="s">
        <v>248</v>
      </c>
      <c r="AA25" s="94" t="s">
        <v>250</v>
      </c>
      <c r="AB25" s="32" t="s">
        <v>39</v>
      </c>
      <c r="AC25" s="94" t="s">
        <v>251</v>
      </c>
      <c r="AD25" s="94" t="s">
        <v>155</v>
      </c>
      <c r="AE25" s="45" t="s">
        <v>84</v>
      </c>
      <c r="AF25" s="52" t="s">
        <v>39</v>
      </c>
      <c r="AG25" s="94" t="s">
        <v>252</v>
      </c>
      <c r="AH25" s="84" t="s">
        <v>248</v>
      </c>
      <c r="AI25" s="94"/>
      <c r="AJ25" s="81" t="s">
        <v>253</v>
      </c>
      <c r="AK25" s="85">
        <v>44235</v>
      </c>
      <c r="AL25" s="31">
        <f t="shared" si="2"/>
        <v>50044</v>
      </c>
    </row>
    <row r="26" spans="1:38" ht="18" customHeight="1" x14ac:dyDescent="0.3">
      <c r="A26" s="138">
        <v>21</v>
      </c>
      <c r="B26" s="21">
        <v>91511</v>
      </c>
      <c r="C26" s="45"/>
      <c r="D26" s="23" t="s">
        <v>43</v>
      </c>
      <c r="E26" s="21"/>
      <c r="F26" s="45"/>
      <c r="G26" s="56"/>
      <c r="H26" s="76"/>
      <c r="I26" s="45" t="s">
        <v>1595</v>
      </c>
      <c r="J26" s="45"/>
      <c r="K26" s="45" t="s">
        <v>255</v>
      </c>
      <c r="L26" s="45"/>
      <c r="M26" s="45"/>
      <c r="N26" s="45" t="s">
        <v>71</v>
      </c>
      <c r="O26" s="47"/>
      <c r="P26" s="89" t="s">
        <v>171</v>
      </c>
      <c r="Q26" s="24" t="s">
        <v>240</v>
      </c>
      <c r="R26" s="83">
        <v>1202</v>
      </c>
      <c r="S26" s="51" t="s">
        <v>34</v>
      </c>
      <c r="T26" s="47" t="s">
        <v>70</v>
      </c>
      <c r="U26" s="47"/>
      <c r="V26" s="45" t="s">
        <v>45</v>
      </c>
      <c r="W26" s="45" t="s">
        <v>158</v>
      </c>
      <c r="X26" s="29">
        <v>24</v>
      </c>
      <c r="Y26" s="45"/>
      <c r="Z26" s="45" t="s">
        <v>254</v>
      </c>
      <c r="AA26" s="45"/>
      <c r="AB26" s="47" t="s">
        <v>39</v>
      </c>
      <c r="AC26" s="45" t="s">
        <v>85</v>
      </c>
      <c r="AD26" s="45" t="s">
        <v>83</v>
      </c>
      <c r="AE26" s="45" t="s">
        <v>84</v>
      </c>
      <c r="AF26" s="47"/>
      <c r="AG26" s="45"/>
      <c r="AH26" s="28" t="s">
        <v>256</v>
      </c>
      <c r="AI26" s="45"/>
      <c r="AJ26" s="24" t="s">
        <v>43</v>
      </c>
      <c r="AK26" s="30">
        <v>44399</v>
      </c>
      <c r="AL26" s="29">
        <f t="shared" si="2"/>
        <v>91511</v>
      </c>
    </row>
    <row r="27" spans="1:38" ht="18" customHeight="1" x14ac:dyDescent="0.3">
      <c r="A27" s="138">
        <v>22</v>
      </c>
      <c r="B27" s="21">
        <v>91512</v>
      </c>
      <c r="C27" s="45"/>
      <c r="D27" s="23" t="s">
        <v>43</v>
      </c>
      <c r="E27" s="21"/>
      <c r="F27" s="45"/>
      <c r="G27" s="56"/>
      <c r="H27" s="76"/>
      <c r="I27" s="45" t="s">
        <v>257</v>
      </c>
      <c r="J27" s="45"/>
      <c r="K27" s="45" t="s">
        <v>258</v>
      </c>
      <c r="L27" s="45"/>
      <c r="M27" s="45"/>
      <c r="N27" s="45" t="s">
        <v>71</v>
      </c>
      <c r="O27" s="47"/>
      <c r="P27" s="89" t="s">
        <v>171</v>
      </c>
      <c r="Q27" s="24" t="s">
        <v>240</v>
      </c>
      <c r="R27" s="83">
        <v>1202</v>
      </c>
      <c r="S27" s="51" t="s">
        <v>34</v>
      </c>
      <c r="T27" s="47" t="s">
        <v>70</v>
      </c>
      <c r="U27" s="47"/>
      <c r="V27" s="45" t="s">
        <v>45</v>
      </c>
      <c r="W27" s="45" t="s">
        <v>36</v>
      </c>
      <c r="X27" s="29">
        <v>20</v>
      </c>
      <c r="Y27" s="45"/>
      <c r="Z27" s="45" t="s">
        <v>257</v>
      </c>
      <c r="AA27" s="45"/>
      <c r="AB27" s="47" t="s">
        <v>39</v>
      </c>
      <c r="AC27" s="45" t="s">
        <v>85</v>
      </c>
      <c r="AD27" s="45" t="s">
        <v>83</v>
      </c>
      <c r="AE27" s="45" t="s">
        <v>84</v>
      </c>
      <c r="AF27" s="47"/>
      <c r="AG27" s="45"/>
      <c r="AH27" s="28" t="s">
        <v>259</v>
      </c>
      <c r="AI27" s="45"/>
      <c r="AJ27" s="24" t="s">
        <v>260</v>
      </c>
      <c r="AK27" s="30">
        <v>44399</v>
      </c>
      <c r="AL27" s="29">
        <f t="shared" si="2"/>
        <v>91512</v>
      </c>
    </row>
    <row r="28" spans="1:38" ht="18" customHeight="1" x14ac:dyDescent="0.3">
      <c r="A28" s="138">
        <v>23</v>
      </c>
      <c r="B28" s="21">
        <v>91513</v>
      </c>
      <c r="C28" s="45"/>
      <c r="D28" s="23" t="s">
        <v>43</v>
      </c>
      <c r="E28" s="21"/>
      <c r="F28" s="45"/>
      <c r="G28" s="56"/>
      <c r="H28" s="76"/>
      <c r="I28" s="45" t="s">
        <v>261</v>
      </c>
      <c r="J28" s="45"/>
      <c r="K28" s="45" t="s">
        <v>262</v>
      </c>
      <c r="L28" s="45"/>
      <c r="M28" s="45"/>
      <c r="N28" s="45" t="s">
        <v>71</v>
      </c>
      <c r="O28" s="47"/>
      <c r="P28" s="89" t="s">
        <v>171</v>
      </c>
      <c r="Q28" s="24" t="s">
        <v>240</v>
      </c>
      <c r="R28" s="83">
        <v>1202</v>
      </c>
      <c r="S28" s="51" t="s">
        <v>34</v>
      </c>
      <c r="T28" s="47" t="s">
        <v>70</v>
      </c>
      <c r="U28" s="47"/>
      <c r="V28" s="45" t="s">
        <v>45</v>
      </c>
      <c r="W28" s="45" t="s">
        <v>36</v>
      </c>
      <c r="X28" s="29">
        <v>16</v>
      </c>
      <c r="Y28" s="45"/>
      <c r="Z28" s="45" t="s">
        <v>261</v>
      </c>
      <c r="AA28" s="45"/>
      <c r="AB28" s="47" t="s">
        <v>39</v>
      </c>
      <c r="AC28" s="45" t="s">
        <v>85</v>
      </c>
      <c r="AD28" s="45" t="s">
        <v>83</v>
      </c>
      <c r="AE28" s="45" t="s">
        <v>84</v>
      </c>
      <c r="AF28" s="47"/>
      <c r="AG28" s="45"/>
      <c r="AH28" s="28" t="s">
        <v>263</v>
      </c>
      <c r="AI28" s="45"/>
      <c r="AJ28" s="24" t="s">
        <v>43</v>
      </c>
      <c r="AK28" s="30">
        <v>44399</v>
      </c>
      <c r="AL28" s="29">
        <f t="shared" si="2"/>
        <v>91513</v>
      </c>
    </row>
    <row r="29" spans="1:38" ht="18" customHeight="1" x14ac:dyDescent="0.3">
      <c r="A29" s="138">
        <v>24</v>
      </c>
      <c r="B29" s="21">
        <v>91514</v>
      </c>
      <c r="C29" s="45"/>
      <c r="D29" s="23" t="s">
        <v>43</v>
      </c>
      <c r="E29" s="21"/>
      <c r="F29" s="45"/>
      <c r="G29" s="56"/>
      <c r="H29" s="76"/>
      <c r="I29" s="45" t="s">
        <v>264</v>
      </c>
      <c r="J29" s="45"/>
      <c r="K29" s="45" t="s">
        <v>32</v>
      </c>
      <c r="L29" s="45"/>
      <c r="M29" s="45"/>
      <c r="N29" s="45" t="s">
        <v>71</v>
      </c>
      <c r="O29" s="47"/>
      <c r="P29" s="89" t="s">
        <v>171</v>
      </c>
      <c r="Q29" s="24" t="s">
        <v>240</v>
      </c>
      <c r="R29" s="83">
        <v>1202</v>
      </c>
      <c r="S29" s="51" t="s">
        <v>34</v>
      </c>
      <c r="T29" s="47" t="s">
        <v>70</v>
      </c>
      <c r="U29" s="47"/>
      <c r="V29" s="45" t="s">
        <v>35</v>
      </c>
      <c r="W29" s="45" t="s">
        <v>36</v>
      </c>
      <c r="X29" s="29">
        <f>5+6</f>
        <v>11</v>
      </c>
      <c r="Y29" s="45"/>
      <c r="Z29" s="45" t="s">
        <v>264</v>
      </c>
      <c r="AA29" s="45" t="s">
        <v>44</v>
      </c>
      <c r="AB29" s="47" t="s">
        <v>39</v>
      </c>
      <c r="AC29" s="45" t="s">
        <v>91</v>
      </c>
      <c r="AD29" s="45" t="s">
        <v>90</v>
      </c>
      <c r="AE29" s="45" t="s">
        <v>56</v>
      </c>
      <c r="AF29" s="47"/>
      <c r="AG29" s="45"/>
      <c r="AH29" s="28" t="s">
        <v>58</v>
      </c>
      <c r="AI29" s="45"/>
      <c r="AJ29" s="21" t="s">
        <v>43</v>
      </c>
      <c r="AK29" s="30">
        <v>44400</v>
      </c>
      <c r="AL29" s="29">
        <f t="shared" si="2"/>
        <v>91514</v>
      </c>
    </row>
    <row r="30" spans="1:38" ht="18" customHeight="1" x14ac:dyDescent="0.3">
      <c r="A30" s="138">
        <v>25</v>
      </c>
      <c r="B30" s="21">
        <v>91515</v>
      </c>
      <c r="C30" s="45"/>
      <c r="D30" s="23" t="s">
        <v>43</v>
      </c>
      <c r="E30" s="21"/>
      <c r="F30" s="45"/>
      <c r="G30" s="56"/>
      <c r="H30" s="76"/>
      <c r="I30" s="45" t="s">
        <v>265</v>
      </c>
      <c r="J30" s="45"/>
      <c r="K30" s="45" t="s">
        <v>266</v>
      </c>
      <c r="L30" s="45"/>
      <c r="M30" s="45"/>
      <c r="N30" s="45" t="s">
        <v>71</v>
      </c>
      <c r="O30" s="47"/>
      <c r="P30" s="89" t="s">
        <v>171</v>
      </c>
      <c r="Q30" s="24" t="s">
        <v>240</v>
      </c>
      <c r="R30" s="83">
        <v>1202</v>
      </c>
      <c r="S30" s="51" t="s">
        <v>34</v>
      </c>
      <c r="T30" s="47" t="s">
        <v>70</v>
      </c>
      <c r="U30" s="47"/>
      <c r="V30" s="45" t="s">
        <v>45</v>
      </c>
      <c r="W30" s="45" t="s">
        <v>36</v>
      </c>
      <c r="X30" s="29">
        <v>6</v>
      </c>
      <c r="Y30" s="45"/>
      <c r="Z30" s="45" t="s">
        <v>265</v>
      </c>
      <c r="AA30" s="45"/>
      <c r="AB30" s="47" t="s">
        <v>39</v>
      </c>
      <c r="AC30" s="45" t="s">
        <v>85</v>
      </c>
      <c r="AD30" s="45" t="s">
        <v>83</v>
      </c>
      <c r="AE30" s="45" t="s">
        <v>84</v>
      </c>
      <c r="AF30" s="47"/>
      <c r="AG30" s="45"/>
      <c r="AH30" s="28" t="s">
        <v>267</v>
      </c>
      <c r="AI30" s="45"/>
      <c r="AJ30" s="24" t="s">
        <v>43</v>
      </c>
      <c r="AK30" s="30">
        <v>44399</v>
      </c>
      <c r="AL30" s="29">
        <f t="shared" si="2"/>
        <v>91515</v>
      </c>
    </row>
    <row r="31" spans="1:38" ht="18" customHeight="1" x14ac:dyDescent="0.3">
      <c r="A31" s="138">
        <v>26</v>
      </c>
      <c r="B31" s="81">
        <v>50045</v>
      </c>
      <c r="C31" s="33" t="s">
        <v>270</v>
      </c>
      <c r="D31" s="33" t="s">
        <v>247</v>
      </c>
      <c r="E31" s="81"/>
      <c r="F31" s="94"/>
      <c r="G31" s="56"/>
      <c r="H31" s="131"/>
      <c r="I31" s="94" t="s">
        <v>268</v>
      </c>
      <c r="J31" s="94" t="s">
        <v>271</v>
      </c>
      <c r="K31" s="94" t="s">
        <v>272</v>
      </c>
      <c r="L31" s="94"/>
      <c r="M31" s="94"/>
      <c r="N31" s="94" t="s">
        <v>71</v>
      </c>
      <c r="O31" s="94"/>
      <c r="P31" s="89" t="s">
        <v>171</v>
      </c>
      <c r="Q31" s="82" t="s">
        <v>240</v>
      </c>
      <c r="R31" s="83">
        <v>1202</v>
      </c>
      <c r="S31" s="51" t="s">
        <v>34</v>
      </c>
      <c r="T31" s="52" t="s">
        <v>70</v>
      </c>
      <c r="U31" s="94"/>
      <c r="V31" s="33" t="s">
        <v>59</v>
      </c>
      <c r="W31" s="33" t="s">
        <v>36</v>
      </c>
      <c r="X31" s="31">
        <v>20</v>
      </c>
      <c r="Y31" s="94"/>
      <c r="Z31" s="94" t="s">
        <v>268</v>
      </c>
      <c r="AA31" s="94" t="s">
        <v>250</v>
      </c>
      <c r="AB31" s="32" t="s">
        <v>39</v>
      </c>
      <c r="AC31" s="94" t="s">
        <v>251</v>
      </c>
      <c r="AD31" s="94" t="s">
        <v>155</v>
      </c>
      <c r="AE31" s="45" t="s">
        <v>84</v>
      </c>
      <c r="AF31" s="52" t="s">
        <v>39</v>
      </c>
      <c r="AG31" s="94" t="s">
        <v>252</v>
      </c>
      <c r="AH31" s="84" t="s">
        <v>269</v>
      </c>
      <c r="AI31" s="94"/>
      <c r="AJ31" s="81" t="s">
        <v>260</v>
      </c>
      <c r="AK31" s="85">
        <v>44399</v>
      </c>
      <c r="AL31" s="31">
        <f t="shared" si="2"/>
        <v>50045</v>
      </c>
    </row>
    <row r="32" spans="1:38" ht="18" customHeight="1" x14ac:dyDescent="0.3">
      <c r="A32" s="138">
        <v>27</v>
      </c>
      <c r="B32" s="21">
        <v>91517</v>
      </c>
      <c r="C32" s="45"/>
      <c r="D32" s="23" t="s">
        <v>43</v>
      </c>
      <c r="E32" s="21"/>
      <c r="F32" s="45"/>
      <c r="G32" s="56"/>
      <c r="H32" s="76"/>
      <c r="I32" s="45" t="s">
        <v>273</v>
      </c>
      <c r="J32" s="45"/>
      <c r="K32" s="45" t="s">
        <v>274</v>
      </c>
      <c r="L32" s="45"/>
      <c r="M32" s="45"/>
      <c r="N32" s="45" t="s">
        <v>71</v>
      </c>
      <c r="O32" s="47"/>
      <c r="P32" s="89" t="s">
        <v>171</v>
      </c>
      <c r="Q32" s="24" t="s">
        <v>240</v>
      </c>
      <c r="R32" s="83">
        <v>1202</v>
      </c>
      <c r="S32" s="51" t="s">
        <v>34</v>
      </c>
      <c r="T32" s="47" t="s">
        <v>70</v>
      </c>
      <c r="U32" s="47"/>
      <c r="V32" s="45" t="s">
        <v>45</v>
      </c>
      <c r="W32" s="45" t="s">
        <v>36</v>
      </c>
      <c r="X32" s="29">
        <v>24</v>
      </c>
      <c r="Y32" s="45"/>
      <c r="Z32" s="45" t="s">
        <v>273</v>
      </c>
      <c r="AA32" s="45"/>
      <c r="AB32" s="47" t="s">
        <v>39</v>
      </c>
      <c r="AC32" s="45" t="s">
        <v>275</v>
      </c>
      <c r="AD32" s="45" t="s">
        <v>109</v>
      </c>
      <c r="AE32" s="45" t="s">
        <v>112</v>
      </c>
      <c r="AF32" s="47" t="s">
        <v>88</v>
      </c>
      <c r="AG32" s="45" t="s">
        <v>111</v>
      </c>
      <c r="AH32" s="28" t="s">
        <v>276</v>
      </c>
      <c r="AI32" s="45"/>
      <c r="AJ32" s="24" t="s">
        <v>43</v>
      </c>
      <c r="AK32" s="30">
        <v>44466</v>
      </c>
      <c r="AL32" s="29">
        <f t="shared" si="2"/>
        <v>91517</v>
      </c>
    </row>
    <row r="33" spans="1:38" ht="18" customHeight="1" x14ac:dyDescent="0.3">
      <c r="A33" s="138">
        <v>28</v>
      </c>
      <c r="B33" s="21"/>
      <c r="C33" s="45"/>
      <c r="D33" s="23"/>
      <c r="E33" s="21"/>
      <c r="F33" s="45"/>
      <c r="G33" s="56"/>
      <c r="H33" s="76" t="s">
        <v>280</v>
      </c>
      <c r="I33" s="45"/>
      <c r="J33" s="45"/>
      <c r="K33" s="45"/>
      <c r="L33" s="45"/>
      <c r="M33" s="45"/>
      <c r="N33" s="45"/>
      <c r="O33" s="47"/>
      <c r="P33" s="89"/>
      <c r="Q33" s="24"/>
      <c r="R33" s="24"/>
      <c r="S33" s="51"/>
      <c r="T33" s="47"/>
      <c r="U33" s="47"/>
      <c r="V33" s="45"/>
      <c r="W33" s="45"/>
      <c r="X33" s="29"/>
      <c r="Y33" s="45"/>
      <c r="Z33" s="45"/>
      <c r="AA33" s="45"/>
      <c r="AB33" s="47"/>
      <c r="AC33" s="45"/>
      <c r="AD33" s="45"/>
      <c r="AE33" s="45"/>
      <c r="AF33" s="47"/>
      <c r="AG33" s="45"/>
      <c r="AH33" s="28"/>
      <c r="AI33" s="45"/>
      <c r="AJ33" s="24"/>
      <c r="AK33" s="30"/>
      <c r="AL33" s="29"/>
    </row>
    <row r="34" spans="1:38" ht="18" customHeight="1" x14ac:dyDescent="0.3">
      <c r="A34" s="138">
        <v>29</v>
      </c>
      <c r="B34" s="21">
        <v>30415</v>
      </c>
      <c r="C34" s="45"/>
      <c r="D34" s="23" t="s">
        <v>31</v>
      </c>
      <c r="E34" s="21"/>
      <c r="F34" s="46" t="s">
        <v>277</v>
      </c>
      <c r="G34" s="47" t="s">
        <v>279</v>
      </c>
      <c r="H34" s="74"/>
      <c r="I34" s="46" t="s">
        <v>1596</v>
      </c>
      <c r="J34" s="56"/>
      <c r="K34" s="46" t="s">
        <v>32</v>
      </c>
      <c r="L34" s="45"/>
      <c r="M34" s="45"/>
      <c r="N34" s="46" t="s">
        <v>1597</v>
      </c>
      <c r="O34" s="46"/>
      <c r="P34" s="46" t="s">
        <v>171</v>
      </c>
      <c r="Q34" s="51" t="s">
        <v>281</v>
      </c>
      <c r="R34" s="51" t="s">
        <v>281</v>
      </c>
      <c r="S34" s="51" t="s">
        <v>34</v>
      </c>
      <c r="T34" s="50" t="s">
        <v>282</v>
      </c>
      <c r="U34" s="50"/>
      <c r="V34" s="50" t="s">
        <v>35</v>
      </c>
      <c r="W34" s="47" t="s">
        <v>36</v>
      </c>
      <c r="X34" s="25">
        <v>3</v>
      </c>
      <c r="Y34" s="26"/>
      <c r="Z34" s="49" t="s">
        <v>278</v>
      </c>
      <c r="AA34" s="50"/>
      <c r="AB34" s="27" t="s">
        <v>55</v>
      </c>
      <c r="AC34" s="23" t="s">
        <v>148</v>
      </c>
      <c r="AD34" s="45" t="s">
        <v>146</v>
      </c>
      <c r="AE34" s="50" t="s">
        <v>147</v>
      </c>
      <c r="AF34" s="27" t="s">
        <v>123</v>
      </c>
      <c r="AG34" s="27" t="s">
        <v>283</v>
      </c>
      <c r="AH34" s="28" t="s">
        <v>149</v>
      </c>
      <c r="AI34" s="28"/>
      <c r="AJ34" s="51" t="s">
        <v>75</v>
      </c>
      <c r="AK34" s="21"/>
      <c r="AL34" s="29">
        <f>B34</f>
        <v>30415</v>
      </c>
    </row>
    <row r="35" spans="1:38" ht="18" customHeight="1" x14ac:dyDescent="0.3">
      <c r="A35" s="138">
        <v>30</v>
      </c>
      <c r="B35" s="21"/>
      <c r="C35" s="45"/>
      <c r="D35" s="23"/>
      <c r="E35" s="21"/>
      <c r="F35" s="46"/>
      <c r="G35" s="56"/>
      <c r="H35" s="74" t="s">
        <v>285</v>
      </c>
      <c r="I35" s="46"/>
      <c r="J35" s="47"/>
      <c r="K35" s="46"/>
      <c r="L35" s="45"/>
      <c r="M35" s="45"/>
      <c r="N35" s="46"/>
      <c r="O35" s="46"/>
      <c r="P35" s="46"/>
      <c r="Q35" s="51"/>
      <c r="R35" s="51"/>
      <c r="S35" s="51"/>
      <c r="T35" s="50"/>
      <c r="U35" s="50"/>
      <c r="V35" s="50"/>
      <c r="W35" s="47"/>
      <c r="X35" s="25"/>
      <c r="Y35" s="26"/>
      <c r="Z35" s="49"/>
      <c r="AA35" s="50"/>
      <c r="AB35" s="27"/>
      <c r="AC35" s="23"/>
      <c r="AD35" s="45"/>
      <c r="AE35" s="50"/>
      <c r="AF35" s="27"/>
      <c r="AG35" s="27"/>
      <c r="AH35" s="28"/>
      <c r="AI35" s="28"/>
      <c r="AJ35" s="51"/>
      <c r="AK35" s="21"/>
      <c r="AL35" s="29"/>
    </row>
    <row r="36" spans="1:38" ht="18" customHeight="1" x14ac:dyDescent="0.3">
      <c r="A36" s="138">
        <v>31</v>
      </c>
      <c r="B36" s="21">
        <v>91518</v>
      </c>
      <c r="C36" s="45"/>
      <c r="D36" s="23" t="s">
        <v>43</v>
      </c>
      <c r="E36" s="21"/>
      <c r="F36" s="45"/>
      <c r="G36" s="56"/>
      <c r="H36" s="76"/>
      <c r="I36" s="45" t="s">
        <v>284</v>
      </c>
      <c r="J36" s="45"/>
      <c r="K36" s="45" t="s">
        <v>284</v>
      </c>
      <c r="L36" s="45"/>
      <c r="M36" s="45"/>
      <c r="N36" s="45" t="s">
        <v>285</v>
      </c>
      <c r="O36" s="47"/>
      <c r="P36" s="89" t="s">
        <v>171</v>
      </c>
      <c r="Q36" s="24" t="s">
        <v>286</v>
      </c>
      <c r="R36" s="21">
        <v>1204</v>
      </c>
      <c r="S36" s="51" t="s">
        <v>34</v>
      </c>
      <c r="T36" s="47" t="s">
        <v>287</v>
      </c>
      <c r="U36" s="47"/>
      <c r="V36" s="45" t="s">
        <v>45</v>
      </c>
      <c r="W36" s="45" t="s">
        <v>36</v>
      </c>
      <c r="X36" s="29">
        <v>20</v>
      </c>
      <c r="Y36" s="45"/>
      <c r="Z36" s="45" t="s">
        <v>284</v>
      </c>
      <c r="AA36" s="45"/>
      <c r="AB36" s="47" t="s">
        <v>39</v>
      </c>
      <c r="AC36" s="45" t="s">
        <v>85</v>
      </c>
      <c r="AD36" s="45" t="s">
        <v>83</v>
      </c>
      <c r="AE36" s="45" t="s">
        <v>84</v>
      </c>
      <c r="AF36" s="47"/>
      <c r="AG36" s="45"/>
      <c r="AH36" s="28" t="s">
        <v>288</v>
      </c>
      <c r="AI36" s="45"/>
      <c r="AJ36" s="21" t="s">
        <v>43</v>
      </c>
      <c r="AK36" s="30">
        <v>44399</v>
      </c>
      <c r="AL36" s="29">
        <f t="shared" ref="AL36:AL56" si="3">B36</f>
        <v>91518</v>
      </c>
    </row>
    <row r="37" spans="1:38" ht="18" customHeight="1" x14ac:dyDescent="0.3">
      <c r="A37" s="138">
        <v>32</v>
      </c>
      <c r="B37" s="21">
        <v>91519</v>
      </c>
      <c r="C37" s="45"/>
      <c r="D37" s="23" t="s">
        <v>43</v>
      </c>
      <c r="E37" s="21"/>
      <c r="F37" s="45"/>
      <c r="G37" s="56"/>
      <c r="H37" s="76"/>
      <c r="I37" s="45" t="s">
        <v>289</v>
      </c>
      <c r="J37" s="45"/>
      <c r="K37" s="45" t="s">
        <v>32</v>
      </c>
      <c r="L37" s="45"/>
      <c r="M37" s="45"/>
      <c r="N37" s="45" t="s">
        <v>285</v>
      </c>
      <c r="O37" s="47"/>
      <c r="P37" s="89" t="s">
        <v>171</v>
      </c>
      <c r="Q37" s="24" t="s">
        <v>286</v>
      </c>
      <c r="R37" s="21">
        <v>1204</v>
      </c>
      <c r="S37" s="51" t="s">
        <v>34</v>
      </c>
      <c r="T37" s="47" t="s">
        <v>290</v>
      </c>
      <c r="U37" s="47"/>
      <c r="V37" s="45" t="s">
        <v>35</v>
      </c>
      <c r="W37" s="45" t="s">
        <v>36</v>
      </c>
      <c r="X37" s="29">
        <v>4</v>
      </c>
      <c r="Y37" s="45"/>
      <c r="Z37" s="45" t="s">
        <v>289</v>
      </c>
      <c r="AA37" s="45" t="s">
        <v>44</v>
      </c>
      <c r="AB37" s="47" t="s">
        <v>55</v>
      </c>
      <c r="AC37" s="45" t="s">
        <v>293</v>
      </c>
      <c r="AD37" s="45" t="s">
        <v>291</v>
      </c>
      <c r="AE37" s="45" t="s">
        <v>292</v>
      </c>
      <c r="AF37" s="47" t="s">
        <v>55</v>
      </c>
      <c r="AG37" s="45" t="s">
        <v>293</v>
      </c>
      <c r="AH37" s="45"/>
      <c r="AI37" s="45"/>
      <c r="AJ37" s="21" t="s">
        <v>43</v>
      </c>
      <c r="AK37" s="30">
        <v>44400</v>
      </c>
      <c r="AL37" s="29">
        <f t="shared" si="3"/>
        <v>91519</v>
      </c>
    </row>
    <row r="38" spans="1:38" ht="18" customHeight="1" x14ac:dyDescent="0.3">
      <c r="A38" s="138">
        <v>33</v>
      </c>
      <c r="B38" s="21">
        <v>91520</v>
      </c>
      <c r="C38" s="45"/>
      <c r="D38" s="23" t="s">
        <v>43</v>
      </c>
      <c r="E38" s="21"/>
      <c r="F38" s="45"/>
      <c r="G38" s="56"/>
      <c r="H38" s="76"/>
      <c r="I38" s="45" t="s">
        <v>1598</v>
      </c>
      <c r="J38" s="136"/>
      <c r="K38" s="45"/>
      <c r="L38" s="45"/>
      <c r="M38" s="45"/>
      <c r="N38" s="45" t="s">
        <v>285</v>
      </c>
      <c r="O38" s="47"/>
      <c r="P38" s="89" t="s">
        <v>171</v>
      </c>
      <c r="Q38" s="24" t="s">
        <v>286</v>
      </c>
      <c r="R38" s="21">
        <v>1204</v>
      </c>
      <c r="S38" s="51" t="s">
        <v>34</v>
      </c>
      <c r="T38" s="47" t="s">
        <v>290</v>
      </c>
      <c r="U38" s="47"/>
      <c r="V38" s="45" t="s">
        <v>45</v>
      </c>
      <c r="W38" s="45" t="s">
        <v>36</v>
      </c>
      <c r="X38" s="42">
        <v>10</v>
      </c>
      <c r="Y38" s="42"/>
      <c r="Z38" s="45" t="s">
        <v>294</v>
      </c>
      <c r="AA38" s="47" t="s">
        <v>113</v>
      </c>
      <c r="AB38" s="27" t="s">
        <v>55</v>
      </c>
      <c r="AC38" s="27" t="s">
        <v>297</v>
      </c>
      <c r="AD38" s="45" t="s">
        <v>295</v>
      </c>
      <c r="AE38" s="45" t="s">
        <v>296</v>
      </c>
      <c r="AF38" s="43"/>
      <c r="AG38" s="43"/>
      <c r="AH38" s="28" t="s">
        <v>298</v>
      </c>
      <c r="AI38" s="45"/>
      <c r="AJ38" s="21" t="s">
        <v>43</v>
      </c>
      <c r="AK38" s="21" t="s">
        <v>114</v>
      </c>
      <c r="AL38" s="29">
        <f t="shared" si="3"/>
        <v>91520</v>
      </c>
    </row>
    <row r="39" spans="1:38" ht="18" customHeight="1" x14ac:dyDescent="0.3">
      <c r="A39" s="138">
        <v>34</v>
      </c>
      <c r="B39" s="21">
        <v>91521</v>
      </c>
      <c r="C39" s="45"/>
      <c r="D39" s="23" t="s">
        <v>43</v>
      </c>
      <c r="E39" s="21"/>
      <c r="F39" s="45"/>
      <c r="G39" s="56"/>
      <c r="H39" s="76"/>
      <c r="I39" s="45" t="s">
        <v>299</v>
      </c>
      <c r="J39" s="45"/>
      <c r="K39" s="45" t="s">
        <v>300</v>
      </c>
      <c r="L39" s="45" t="s">
        <v>301</v>
      </c>
      <c r="M39" s="45"/>
      <c r="N39" s="45" t="s">
        <v>285</v>
      </c>
      <c r="O39" s="47"/>
      <c r="P39" s="89" t="s">
        <v>171</v>
      </c>
      <c r="Q39" s="24" t="s">
        <v>286</v>
      </c>
      <c r="R39" s="21">
        <v>1204</v>
      </c>
      <c r="S39" s="51" t="s">
        <v>34</v>
      </c>
      <c r="T39" s="47" t="s">
        <v>290</v>
      </c>
      <c r="U39" s="47"/>
      <c r="V39" s="45" t="s">
        <v>59</v>
      </c>
      <c r="W39" s="45" t="s">
        <v>46</v>
      </c>
      <c r="X39" s="29">
        <v>21</v>
      </c>
      <c r="Y39" s="45"/>
      <c r="Z39" s="45" t="s">
        <v>299</v>
      </c>
      <c r="AA39" s="45"/>
      <c r="AB39" s="47" t="s">
        <v>39</v>
      </c>
      <c r="AC39" s="45" t="s">
        <v>85</v>
      </c>
      <c r="AD39" s="45" t="s">
        <v>83</v>
      </c>
      <c r="AE39" s="45" t="s">
        <v>84</v>
      </c>
      <c r="AF39" s="47"/>
      <c r="AG39" s="45"/>
      <c r="AH39" s="28" t="s">
        <v>302</v>
      </c>
      <c r="AI39" s="45"/>
      <c r="AJ39" s="24" t="s">
        <v>43</v>
      </c>
      <c r="AK39" s="30">
        <v>44399</v>
      </c>
      <c r="AL39" s="29">
        <f t="shared" si="3"/>
        <v>91521</v>
      </c>
    </row>
    <row r="40" spans="1:38" ht="18" customHeight="1" x14ac:dyDescent="0.3">
      <c r="A40" s="138">
        <v>35</v>
      </c>
      <c r="B40" s="21">
        <v>91523</v>
      </c>
      <c r="C40" s="45"/>
      <c r="D40" s="23" t="s">
        <v>43</v>
      </c>
      <c r="E40" s="21"/>
      <c r="F40" s="45"/>
      <c r="G40" s="56"/>
      <c r="H40" s="76"/>
      <c r="I40" s="45" t="s">
        <v>306</v>
      </c>
      <c r="J40" s="45"/>
      <c r="K40" s="45" t="s">
        <v>307</v>
      </c>
      <c r="L40" s="45" t="s">
        <v>308</v>
      </c>
      <c r="M40" s="45"/>
      <c r="N40" s="45" t="s">
        <v>285</v>
      </c>
      <c r="O40" s="47"/>
      <c r="P40" s="89" t="s">
        <v>171</v>
      </c>
      <c r="Q40" s="24" t="s">
        <v>286</v>
      </c>
      <c r="R40" s="21">
        <v>1204</v>
      </c>
      <c r="S40" s="51" t="s">
        <v>34</v>
      </c>
      <c r="T40" s="47" t="s">
        <v>290</v>
      </c>
      <c r="U40" s="47"/>
      <c r="V40" s="45" t="s">
        <v>45</v>
      </c>
      <c r="W40" s="45" t="s">
        <v>46</v>
      </c>
      <c r="X40" s="29">
        <v>57</v>
      </c>
      <c r="Y40" s="45"/>
      <c r="Z40" s="45" t="s">
        <v>306</v>
      </c>
      <c r="AA40" s="45"/>
      <c r="AB40" s="47" t="s">
        <v>39</v>
      </c>
      <c r="AC40" s="45" t="s">
        <v>85</v>
      </c>
      <c r="AD40" s="45" t="s">
        <v>83</v>
      </c>
      <c r="AE40" s="45" t="s">
        <v>84</v>
      </c>
      <c r="AF40" s="47"/>
      <c r="AG40" s="45"/>
      <c r="AH40" s="28" t="s">
        <v>309</v>
      </c>
      <c r="AI40" s="45"/>
      <c r="AJ40" s="24" t="s">
        <v>43</v>
      </c>
      <c r="AK40" s="30">
        <v>44399</v>
      </c>
      <c r="AL40" s="29">
        <f t="shared" si="3"/>
        <v>91523</v>
      </c>
    </row>
    <row r="41" spans="1:38" ht="18" customHeight="1" x14ac:dyDescent="0.3">
      <c r="A41" s="138">
        <v>36</v>
      </c>
      <c r="B41" s="21">
        <v>91524</v>
      </c>
      <c r="C41" s="45"/>
      <c r="D41" s="23" t="s">
        <v>43</v>
      </c>
      <c r="E41" s="21"/>
      <c r="F41" s="45"/>
      <c r="G41" s="56"/>
      <c r="H41" s="76"/>
      <c r="I41" s="45" t="s">
        <v>1599</v>
      </c>
      <c r="J41" s="45"/>
      <c r="K41" s="45"/>
      <c r="L41" s="45"/>
      <c r="M41" s="45"/>
      <c r="N41" s="45" t="s">
        <v>285</v>
      </c>
      <c r="O41" s="47"/>
      <c r="P41" s="89" t="s">
        <v>171</v>
      </c>
      <c r="Q41" s="24" t="s">
        <v>286</v>
      </c>
      <c r="R41" s="21">
        <v>1204</v>
      </c>
      <c r="S41" s="51" t="s">
        <v>34</v>
      </c>
      <c r="T41" s="47" t="s">
        <v>290</v>
      </c>
      <c r="U41" s="47"/>
      <c r="V41" s="45" t="s">
        <v>45</v>
      </c>
      <c r="W41" s="45" t="s">
        <v>36</v>
      </c>
      <c r="X41" s="29">
        <v>24</v>
      </c>
      <c r="Y41" s="45"/>
      <c r="Z41" s="45" t="s">
        <v>310</v>
      </c>
      <c r="AA41" s="45" t="s">
        <v>113</v>
      </c>
      <c r="AB41" s="47" t="s">
        <v>55</v>
      </c>
      <c r="AC41" s="45" t="s">
        <v>297</v>
      </c>
      <c r="AD41" s="45" t="s">
        <v>311</v>
      </c>
      <c r="AE41" s="45" t="s">
        <v>296</v>
      </c>
      <c r="AF41" s="47"/>
      <c r="AG41" s="45"/>
      <c r="AH41" s="45"/>
      <c r="AI41" s="45"/>
      <c r="AJ41" s="21" t="s">
        <v>43</v>
      </c>
      <c r="AK41" s="30">
        <v>44400</v>
      </c>
      <c r="AL41" s="29">
        <f t="shared" si="3"/>
        <v>91524</v>
      </c>
    </row>
    <row r="42" spans="1:38" ht="18" customHeight="1" x14ac:dyDescent="0.3">
      <c r="A42" s="138">
        <v>37</v>
      </c>
      <c r="B42" s="21">
        <v>91525</v>
      </c>
      <c r="C42" s="45"/>
      <c r="D42" s="23" t="s">
        <v>43</v>
      </c>
      <c r="E42" s="21"/>
      <c r="F42" s="45"/>
      <c r="G42" s="56"/>
      <c r="H42" s="76"/>
      <c r="I42" s="45" t="s">
        <v>312</v>
      </c>
      <c r="J42" s="45"/>
      <c r="K42" s="45"/>
      <c r="L42" s="45"/>
      <c r="M42" s="45"/>
      <c r="N42" s="45" t="s">
        <v>285</v>
      </c>
      <c r="O42" s="47"/>
      <c r="P42" s="89" t="s">
        <v>171</v>
      </c>
      <c r="Q42" s="24" t="s">
        <v>286</v>
      </c>
      <c r="R42" s="21">
        <v>1204</v>
      </c>
      <c r="S42" s="51" t="s">
        <v>34</v>
      </c>
      <c r="T42" s="47" t="s">
        <v>290</v>
      </c>
      <c r="U42" s="47"/>
      <c r="V42" s="45"/>
      <c r="W42" s="45"/>
      <c r="X42" s="29">
        <v>63</v>
      </c>
      <c r="Y42" s="45"/>
      <c r="Z42" s="45" t="s">
        <v>312</v>
      </c>
      <c r="AA42" s="45" t="s">
        <v>44</v>
      </c>
      <c r="AB42" s="47" t="s">
        <v>55</v>
      </c>
      <c r="AC42" s="45" t="s">
        <v>297</v>
      </c>
      <c r="AD42" s="45" t="s">
        <v>313</v>
      </c>
      <c r="AE42" s="45" t="s">
        <v>314</v>
      </c>
      <c r="AF42" s="47"/>
      <c r="AG42" s="45"/>
      <c r="AH42" s="28" t="s">
        <v>298</v>
      </c>
      <c r="AI42" s="45"/>
      <c r="AJ42" s="24" t="s">
        <v>43</v>
      </c>
      <c r="AK42" s="30">
        <v>44400</v>
      </c>
      <c r="AL42" s="29">
        <f t="shared" si="3"/>
        <v>91525</v>
      </c>
    </row>
    <row r="43" spans="1:38" ht="18" customHeight="1" x14ac:dyDescent="0.3">
      <c r="A43" s="138">
        <v>38</v>
      </c>
      <c r="B43" s="21">
        <v>91526</v>
      </c>
      <c r="C43" s="45"/>
      <c r="D43" s="23" t="s">
        <v>43</v>
      </c>
      <c r="E43" s="21"/>
      <c r="F43" s="45"/>
      <c r="G43" s="56"/>
      <c r="H43" s="76"/>
      <c r="I43" s="45" t="s">
        <v>315</v>
      </c>
      <c r="J43" s="45"/>
      <c r="K43" s="45" t="s">
        <v>316</v>
      </c>
      <c r="L43" s="45" t="s">
        <v>317</v>
      </c>
      <c r="M43" s="45"/>
      <c r="N43" s="45" t="s">
        <v>285</v>
      </c>
      <c r="O43" s="47"/>
      <c r="P43" s="89" t="s">
        <v>171</v>
      </c>
      <c r="Q43" s="24" t="s">
        <v>286</v>
      </c>
      <c r="R43" s="21">
        <v>1204</v>
      </c>
      <c r="S43" s="51" t="s">
        <v>34</v>
      </c>
      <c r="T43" s="47" t="s">
        <v>290</v>
      </c>
      <c r="U43" s="47"/>
      <c r="V43" s="45" t="s">
        <v>45</v>
      </c>
      <c r="W43" s="45" t="s">
        <v>46</v>
      </c>
      <c r="X43" s="29">
        <v>29</v>
      </c>
      <c r="Y43" s="45"/>
      <c r="Z43" s="45" t="s">
        <v>315</v>
      </c>
      <c r="AA43" s="45"/>
      <c r="AB43" s="47" t="s">
        <v>39</v>
      </c>
      <c r="AC43" s="45" t="s">
        <v>85</v>
      </c>
      <c r="AD43" s="45" t="s">
        <v>83</v>
      </c>
      <c r="AE43" s="45" t="s">
        <v>84</v>
      </c>
      <c r="AF43" s="47"/>
      <c r="AG43" s="45"/>
      <c r="AH43" s="28" t="s">
        <v>318</v>
      </c>
      <c r="AI43" s="45"/>
      <c r="AJ43" s="24" t="s">
        <v>43</v>
      </c>
      <c r="AK43" s="30">
        <v>44399</v>
      </c>
      <c r="AL43" s="29">
        <f t="shared" si="3"/>
        <v>91526</v>
      </c>
    </row>
    <row r="44" spans="1:38" ht="18" customHeight="1" x14ac:dyDescent="0.3">
      <c r="A44" s="138">
        <v>39</v>
      </c>
      <c r="B44" s="21">
        <v>40336</v>
      </c>
      <c r="C44" s="47" t="s">
        <v>63</v>
      </c>
      <c r="D44" s="23" t="s">
        <v>62</v>
      </c>
      <c r="E44" s="21"/>
      <c r="F44" s="45" t="s">
        <v>326</v>
      </c>
      <c r="G44" s="45" t="s">
        <v>1667</v>
      </c>
      <c r="H44" s="76"/>
      <c r="I44" s="45" t="s">
        <v>319</v>
      </c>
      <c r="J44" s="45" t="s">
        <v>323</v>
      </c>
      <c r="K44" s="45" t="s">
        <v>320</v>
      </c>
      <c r="L44" s="45"/>
      <c r="M44" s="45"/>
      <c r="N44" s="45" t="s">
        <v>285</v>
      </c>
      <c r="O44" s="45"/>
      <c r="P44" s="89" t="s">
        <v>171</v>
      </c>
      <c r="Q44" s="24" t="s">
        <v>286</v>
      </c>
      <c r="R44" s="21">
        <v>1204</v>
      </c>
      <c r="S44" s="51" t="s">
        <v>34</v>
      </c>
      <c r="T44" s="47" t="s">
        <v>290</v>
      </c>
      <c r="U44" s="45"/>
      <c r="V44" s="45" t="s">
        <v>59</v>
      </c>
      <c r="W44" s="45" t="s">
        <v>36</v>
      </c>
      <c r="X44" s="29">
        <v>154</v>
      </c>
      <c r="Y44" s="45"/>
      <c r="Z44" s="45" t="s">
        <v>324</v>
      </c>
      <c r="AA44" s="45" t="s">
        <v>325</v>
      </c>
      <c r="AB44" s="47" t="s">
        <v>55</v>
      </c>
      <c r="AC44" s="45" t="s">
        <v>321</v>
      </c>
      <c r="AD44" s="45" t="s">
        <v>129</v>
      </c>
      <c r="AE44" s="45" t="s">
        <v>130</v>
      </c>
      <c r="AF44" s="47" t="s">
        <v>88</v>
      </c>
      <c r="AG44" s="45" t="s">
        <v>131</v>
      </c>
      <c r="AH44" s="28" t="s">
        <v>322</v>
      </c>
      <c r="AI44" s="45"/>
      <c r="AJ44" s="21" t="s">
        <v>104</v>
      </c>
      <c r="AK44" s="30">
        <v>44400</v>
      </c>
      <c r="AL44" s="31">
        <f t="shared" si="3"/>
        <v>40336</v>
      </c>
    </row>
    <row r="45" spans="1:38" ht="18" customHeight="1" x14ac:dyDescent="0.3">
      <c r="A45" s="138">
        <v>40</v>
      </c>
      <c r="B45" s="21">
        <v>91528</v>
      </c>
      <c r="C45" s="45"/>
      <c r="D45" s="23" t="s">
        <v>43</v>
      </c>
      <c r="E45" s="21"/>
      <c r="F45" s="45"/>
      <c r="G45" s="56"/>
      <c r="H45" s="76"/>
      <c r="I45" s="45" t="s">
        <v>327</v>
      </c>
      <c r="J45" s="45"/>
      <c r="K45" s="45" t="s">
        <v>328</v>
      </c>
      <c r="L45" s="45"/>
      <c r="M45" s="45"/>
      <c r="N45" s="45" t="s">
        <v>285</v>
      </c>
      <c r="O45" s="47"/>
      <c r="P45" s="89" t="s">
        <v>171</v>
      </c>
      <c r="Q45" s="24" t="s">
        <v>286</v>
      </c>
      <c r="R45" s="21">
        <v>1204</v>
      </c>
      <c r="S45" s="51" t="s">
        <v>34</v>
      </c>
      <c r="T45" s="47" t="s">
        <v>290</v>
      </c>
      <c r="U45" s="47"/>
      <c r="V45" s="45" t="s">
        <v>45</v>
      </c>
      <c r="W45" s="45" t="s">
        <v>46</v>
      </c>
      <c r="X45" s="29">
        <v>89</v>
      </c>
      <c r="Y45" s="45"/>
      <c r="Z45" s="45" t="s">
        <v>329</v>
      </c>
      <c r="AA45" s="45"/>
      <c r="AB45" s="47" t="s">
        <v>39</v>
      </c>
      <c r="AC45" s="45" t="s">
        <v>85</v>
      </c>
      <c r="AD45" s="45" t="s">
        <v>83</v>
      </c>
      <c r="AE45" s="45" t="s">
        <v>84</v>
      </c>
      <c r="AF45" s="47"/>
      <c r="AG45" s="45"/>
      <c r="AH45" s="28" t="s">
        <v>330</v>
      </c>
      <c r="AI45" s="45"/>
      <c r="AJ45" s="24" t="s">
        <v>43</v>
      </c>
      <c r="AK45" s="30">
        <v>44399</v>
      </c>
      <c r="AL45" s="29">
        <f t="shared" si="3"/>
        <v>91528</v>
      </c>
    </row>
    <row r="46" spans="1:38" ht="18" customHeight="1" x14ac:dyDescent="0.3">
      <c r="A46" s="138">
        <v>41</v>
      </c>
      <c r="B46" s="21">
        <v>91522</v>
      </c>
      <c r="C46" s="45"/>
      <c r="D46" s="23" t="s">
        <v>43</v>
      </c>
      <c r="E46" s="21"/>
      <c r="F46" s="45"/>
      <c r="G46" s="56"/>
      <c r="H46" s="76"/>
      <c r="I46" s="45" t="s">
        <v>331</v>
      </c>
      <c r="J46" s="45"/>
      <c r="K46" s="45" t="s">
        <v>303</v>
      </c>
      <c r="L46" s="45"/>
      <c r="M46" s="45"/>
      <c r="N46" s="45" t="s">
        <v>285</v>
      </c>
      <c r="O46" s="47"/>
      <c r="P46" s="89" t="s">
        <v>171</v>
      </c>
      <c r="Q46" s="24" t="s">
        <v>286</v>
      </c>
      <c r="R46" s="21">
        <v>1204</v>
      </c>
      <c r="S46" s="51" t="s">
        <v>34</v>
      </c>
      <c r="T46" s="47" t="s">
        <v>290</v>
      </c>
      <c r="U46" s="47"/>
      <c r="V46" s="45" t="s">
        <v>45</v>
      </c>
      <c r="W46" s="45" t="s">
        <v>46</v>
      </c>
      <c r="X46" s="29">
        <v>66</v>
      </c>
      <c r="Y46" s="45"/>
      <c r="Z46" s="45" t="s">
        <v>304</v>
      </c>
      <c r="AA46" s="45"/>
      <c r="AB46" s="47" t="s">
        <v>39</v>
      </c>
      <c r="AC46" s="45" t="s">
        <v>85</v>
      </c>
      <c r="AD46" s="45" t="s">
        <v>83</v>
      </c>
      <c r="AE46" s="45" t="s">
        <v>84</v>
      </c>
      <c r="AF46" s="47"/>
      <c r="AG46" s="45"/>
      <c r="AH46" s="28" t="s">
        <v>305</v>
      </c>
      <c r="AI46" s="45"/>
      <c r="AJ46" s="24" t="s">
        <v>43</v>
      </c>
      <c r="AK46" s="30">
        <v>44400</v>
      </c>
      <c r="AL46" s="29">
        <f t="shared" si="3"/>
        <v>91522</v>
      </c>
    </row>
    <row r="47" spans="1:38" ht="18" customHeight="1" x14ac:dyDescent="0.3">
      <c r="A47" s="138">
        <v>42</v>
      </c>
      <c r="B47" s="21">
        <v>91530</v>
      </c>
      <c r="C47" s="45"/>
      <c r="D47" s="23" t="s">
        <v>43</v>
      </c>
      <c r="E47" s="21"/>
      <c r="F47" s="45"/>
      <c r="G47" s="56"/>
      <c r="H47" s="76"/>
      <c r="I47" s="45" t="s">
        <v>332</v>
      </c>
      <c r="J47" s="45"/>
      <c r="K47" s="45"/>
      <c r="L47" s="45"/>
      <c r="M47" s="45"/>
      <c r="N47" s="45" t="s">
        <v>285</v>
      </c>
      <c r="O47" s="47"/>
      <c r="P47" s="89" t="s">
        <v>171</v>
      </c>
      <c r="Q47" s="24" t="s">
        <v>286</v>
      </c>
      <c r="R47" s="21">
        <v>1204</v>
      </c>
      <c r="S47" s="51" t="s">
        <v>34</v>
      </c>
      <c r="T47" s="47" t="s">
        <v>290</v>
      </c>
      <c r="U47" s="47"/>
      <c r="V47" s="45"/>
      <c r="W47" s="45"/>
      <c r="X47" s="29">
        <v>21</v>
      </c>
      <c r="Y47" s="45"/>
      <c r="Z47" s="45" t="s">
        <v>332</v>
      </c>
      <c r="AA47" s="45"/>
      <c r="AB47" s="47" t="s">
        <v>39</v>
      </c>
      <c r="AC47" s="45" t="s">
        <v>85</v>
      </c>
      <c r="AD47" s="45" t="s">
        <v>83</v>
      </c>
      <c r="AE47" s="45" t="s">
        <v>84</v>
      </c>
      <c r="AF47" s="47"/>
      <c r="AG47" s="45"/>
      <c r="AH47" s="28" t="s">
        <v>333</v>
      </c>
      <c r="AI47" s="45"/>
      <c r="AJ47" s="24" t="s">
        <v>43</v>
      </c>
      <c r="AK47" s="30">
        <v>44400</v>
      </c>
      <c r="AL47" s="29">
        <f t="shared" si="3"/>
        <v>91530</v>
      </c>
    </row>
    <row r="48" spans="1:38" ht="18" customHeight="1" x14ac:dyDescent="0.3">
      <c r="A48" s="138">
        <v>43</v>
      </c>
      <c r="B48" s="21">
        <v>30417</v>
      </c>
      <c r="C48" s="45"/>
      <c r="D48" s="23" t="s">
        <v>31</v>
      </c>
      <c r="E48" s="21"/>
      <c r="F48" s="46" t="s">
        <v>334</v>
      </c>
      <c r="G48" s="47" t="s">
        <v>345</v>
      </c>
      <c r="H48" s="74"/>
      <c r="I48" s="49" t="s">
        <v>1600</v>
      </c>
      <c r="J48" s="47"/>
      <c r="K48" s="49" t="s">
        <v>336</v>
      </c>
      <c r="L48" s="46"/>
      <c r="M48" s="45"/>
      <c r="N48" s="49" t="s">
        <v>285</v>
      </c>
      <c r="O48" s="47"/>
      <c r="P48" s="89" t="s">
        <v>171</v>
      </c>
      <c r="Q48" s="24" t="s">
        <v>286</v>
      </c>
      <c r="R48" s="21">
        <v>1204</v>
      </c>
      <c r="S48" s="51" t="s">
        <v>34</v>
      </c>
      <c r="T48" s="47" t="s">
        <v>290</v>
      </c>
      <c r="U48" s="47"/>
      <c r="V48" s="47" t="s">
        <v>59</v>
      </c>
      <c r="W48" s="47" t="s">
        <v>36</v>
      </c>
      <c r="X48" s="25">
        <v>79</v>
      </c>
      <c r="Y48" s="26"/>
      <c r="Z48" s="49" t="s">
        <v>335</v>
      </c>
      <c r="AA48" s="47"/>
      <c r="AB48" s="27" t="s">
        <v>55</v>
      </c>
      <c r="AC48" s="23" t="s">
        <v>337</v>
      </c>
      <c r="AD48" s="47" t="s">
        <v>340</v>
      </c>
      <c r="AE48" s="47" t="s">
        <v>341</v>
      </c>
      <c r="AF48" s="47" t="s">
        <v>342</v>
      </c>
      <c r="AG48" s="45" t="s">
        <v>347</v>
      </c>
      <c r="AH48" s="28" t="s">
        <v>343</v>
      </c>
      <c r="AI48" s="28"/>
      <c r="AJ48" s="51" t="s">
        <v>42</v>
      </c>
      <c r="AK48" s="30">
        <v>44400</v>
      </c>
      <c r="AL48" s="29">
        <f t="shared" si="3"/>
        <v>30417</v>
      </c>
    </row>
    <row r="49" spans="1:38" ht="18" customHeight="1" x14ac:dyDescent="0.3">
      <c r="A49" s="138">
        <v>44</v>
      </c>
      <c r="B49" s="21">
        <v>30418</v>
      </c>
      <c r="C49" s="45"/>
      <c r="D49" s="23" t="s">
        <v>31</v>
      </c>
      <c r="E49" s="21"/>
      <c r="F49" s="46" t="s">
        <v>338</v>
      </c>
      <c r="G49" s="47" t="s">
        <v>345</v>
      </c>
      <c r="H49" s="74"/>
      <c r="I49" s="49" t="s">
        <v>1601</v>
      </c>
      <c r="J49" s="47"/>
      <c r="K49" s="49" t="s">
        <v>336</v>
      </c>
      <c r="L49" s="46"/>
      <c r="M49" s="45"/>
      <c r="N49" s="46" t="s">
        <v>285</v>
      </c>
      <c r="O49" s="46"/>
      <c r="P49" s="89" t="s">
        <v>171</v>
      </c>
      <c r="Q49" s="51" t="s">
        <v>286</v>
      </c>
      <c r="R49" s="21">
        <v>1204</v>
      </c>
      <c r="S49" s="51" t="s">
        <v>34</v>
      </c>
      <c r="T49" s="47" t="s">
        <v>290</v>
      </c>
      <c r="U49" s="47"/>
      <c r="V49" s="47" t="s">
        <v>59</v>
      </c>
      <c r="W49" s="47" t="s">
        <v>36</v>
      </c>
      <c r="X49" s="25">
        <v>39</v>
      </c>
      <c r="Y49" s="26"/>
      <c r="Z49" s="49" t="s">
        <v>339</v>
      </c>
      <c r="AA49" s="47"/>
      <c r="AB49" s="27" t="s">
        <v>55</v>
      </c>
      <c r="AC49" s="23" t="s">
        <v>337</v>
      </c>
      <c r="AD49" s="47" t="s">
        <v>340</v>
      </c>
      <c r="AE49" s="47" t="s">
        <v>341</v>
      </c>
      <c r="AF49" s="47" t="s">
        <v>342</v>
      </c>
      <c r="AG49" s="45" t="s">
        <v>347</v>
      </c>
      <c r="AH49" s="28" t="s">
        <v>343</v>
      </c>
      <c r="AI49" s="28"/>
      <c r="AJ49" s="51" t="s">
        <v>344</v>
      </c>
      <c r="AK49" s="30">
        <v>44400</v>
      </c>
      <c r="AL49" s="29">
        <f t="shared" si="3"/>
        <v>30418</v>
      </c>
    </row>
    <row r="50" spans="1:38" ht="18" customHeight="1" x14ac:dyDescent="0.3">
      <c r="A50" s="138">
        <v>45</v>
      </c>
      <c r="B50" s="21">
        <v>91532</v>
      </c>
      <c r="C50" s="45"/>
      <c r="D50" s="23" t="s">
        <v>43</v>
      </c>
      <c r="E50" s="21"/>
      <c r="F50" s="45"/>
      <c r="G50" s="56"/>
      <c r="H50" s="76"/>
      <c r="I50" s="45" t="s">
        <v>348</v>
      </c>
      <c r="J50" s="45" t="s">
        <v>349</v>
      </c>
      <c r="K50" s="45" t="s">
        <v>32</v>
      </c>
      <c r="L50" s="45"/>
      <c r="M50" s="45"/>
      <c r="N50" s="45" t="s">
        <v>285</v>
      </c>
      <c r="O50" s="47"/>
      <c r="P50" s="89" t="s">
        <v>171</v>
      </c>
      <c r="Q50" s="24" t="s">
        <v>286</v>
      </c>
      <c r="R50" s="21">
        <v>1204</v>
      </c>
      <c r="S50" s="51" t="s">
        <v>34</v>
      </c>
      <c r="T50" s="47" t="s">
        <v>290</v>
      </c>
      <c r="U50" s="47"/>
      <c r="V50" s="45" t="s">
        <v>35</v>
      </c>
      <c r="W50" s="45" t="s">
        <v>36</v>
      </c>
      <c r="X50" s="29">
        <v>5</v>
      </c>
      <c r="Y50" s="45"/>
      <c r="Z50" s="45" t="s">
        <v>348</v>
      </c>
      <c r="AA50" s="45" t="s">
        <v>44</v>
      </c>
      <c r="AB50" s="47" t="s">
        <v>55</v>
      </c>
      <c r="AC50" s="45" t="s">
        <v>350</v>
      </c>
      <c r="AD50" s="45"/>
      <c r="AE50" s="45"/>
      <c r="AF50" s="47" t="s">
        <v>39</v>
      </c>
      <c r="AG50" s="45" t="s">
        <v>351</v>
      </c>
      <c r="AH50" s="28" t="s">
        <v>352</v>
      </c>
      <c r="AI50" s="45"/>
      <c r="AJ50" s="21" t="s">
        <v>43</v>
      </c>
      <c r="AK50" s="30">
        <v>44400</v>
      </c>
      <c r="AL50" s="29">
        <f t="shared" si="3"/>
        <v>91532</v>
      </c>
    </row>
    <row r="51" spans="1:38" ht="18" customHeight="1" x14ac:dyDescent="0.3">
      <c r="A51" s="138">
        <v>46</v>
      </c>
      <c r="B51" s="21">
        <v>91533</v>
      </c>
      <c r="C51" s="45"/>
      <c r="D51" s="23" t="s">
        <v>43</v>
      </c>
      <c r="E51" s="21"/>
      <c r="F51" s="45"/>
      <c r="G51" s="56"/>
      <c r="H51" s="76"/>
      <c r="I51" s="45" t="s">
        <v>353</v>
      </c>
      <c r="J51" s="45"/>
      <c r="K51" s="45" t="s">
        <v>354</v>
      </c>
      <c r="L51" s="45" t="s">
        <v>355</v>
      </c>
      <c r="M51" s="45"/>
      <c r="N51" s="45" t="s">
        <v>285</v>
      </c>
      <c r="O51" s="47"/>
      <c r="P51" s="89" t="s">
        <v>171</v>
      </c>
      <c r="Q51" s="24" t="s">
        <v>286</v>
      </c>
      <c r="R51" s="21">
        <v>1204</v>
      </c>
      <c r="S51" s="51" t="s">
        <v>34</v>
      </c>
      <c r="T51" s="47" t="s">
        <v>290</v>
      </c>
      <c r="U51" s="47"/>
      <c r="V51" s="45" t="s">
        <v>45</v>
      </c>
      <c r="W51" s="45" t="s">
        <v>36</v>
      </c>
      <c r="X51" s="29">
        <v>29</v>
      </c>
      <c r="Y51" s="45"/>
      <c r="Z51" s="45" t="s">
        <v>353</v>
      </c>
      <c r="AA51" s="45"/>
      <c r="AB51" s="47" t="s">
        <v>39</v>
      </c>
      <c r="AC51" s="45" t="s">
        <v>85</v>
      </c>
      <c r="AD51" s="45" t="s">
        <v>83</v>
      </c>
      <c r="AE51" s="45" t="s">
        <v>84</v>
      </c>
      <c r="AF51" s="47"/>
      <c r="AG51" s="45"/>
      <c r="AH51" s="28" t="s">
        <v>356</v>
      </c>
      <c r="AI51" s="45"/>
      <c r="AJ51" s="24" t="s">
        <v>43</v>
      </c>
      <c r="AK51" s="30">
        <v>44399</v>
      </c>
      <c r="AL51" s="29">
        <f t="shared" si="3"/>
        <v>91533</v>
      </c>
    </row>
    <row r="52" spans="1:38" ht="18" customHeight="1" x14ac:dyDescent="0.3">
      <c r="A52" s="138">
        <v>47</v>
      </c>
      <c r="B52" s="21">
        <v>91534</v>
      </c>
      <c r="C52" s="45"/>
      <c r="D52" s="23" t="s">
        <v>43</v>
      </c>
      <c r="E52" s="21"/>
      <c r="F52" s="45"/>
      <c r="G52" s="56"/>
      <c r="H52" s="76"/>
      <c r="I52" s="45" t="s">
        <v>357</v>
      </c>
      <c r="J52" s="45" t="s">
        <v>357</v>
      </c>
      <c r="K52" s="45" t="s">
        <v>358</v>
      </c>
      <c r="L52" s="45" t="s">
        <v>359</v>
      </c>
      <c r="M52" s="45"/>
      <c r="N52" s="45" t="s">
        <v>285</v>
      </c>
      <c r="O52" s="47"/>
      <c r="P52" s="89" t="s">
        <v>171</v>
      </c>
      <c r="Q52" s="24" t="s">
        <v>286</v>
      </c>
      <c r="R52" s="21">
        <v>1204</v>
      </c>
      <c r="S52" s="51" t="s">
        <v>34</v>
      </c>
      <c r="T52" s="47" t="s">
        <v>290</v>
      </c>
      <c r="U52" s="47"/>
      <c r="V52" s="45" t="s">
        <v>45</v>
      </c>
      <c r="W52" s="45" t="s">
        <v>46</v>
      </c>
      <c r="X52" s="29">
        <v>35</v>
      </c>
      <c r="Y52" s="45"/>
      <c r="Z52" s="45" t="s">
        <v>357</v>
      </c>
      <c r="AA52" s="45"/>
      <c r="AB52" s="47" t="s">
        <v>39</v>
      </c>
      <c r="AC52" s="45" t="s">
        <v>85</v>
      </c>
      <c r="AD52" s="45" t="s">
        <v>83</v>
      </c>
      <c r="AE52" s="45" t="s">
        <v>84</v>
      </c>
      <c r="AF52" s="47"/>
      <c r="AG52" s="45"/>
      <c r="AH52" s="28" t="s">
        <v>360</v>
      </c>
      <c r="AI52" s="45"/>
      <c r="AJ52" s="24" t="s">
        <v>43</v>
      </c>
      <c r="AK52" s="30">
        <v>44399</v>
      </c>
      <c r="AL52" s="29">
        <f t="shared" si="3"/>
        <v>91534</v>
      </c>
    </row>
    <row r="53" spans="1:38" ht="18" customHeight="1" x14ac:dyDescent="0.3">
      <c r="A53" s="138">
        <v>48</v>
      </c>
      <c r="B53" s="21">
        <v>91535</v>
      </c>
      <c r="C53" s="45"/>
      <c r="D53" s="23" t="s">
        <v>43</v>
      </c>
      <c r="E53" s="21"/>
      <c r="F53" s="45"/>
      <c r="G53" s="56"/>
      <c r="H53" s="76"/>
      <c r="I53" s="45" t="s">
        <v>361</v>
      </c>
      <c r="J53" s="45" t="s">
        <v>362</v>
      </c>
      <c r="K53" s="45" t="s">
        <v>363</v>
      </c>
      <c r="L53" s="45"/>
      <c r="M53" s="45"/>
      <c r="N53" s="45" t="s">
        <v>285</v>
      </c>
      <c r="O53" s="47"/>
      <c r="P53" s="89" t="s">
        <v>171</v>
      </c>
      <c r="Q53" s="24" t="s">
        <v>286</v>
      </c>
      <c r="R53" s="21">
        <v>1204</v>
      </c>
      <c r="S53" s="51" t="s">
        <v>34</v>
      </c>
      <c r="T53" s="47" t="s">
        <v>290</v>
      </c>
      <c r="U53" s="47"/>
      <c r="V53" s="45" t="s">
        <v>45</v>
      </c>
      <c r="W53" s="45" t="s">
        <v>46</v>
      </c>
      <c r="X53" s="29">
        <v>41</v>
      </c>
      <c r="Y53" s="45"/>
      <c r="Z53" s="45" t="s">
        <v>361</v>
      </c>
      <c r="AA53" s="45"/>
      <c r="AB53" s="47" t="s">
        <v>39</v>
      </c>
      <c r="AC53" s="45" t="s">
        <v>85</v>
      </c>
      <c r="AD53" s="45" t="s">
        <v>83</v>
      </c>
      <c r="AE53" s="45" t="s">
        <v>84</v>
      </c>
      <c r="AF53" s="47"/>
      <c r="AG53" s="45"/>
      <c r="AH53" s="28" t="s">
        <v>364</v>
      </c>
      <c r="AI53" s="45"/>
      <c r="AJ53" s="24" t="s">
        <v>43</v>
      </c>
      <c r="AK53" s="30">
        <v>44399</v>
      </c>
      <c r="AL53" s="29">
        <f t="shared" si="3"/>
        <v>91535</v>
      </c>
    </row>
    <row r="54" spans="1:38" ht="18" customHeight="1" x14ac:dyDescent="0.3">
      <c r="A54" s="138">
        <v>49</v>
      </c>
      <c r="B54" s="21">
        <v>91536</v>
      </c>
      <c r="C54" s="45"/>
      <c r="D54" s="23" t="s">
        <v>43</v>
      </c>
      <c r="E54" s="21"/>
      <c r="F54" s="45"/>
      <c r="G54" s="56"/>
      <c r="H54" s="76"/>
      <c r="I54" s="45" t="s">
        <v>365</v>
      </c>
      <c r="J54" s="45" t="s">
        <v>311</v>
      </c>
      <c r="K54" s="45"/>
      <c r="L54" s="45"/>
      <c r="M54" s="45"/>
      <c r="N54" s="45" t="s">
        <v>285</v>
      </c>
      <c r="O54" s="47"/>
      <c r="P54" s="89" t="s">
        <v>171</v>
      </c>
      <c r="Q54" s="24" t="s">
        <v>286</v>
      </c>
      <c r="R54" s="21">
        <v>1204</v>
      </c>
      <c r="S54" s="51" t="s">
        <v>34</v>
      </c>
      <c r="T54" s="47" t="s">
        <v>290</v>
      </c>
      <c r="U54" s="47"/>
      <c r="V54" s="45" t="s">
        <v>45</v>
      </c>
      <c r="W54" s="45" t="s">
        <v>36</v>
      </c>
      <c r="X54" s="29">
        <v>4</v>
      </c>
      <c r="Y54" s="45"/>
      <c r="Z54" s="45" t="s">
        <v>365</v>
      </c>
      <c r="AA54" s="45" t="s">
        <v>113</v>
      </c>
      <c r="AB54" s="47" t="s">
        <v>55</v>
      </c>
      <c r="AC54" s="45" t="s">
        <v>297</v>
      </c>
      <c r="AD54" s="45" t="s">
        <v>311</v>
      </c>
      <c r="AE54" s="45" t="s">
        <v>296</v>
      </c>
      <c r="AF54" s="47"/>
      <c r="AG54" s="45"/>
      <c r="AH54" s="28" t="s">
        <v>298</v>
      </c>
      <c r="AI54" s="45"/>
      <c r="AJ54" s="24" t="s">
        <v>43</v>
      </c>
      <c r="AK54" s="30">
        <v>44399</v>
      </c>
      <c r="AL54" s="29">
        <f t="shared" si="3"/>
        <v>91536</v>
      </c>
    </row>
    <row r="55" spans="1:38" ht="18" customHeight="1" x14ac:dyDescent="0.3">
      <c r="A55" s="138">
        <v>50</v>
      </c>
      <c r="B55" s="21">
        <v>91537</v>
      </c>
      <c r="C55" s="45"/>
      <c r="D55" s="23" t="s">
        <v>43</v>
      </c>
      <c r="E55" s="21"/>
      <c r="F55" s="45"/>
      <c r="G55" s="56"/>
      <c r="H55" s="76"/>
      <c r="I55" s="45" t="s">
        <v>366</v>
      </c>
      <c r="J55" s="45"/>
      <c r="K55" s="45" t="s">
        <v>367</v>
      </c>
      <c r="L55" s="45"/>
      <c r="M55" s="45"/>
      <c r="N55" s="45" t="s">
        <v>285</v>
      </c>
      <c r="O55" s="47"/>
      <c r="P55" s="89" t="s">
        <v>171</v>
      </c>
      <c r="Q55" s="24" t="s">
        <v>286</v>
      </c>
      <c r="R55" s="21">
        <v>1204</v>
      </c>
      <c r="S55" s="51" t="s">
        <v>34</v>
      </c>
      <c r="T55" s="47" t="s">
        <v>290</v>
      </c>
      <c r="U55" s="47"/>
      <c r="V55" s="45" t="s">
        <v>45</v>
      </c>
      <c r="W55" s="45" t="s">
        <v>36</v>
      </c>
      <c r="X55" s="29">
        <v>12</v>
      </c>
      <c r="Y55" s="45"/>
      <c r="Z55" s="45" t="s">
        <v>366</v>
      </c>
      <c r="AA55" s="45" t="s">
        <v>113</v>
      </c>
      <c r="AB55" s="47" t="s">
        <v>55</v>
      </c>
      <c r="AC55" s="45" t="s">
        <v>297</v>
      </c>
      <c r="AD55" s="45" t="s">
        <v>311</v>
      </c>
      <c r="AE55" s="45" t="s">
        <v>296</v>
      </c>
      <c r="AF55" s="47"/>
      <c r="AG55" s="45"/>
      <c r="AH55" s="28" t="s">
        <v>298</v>
      </c>
      <c r="AI55" s="45"/>
      <c r="AJ55" s="24" t="s">
        <v>43</v>
      </c>
      <c r="AK55" s="30">
        <v>44400</v>
      </c>
      <c r="AL55" s="29">
        <f t="shared" si="3"/>
        <v>91537</v>
      </c>
    </row>
    <row r="56" spans="1:38" ht="18" customHeight="1" x14ac:dyDescent="0.3">
      <c r="A56" s="138">
        <v>51</v>
      </c>
      <c r="B56" s="21">
        <v>91538</v>
      </c>
      <c r="C56" s="45"/>
      <c r="D56" s="23" t="s">
        <v>43</v>
      </c>
      <c r="E56" s="21"/>
      <c r="F56" s="45"/>
      <c r="G56" s="56"/>
      <c r="H56" s="76"/>
      <c r="I56" s="45" t="s">
        <v>368</v>
      </c>
      <c r="J56" s="45"/>
      <c r="K56" s="45" t="s">
        <v>369</v>
      </c>
      <c r="L56" s="45"/>
      <c r="M56" s="45"/>
      <c r="N56" s="45" t="s">
        <v>285</v>
      </c>
      <c r="O56" s="47"/>
      <c r="P56" s="89" t="s">
        <v>171</v>
      </c>
      <c r="Q56" s="24" t="s">
        <v>286</v>
      </c>
      <c r="R56" s="21">
        <v>1204</v>
      </c>
      <c r="S56" s="51" t="s">
        <v>34</v>
      </c>
      <c r="T56" s="47" t="s">
        <v>290</v>
      </c>
      <c r="U56" s="47"/>
      <c r="V56" s="45" t="s">
        <v>45</v>
      </c>
      <c r="W56" s="45" t="s">
        <v>46</v>
      </c>
      <c r="X56" s="29">
        <v>62</v>
      </c>
      <c r="Y56" s="45"/>
      <c r="Z56" s="45" t="s">
        <v>368</v>
      </c>
      <c r="AA56" s="45"/>
      <c r="AB56" s="47" t="s">
        <v>39</v>
      </c>
      <c r="AC56" s="45" t="s">
        <v>85</v>
      </c>
      <c r="AD56" s="45" t="s">
        <v>83</v>
      </c>
      <c r="AE56" s="45" t="s">
        <v>84</v>
      </c>
      <c r="AF56" s="47"/>
      <c r="AG56" s="45"/>
      <c r="AH56" s="28" t="s">
        <v>370</v>
      </c>
      <c r="AI56" s="45"/>
      <c r="AJ56" s="24" t="s">
        <v>43</v>
      </c>
      <c r="AK56" s="30">
        <v>44399</v>
      </c>
      <c r="AL56" s="29">
        <f t="shared" si="3"/>
        <v>91538</v>
      </c>
    </row>
    <row r="57" spans="1:38" ht="18" customHeight="1" x14ac:dyDescent="0.3">
      <c r="A57" s="138">
        <v>52</v>
      </c>
      <c r="B57" s="21"/>
      <c r="C57" s="45"/>
      <c r="D57" s="23"/>
      <c r="E57" s="21"/>
      <c r="F57" s="45"/>
      <c r="G57" s="56"/>
      <c r="H57" s="76" t="s">
        <v>373</v>
      </c>
      <c r="I57" s="45"/>
      <c r="J57" s="45"/>
      <c r="K57" s="45"/>
      <c r="L57" s="45"/>
      <c r="M57" s="45"/>
      <c r="N57" s="45"/>
      <c r="O57" s="47"/>
      <c r="P57" s="89"/>
      <c r="Q57" s="24"/>
      <c r="R57" s="24"/>
      <c r="S57" s="51"/>
      <c r="T57" s="47"/>
      <c r="U57" s="47"/>
      <c r="V57" s="45"/>
      <c r="W57" s="45"/>
      <c r="X57" s="29"/>
      <c r="Y57" s="45"/>
      <c r="Z57" s="45"/>
      <c r="AA57" s="45"/>
      <c r="AB57" s="47"/>
      <c r="AC57" s="45"/>
      <c r="AD57" s="45"/>
      <c r="AE57" s="45"/>
      <c r="AF57" s="47"/>
      <c r="AG57" s="45"/>
      <c r="AH57" s="28"/>
      <c r="AI57" s="45"/>
      <c r="AJ57" s="24"/>
      <c r="AK57" s="30"/>
      <c r="AL57" s="29"/>
    </row>
    <row r="58" spans="1:38" ht="18" customHeight="1" x14ac:dyDescent="0.3">
      <c r="A58" s="138">
        <v>53</v>
      </c>
      <c r="B58" s="21">
        <v>10332</v>
      </c>
      <c r="C58" s="21"/>
      <c r="D58" s="23" t="s">
        <v>94</v>
      </c>
      <c r="E58" s="21"/>
      <c r="F58" s="54" t="s">
        <v>380</v>
      </c>
      <c r="G58" s="56"/>
      <c r="H58" s="76"/>
      <c r="I58" s="54" t="s">
        <v>384</v>
      </c>
      <c r="J58" s="37"/>
      <c r="K58" s="54" t="s">
        <v>381</v>
      </c>
      <c r="L58" s="54"/>
      <c r="M58" s="45"/>
      <c r="N58" s="54" t="s">
        <v>373</v>
      </c>
      <c r="O58" s="37"/>
      <c r="P58" s="54" t="s">
        <v>171</v>
      </c>
      <c r="Q58" s="38" t="s">
        <v>374</v>
      </c>
      <c r="R58" s="40">
        <v>1205</v>
      </c>
      <c r="S58" s="51" t="s">
        <v>34</v>
      </c>
      <c r="T58" s="55" t="s">
        <v>382</v>
      </c>
      <c r="U58" s="54"/>
      <c r="V58" s="54"/>
      <c r="W58" s="54"/>
      <c r="X58" s="40" t="s">
        <v>383</v>
      </c>
      <c r="Y58" s="54"/>
      <c r="Z58" s="45"/>
      <c r="AA58" s="54"/>
      <c r="AB58" s="55" t="s">
        <v>122</v>
      </c>
      <c r="AC58" s="55" t="s">
        <v>386</v>
      </c>
      <c r="AD58" s="55" t="s">
        <v>384</v>
      </c>
      <c r="AE58" s="54" t="s">
        <v>385</v>
      </c>
      <c r="AF58" s="55" t="s">
        <v>122</v>
      </c>
      <c r="AG58" s="55" t="s">
        <v>1680</v>
      </c>
      <c r="AH58" s="37" t="s">
        <v>387</v>
      </c>
      <c r="AI58" s="37"/>
      <c r="AJ58" s="40" t="s">
        <v>96</v>
      </c>
      <c r="AK58" s="41">
        <v>44573</v>
      </c>
      <c r="AL58" s="29">
        <f t="shared" ref="AL58:AL91" si="4">B58</f>
        <v>10332</v>
      </c>
    </row>
    <row r="59" spans="1:38" ht="18" customHeight="1" x14ac:dyDescent="0.3">
      <c r="A59" s="138">
        <v>54</v>
      </c>
      <c r="B59" s="21">
        <v>91539</v>
      </c>
      <c r="C59" s="45"/>
      <c r="D59" s="23" t="s">
        <v>43</v>
      </c>
      <c r="E59" s="21"/>
      <c r="F59" s="45"/>
      <c r="G59" s="56"/>
      <c r="H59" s="76"/>
      <c r="I59" s="45" t="s">
        <v>371</v>
      </c>
      <c r="J59" s="45"/>
      <c r="K59" s="45" t="s">
        <v>372</v>
      </c>
      <c r="L59" s="45"/>
      <c r="M59" s="45"/>
      <c r="N59" s="45" t="s">
        <v>373</v>
      </c>
      <c r="O59" s="47"/>
      <c r="P59" s="89" t="s">
        <v>171</v>
      </c>
      <c r="Q59" s="24" t="s">
        <v>374</v>
      </c>
      <c r="R59" s="24" t="s">
        <v>374</v>
      </c>
      <c r="S59" s="51" t="s">
        <v>34</v>
      </c>
      <c r="T59" s="47" t="s">
        <v>375</v>
      </c>
      <c r="U59" s="47"/>
      <c r="V59" s="45" t="s">
        <v>45</v>
      </c>
      <c r="W59" s="45" t="s">
        <v>36</v>
      </c>
      <c r="X59" s="45">
        <v>3</v>
      </c>
      <c r="Y59" s="45"/>
      <c r="Z59" s="45" t="s">
        <v>371</v>
      </c>
      <c r="AA59" s="45"/>
      <c r="AB59" s="47" t="s">
        <v>39</v>
      </c>
      <c r="AC59" s="45" t="s">
        <v>49</v>
      </c>
      <c r="AD59" s="45" t="s">
        <v>376</v>
      </c>
      <c r="AE59" s="95" t="s">
        <v>48</v>
      </c>
      <c r="AF59" s="47"/>
      <c r="AG59" s="45"/>
      <c r="AH59" s="28" t="s">
        <v>50</v>
      </c>
      <c r="AI59" s="45"/>
      <c r="AJ59" s="24" t="s">
        <v>43</v>
      </c>
      <c r="AK59" s="30">
        <v>44459</v>
      </c>
      <c r="AL59" s="29">
        <f t="shared" si="4"/>
        <v>91539</v>
      </c>
    </row>
    <row r="60" spans="1:38" ht="18" customHeight="1" x14ac:dyDescent="0.3">
      <c r="A60" s="138">
        <v>55</v>
      </c>
      <c r="B60" s="21">
        <v>91540</v>
      </c>
      <c r="C60" s="45"/>
      <c r="D60" s="23" t="s">
        <v>43</v>
      </c>
      <c r="E60" s="21"/>
      <c r="F60" s="45"/>
      <c r="G60" s="56"/>
      <c r="H60" s="76"/>
      <c r="I60" s="45" t="s">
        <v>377</v>
      </c>
      <c r="J60" s="45"/>
      <c r="K60" s="45" t="s">
        <v>377</v>
      </c>
      <c r="L60" s="45"/>
      <c r="M60" s="45"/>
      <c r="N60" s="45" t="s">
        <v>373</v>
      </c>
      <c r="O60" s="47"/>
      <c r="P60" s="89" t="s">
        <v>171</v>
      </c>
      <c r="Q60" s="24" t="s">
        <v>374</v>
      </c>
      <c r="R60" s="24" t="s">
        <v>374</v>
      </c>
      <c r="S60" s="51" t="s">
        <v>34</v>
      </c>
      <c r="T60" s="47" t="s">
        <v>375</v>
      </c>
      <c r="U60" s="47"/>
      <c r="V60" s="45" t="s">
        <v>45</v>
      </c>
      <c r="W60" s="45" t="s">
        <v>36</v>
      </c>
      <c r="X60" s="45">
        <v>2</v>
      </c>
      <c r="Y60" s="45"/>
      <c r="Z60" s="45" t="s">
        <v>377</v>
      </c>
      <c r="AA60" s="45"/>
      <c r="AB60" s="47" t="s">
        <v>39</v>
      </c>
      <c r="AC60" s="45" t="s">
        <v>49</v>
      </c>
      <c r="AD60" s="45" t="s">
        <v>376</v>
      </c>
      <c r="AE60" s="95" t="s">
        <v>48</v>
      </c>
      <c r="AF60" s="47"/>
      <c r="AG60" s="45"/>
      <c r="AH60" s="28" t="s">
        <v>50</v>
      </c>
      <c r="AI60" s="45"/>
      <c r="AJ60" s="24" t="s">
        <v>43</v>
      </c>
      <c r="AK60" s="30">
        <v>44459</v>
      </c>
      <c r="AL60" s="29">
        <f t="shared" si="4"/>
        <v>91540</v>
      </c>
    </row>
    <row r="61" spans="1:38" ht="18" customHeight="1" x14ac:dyDescent="0.3">
      <c r="A61" s="138">
        <v>56</v>
      </c>
      <c r="B61" s="21">
        <v>91541</v>
      </c>
      <c r="C61" s="45"/>
      <c r="D61" s="23" t="s">
        <v>43</v>
      </c>
      <c r="E61" s="21"/>
      <c r="F61" s="45"/>
      <c r="G61" s="56"/>
      <c r="H61" s="76"/>
      <c r="I61" s="45" t="s">
        <v>378</v>
      </c>
      <c r="J61" s="45"/>
      <c r="K61" s="45" t="s">
        <v>379</v>
      </c>
      <c r="L61" s="45"/>
      <c r="M61" s="45"/>
      <c r="N61" s="45" t="s">
        <v>373</v>
      </c>
      <c r="O61" s="47"/>
      <c r="P61" s="89" t="s">
        <v>171</v>
      </c>
      <c r="Q61" s="24" t="s">
        <v>374</v>
      </c>
      <c r="R61" s="24" t="s">
        <v>374</v>
      </c>
      <c r="S61" s="51" t="s">
        <v>34</v>
      </c>
      <c r="T61" s="47"/>
      <c r="U61" s="47"/>
      <c r="V61" s="45" t="s">
        <v>45</v>
      </c>
      <c r="W61" s="45" t="s">
        <v>36</v>
      </c>
      <c r="X61" s="45">
        <v>7</v>
      </c>
      <c r="Y61" s="45"/>
      <c r="Z61" s="45" t="s">
        <v>378</v>
      </c>
      <c r="AA61" s="45"/>
      <c r="AB61" s="47" t="s">
        <v>39</v>
      </c>
      <c r="AC61" s="45" t="s">
        <v>49</v>
      </c>
      <c r="AD61" s="45" t="s">
        <v>376</v>
      </c>
      <c r="AE61" s="95" t="s">
        <v>48</v>
      </c>
      <c r="AF61" s="47"/>
      <c r="AG61" s="45"/>
      <c r="AH61" s="28" t="s">
        <v>50</v>
      </c>
      <c r="AI61" s="45"/>
      <c r="AJ61" s="24" t="s">
        <v>43</v>
      </c>
      <c r="AK61" s="30">
        <v>44459</v>
      </c>
      <c r="AL61" s="29">
        <f t="shared" si="4"/>
        <v>91541</v>
      </c>
    </row>
    <row r="62" spans="1:38" ht="18" customHeight="1" x14ac:dyDescent="0.3">
      <c r="A62" s="138">
        <v>57</v>
      </c>
      <c r="B62" s="21">
        <v>40337</v>
      </c>
      <c r="C62" s="47" t="s">
        <v>72</v>
      </c>
      <c r="D62" s="23" t="s">
        <v>62</v>
      </c>
      <c r="E62" s="21"/>
      <c r="F62" s="45" t="s">
        <v>388</v>
      </c>
      <c r="G62" s="56"/>
      <c r="H62" s="76"/>
      <c r="I62" s="45" t="s">
        <v>389</v>
      </c>
      <c r="J62" s="45"/>
      <c r="K62" s="45" t="s">
        <v>390</v>
      </c>
      <c r="L62" s="45" t="s">
        <v>391</v>
      </c>
      <c r="M62" s="45"/>
      <c r="N62" s="45" t="s">
        <v>373</v>
      </c>
      <c r="O62" s="47"/>
      <c r="P62" s="45" t="s">
        <v>171</v>
      </c>
      <c r="Q62" s="24" t="s">
        <v>374</v>
      </c>
      <c r="R62" s="21">
        <v>1205</v>
      </c>
      <c r="S62" s="51" t="s">
        <v>34</v>
      </c>
      <c r="T62" s="47" t="s">
        <v>392</v>
      </c>
      <c r="U62" s="45"/>
      <c r="V62" s="45" t="s">
        <v>45</v>
      </c>
      <c r="W62" s="45" t="s">
        <v>36</v>
      </c>
      <c r="X62" s="45">
        <v>28</v>
      </c>
      <c r="Y62" s="45"/>
      <c r="Z62" s="45" t="s">
        <v>393</v>
      </c>
      <c r="AA62" s="45" t="s">
        <v>325</v>
      </c>
      <c r="AB62" s="47" t="s">
        <v>55</v>
      </c>
      <c r="AC62" s="45" t="s">
        <v>396</v>
      </c>
      <c r="AD62" s="45" t="s">
        <v>394</v>
      </c>
      <c r="AE62" s="45" t="s">
        <v>395</v>
      </c>
      <c r="AF62" s="47" t="s">
        <v>106</v>
      </c>
      <c r="AG62" s="45" t="s">
        <v>397</v>
      </c>
      <c r="AH62" s="28" t="s">
        <v>398</v>
      </c>
      <c r="AI62" s="45"/>
      <c r="AJ62" s="21" t="s">
        <v>166</v>
      </c>
      <c r="AK62" s="30">
        <v>44399</v>
      </c>
      <c r="AL62" s="31">
        <f t="shared" si="4"/>
        <v>40337</v>
      </c>
    </row>
    <row r="63" spans="1:38" ht="18" customHeight="1" x14ac:dyDescent="0.3">
      <c r="A63" s="138">
        <v>58</v>
      </c>
      <c r="B63" s="21">
        <v>91543</v>
      </c>
      <c r="C63" s="45"/>
      <c r="D63" s="23" t="s">
        <v>43</v>
      </c>
      <c r="E63" s="21"/>
      <c r="F63" s="45"/>
      <c r="G63" s="56"/>
      <c r="H63" s="76"/>
      <c r="I63" s="45" t="s">
        <v>399</v>
      </c>
      <c r="J63" s="45"/>
      <c r="K63" s="45" t="s">
        <v>400</v>
      </c>
      <c r="L63" s="45"/>
      <c r="M63" s="45"/>
      <c r="N63" s="45" t="s">
        <v>373</v>
      </c>
      <c r="O63" s="47"/>
      <c r="P63" s="89" t="s">
        <v>171</v>
      </c>
      <c r="Q63" s="24" t="s">
        <v>374</v>
      </c>
      <c r="R63" s="24" t="s">
        <v>374</v>
      </c>
      <c r="S63" s="51" t="s">
        <v>34</v>
      </c>
      <c r="T63" s="47" t="s">
        <v>392</v>
      </c>
      <c r="U63" s="47"/>
      <c r="V63" s="47" t="s">
        <v>45</v>
      </c>
      <c r="W63" s="45" t="s">
        <v>36</v>
      </c>
      <c r="X63" s="49">
        <v>33</v>
      </c>
      <c r="Y63" s="49"/>
      <c r="Z63" s="45" t="s">
        <v>399</v>
      </c>
      <c r="AA63" s="45"/>
      <c r="AB63" s="47" t="s">
        <v>39</v>
      </c>
      <c r="AC63" s="45" t="s">
        <v>49</v>
      </c>
      <c r="AD63" s="45" t="s">
        <v>376</v>
      </c>
      <c r="AE63" s="95" t="s">
        <v>48</v>
      </c>
      <c r="AF63" s="47"/>
      <c r="AG63" s="45"/>
      <c r="AH63" s="28" t="s">
        <v>50</v>
      </c>
      <c r="AI63" s="45"/>
      <c r="AJ63" s="24" t="s">
        <v>43</v>
      </c>
      <c r="AK63" s="30">
        <v>44459</v>
      </c>
      <c r="AL63" s="29">
        <f t="shared" si="4"/>
        <v>91543</v>
      </c>
    </row>
    <row r="64" spans="1:38" ht="18" customHeight="1" x14ac:dyDescent="0.3">
      <c r="A64" s="138">
        <v>59</v>
      </c>
      <c r="B64" s="21">
        <v>91544</v>
      </c>
      <c r="C64" s="45"/>
      <c r="D64" s="23" t="s">
        <v>43</v>
      </c>
      <c r="E64" s="21"/>
      <c r="F64" s="45"/>
      <c r="G64" s="56"/>
      <c r="H64" s="76"/>
      <c r="I64" s="45" t="s">
        <v>401</v>
      </c>
      <c r="J64" s="45"/>
      <c r="K64" s="45" t="s">
        <v>402</v>
      </c>
      <c r="L64" s="45" t="s">
        <v>403</v>
      </c>
      <c r="M64" s="45"/>
      <c r="N64" s="45" t="s">
        <v>373</v>
      </c>
      <c r="O64" s="47"/>
      <c r="P64" s="89" t="s">
        <v>171</v>
      </c>
      <c r="Q64" s="24" t="s">
        <v>374</v>
      </c>
      <c r="R64" s="24" t="s">
        <v>374</v>
      </c>
      <c r="S64" s="51" t="s">
        <v>34</v>
      </c>
      <c r="T64" s="47" t="s">
        <v>392</v>
      </c>
      <c r="U64" s="47"/>
      <c r="V64" s="45" t="s">
        <v>45</v>
      </c>
      <c r="W64" s="45" t="s">
        <v>46</v>
      </c>
      <c r="X64" s="45">
        <v>45</v>
      </c>
      <c r="Y64" s="45"/>
      <c r="Z64" s="45" t="s">
        <v>401</v>
      </c>
      <c r="AA64" s="45"/>
      <c r="AB64" s="47" t="s">
        <v>39</v>
      </c>
      <c r="AC64" s="45" t="s">
        <v>85</v>
      </c>
      <c r="AD64" s="45" t="s">
        <v>83</v>
      </c>
      <c r="AE64" s="45" t="s">
        <v>84</v>
      </c>
      <c r="AF64" s="47"/>
      <c r="AG64" s="45"/>
      <c r="AH64" s="28"/>
      <c r="AI64" s="45"/>
      <c r="AJ64" s="24" t="s">
        <v>43</v>
      </c>
      <c r="AK64" s="30">
        <v>44400</v>
      </c>
      <c r="AL64" s="29">
        <f t="shared" si="4"/>
        <v>91544</v>
      </c>
    </row>
    <row r="65" spans="1:38" ht="18" customHeight="1" x14ac:dyDescent="0.3">
      <c r="A65" s="138">
        <v>60</v>
      </c>
      <c r="B65" s="21">
        <v>91545</v>
      </c>
      <c r="C65" s="45"/>
      <c r="D65" s="23" t="s">
        <v>43</v>
      </c>
      <c r="E65" s="21"/>
      <c r="F65" s="45"/>
      <c r="G65" s="56"/>
      <c r="H65" s="76"/>
      <c r="I65" s="45" t="s">
        <v>404</v>
      </c>
      <c r="J65" s="45"/>
      <c r="K65" s="45" t="s">
        <v>32</v>
      </c>
      <c r="L65" s="45"/>
      <c r="M65" s="45"/>
      <c r="N65" s="45" t="s">
        <v>373</v>
      </c>
      <c r="O65" s="47"/>
      <c r="P65" s="89" t="s">
        <v>171</v>
      </c>
      <c r="Q65" s="24" t="s">
        <v>374</v>
      </c>
      <c r="R65" s="24" t="s">
        <v>374</v>
      </c>
      <c r="S65" s="51" t="s">
        <v>34</v>
      </c>
      <c r="T65" s="47"/>
      <c r="U65" s="47"/>
      <c r="V65" s="45" t="s">
        <v>35</v>
      </c>
      <c r="W65" s="45" t="s">
        <v>36</v>
      </c>
      <c r="X65" s="45">
        <f>5+5+4</f>
        <v>14</v>
      </c>
      <c r="Y65" s="45"/>
      <c r="Z65" s="45" t="s">
        <v>404</v>
      </c>
      <c r="AA65" s="45"/>
      <c r="AB65" s="47" t="s">
        <v>55</v>
      </c>
      <c r="AC65" s="45" t="s">
        <v>407</v>
      </c>
      <c r="AD65" s="45" t="s">
        <v>405</v>
      </c>
      <c r="AE65" s="45" t="s">
        <v>406</v>
      </c>
      <c r="AF65" s="47"/>
      <c r="AG65" s="45"/>
      <c r="AH65" s="28" t="s">
        <v>408</v>
      </c>
      <c r="AI65" s="45"/>
      <c r="AJ65" s="24" t="s">
        <v>43</v>
      </c>
      <c r="AK65" s="30">
        <v>44400</v>
      </c>
      <c r="AL65" s="29">
        <f t="shared" si="4"/>
        <v>91545</v>
      </c>
    </row>
    <row r="66" spans="1:38" ht="18" customHeight="1" x14ac:dyDescent="0.3">
      <c r="A66" s="138">
        <v>61</v>
      </c>
      <c r="B66" s="21">
        <v>40338</v>
      </c>
      <c r="C66" s="47" t="s">
        <v>72</v>
      </c>
      <c r="D66" s="23" t="s">
        <v>62</v>
      </c>
      <c r="E66" s="21"/>
      <c r="F66" s="45" t="s">
        <v>412</v>
      </c>
      <c r="G66" s="56"/>
      <c r="H66" s="76"/>
      <c r="I66" s="45" t="s">
        <v>413</v>
      </c>
      <c r="J66" s="45" t="s">
        <v>414</v>
      </c>
      <c r="K66" s="45" t="s">
        <v>410</v>
      </c>
      <c r="L66" s="45"/>
      <c r="M66" s="45"/>
      <c r="N66" s="45" t="s">
        <v>373</v>
      </c>
      <c r="O66" s="47"/>
      <c r="P66" s="45" t="s">
        <v>171</v>
      </c>
      <c r="Q66" s="24" t="s">
        <v>374</v>
      </c>
      <c r="R66" s="21">
        <v>1205</v>
      </c>
      <c r="S66" s="51" t="s">
        <v>34</v>
      </c>
      <c r="T66" s="47" t="s">
        <v>392</v>
      </c>
      <c r="U66" s="45"/>
      <c r="V66" s="45" t="s">
        <v>59</v>
      </c>
      <c r="W66" s="45" t="s">
        <v>36</v>
      </c>
      <c r="X66" s="45">
        <v>84</v>
      </c>
      <c r="Y66" s="45"/>
      <c r="Z66" s="45" t="s">
        <v>409</v>
      </c>
      <c r="AA66" s="45" t="s">
        <v>64</v>
      </c>
      <c r="AB66" s="47" t="s">
        <v>55</v>
      </c>
      <c r="AC66" s="45" t="s">
        <v>411</v>
      </c>
      <c r="AD66" s="45" t="s">
        <v>99</v>
      </c>
      <c r="AE66" s="45" t="s">
        <v>100</v>
      </c>
      <c r="AF66" s="47" t="s">
        <v>102</v>
      </c>
      <c r="AG66" s="45" t="s">
        <v>103</v>
      </c>
      <c r="AH66" s="28" t="s">
        <v>415</v>
      </c>
      <c r="AI66" s="45"/>
      <c r="AJ66" s="21" t="s">
        <v>101</v>
      </c>
      <c r="AK66" s="30">
        <v>44459</v>
      </c>
      <c r="AL66" s="31">
        <f t="shared" si="4"/>
        <v>40338</v>
      </c>
    </row>
    <row r="67" spans="1:38" ht="18" customHeight="1" x14ac:dyDescent="0.3">
      <c r="A67" s="138">
        <v>62</v>
      </c>
      <c r="B67" s="21">
        <v>91548</v>
      </c>
      <c r="C67" s="45"/>
      <c r="D67" s="23" t="s">
        <v>43</v>
      </c>
      <c r="E67" s="21"/>
      <c r="F67" s="45"/>
      <c r="G67" s="56"/>
      <c r="H67" s="76"/>
      <c r="I67" s="45" t="s">
        <v>416</v>
      </c>
      <c r="J67" s="45"/>
      <c r="K67" s="45" t="s">
        <v>32</v>
      </c>
      <c r="L67" s="45"/>
      <c r="M67" s="45"/>
      <c r="N67" s="45" t="s">
        <v>373</v>
      </c>
      <c r="O67" s="47"/>
      <c r="P67" s="89" t="s">
        <v>171</v>
      </c>
      <c r="Q67" s="24" t="s">
        <v>374</v>
      </c>
      <c r="R67" s="24" t="s">
        <v>374</v>
      </c>
      <c r="S67" s="51" t="s">
        <v>34</v>
      </c>
      <c r="T67" s="47" t="s">
        <v>375</v>
      </c>
      <c r="U67" s="47"/>
      <c r="V67" s="45" t="s">
        <v>35</v>
      </c>
      <c r="W67" s="45" t="s">
        <v>36</v>
      </c>
      <c r="X67" s="45">
        <v>2</v>
      </c>
      <c r="Y67" s="45"/>
      <c r="Z67" s="45" t="s">
        <v>416</v>
      </c>
      <c r="AA67" s="45" t="s">
        <v>44</v>
      </c>
      <c r="AB67" s="47" t="s">
        <v>122</v>
      </c>
      <c r="AC67" s="45" t="s">
        <v>419</v>
      </c>
      <c r="AD67" s="45" t="s">
        <v>417</v>
      </c>
      <c r="AE67" s="45" t="s">
        <v>418</v>
      </c>
      <c r="AF67" s="47" t="s">
        <v>55</v>
      </c>
      <c r="AG67" s="45" t="s">
        <v>420</v>
      </c>
      <c r="AH67" s="45"/>
      <c r="AI67" s="45"/>
      <c r="AJ67" s="21" t="s">
        <v>43</v>
      </c>
      <c r="AK67" s="30">
        <v>44400</v>
      </c>
      <c r="AL67" s="29">
        <f t="shared" si="4"/>
        <v>91548</v>
      </c>
    </row>
    <row r="68" spans="1:38" ht="18" customHeight="1" x14ac:dyDescent="0.3">
      <c r="A68" s="138">
        <v>63</v>
      </c>
      <c r="B68" s="21">
        <v>91549</v>
      </c>
      <c r="C68" s="45"/>
      <c r="D68" s="23" t="s">
        <v>43</v>
      </c>
      <c r="E68" s="21"/>
      <c r="F68" s="45"/>
      <c r="G68" s="56"/>
      <c r="H68" s="76"/>
      <c r="I68" s="45" t="s">
        <v>421</v>
      </c>
      <c r="J68" s="45"/>
      <c r="K68" s="45" t="s">
        <v>32</v>
      </c>
      <c r="L68" s="45"/>
      <c r="M68" s="45"/>
      <c r="N68" s="45" t="s">
        <v>373</v>
      </c>
      <c r="O68" s="47"/>
      <c r="P68" s="89" t="s">
        <v>171</v>
      </c>
      <c r="Q68" s="24" t="s">
        <v>374</v>
      </c>
      <c r="R68" s="24" t="s">
        <v>374</v>
      </c>
      <c r="S68" s="51" t="s">
        <v>34</v>
      </c>
      <c r="T68" s="47"/>
      <c r="U68" s="47"/>
      <c r="V68" s="45" t="s">
        <v>35</v>
      </c>
      <c r="W68" s="45" t="s">
        <v>36</v>
      </c>
      <c r="X68" s="45">
        <v>4</v>
      </c>
      <c r="Y68" s="45"/>
      <c r="Z68" s="45" t="s">
        <v>421</v>
      </c>
      <c r="AA68" s="23" t="s">
        <v>44</v>
      </c>
      <c r="AB68" s="47" t="s">
        <v>55</v>
      </c>
      <c r="AC68" s="45" t="s">
        <v>424</v>
      </c>
      <c r="AD68" s="45" t="s">
        <v>422</v>
      </c>
      <c r="AE68" s="45" t="s">
        <v>423</v>
      </c>
      <c r="AF68" s="47" t="s">
        <v>55</v>
      </c>
      <c r="AG68" s="45" t="s">
        <v>425</v>
      </c>
      <c r="AH68" s="28" t="s">
        <v>426</v>
      </c>
      <c r="AI68" s="45"/>
      <c r="AJ68" s="21" t="s">
        <v>43</v>
      </c>
      <c r="AK68" s="30">
        <v>44400</v>
      </c>
      <c r="AL68" s="29">
        <f t="shared" si="4"/>
        <v>91549</v>
      </c>
    </row>
    <row r="69" spans="1:38" ht="18" customHeight="1" x14ac:dyDescent="0.3">
      <c r="A69" s="138">
        <v>64</v>
      </c>
      <c r="B69" s="21">
        <v>30419</v>
      </c>
      <c r="C69" s="45"/>
      <c r="D69" s="23" t="s">
        <v>31</v>
      </c>
      <c r="E69" s="21"/>
      <c r="F69" s="46" t="s">
        <v>427</v>
      </c>
      <c r="G69" s="46" t="s">
        <v>1603</v>
      </c>
      <c r="H69" s="74"/>
      <c r="I69" s="46" t="s">
        <v>1602</v>
      </c>
      <c r="J69" s="46" t="s">
        <v>1604</v>
      </c>
      <c r="K69" s="46" t="s">
        <v>32</v>
      </c>
      <c r="L69" s="45"/>
      <c r="M69" s="45"/>
      <c r="N69" s="45" t="s">
        <v>373</v>
      </c>
      <c r="O69" s="47"/>
      <c r="P69" s="89" t="s">
        <v>171</v>
      </c>
      <c r="Q69" s="51" t="s">
        <v>374</v>
      </c>
      <c r="R69" s="24" t="s">
        <v>374</v>
      </c>
      <c r="S69" s="51" t="s">
        <v>34</v>
      </c>
      <c r="T69" s="50" t="s">
        <v>375</v>
      </c>
      <c r="U69" s="50"/>
      <c r="V69" s="50" t="s">
        <v>35</v>
      </c>
      <c r="W69" s="47" t="s">
        <v>36</v>
      </c>
      <c r="X69" s="49">
        <v>3</v>
      </c>
      <c r="Y69" s="26"/>
      <c r="Z69" s="49" t="s">
        <v>1611</v>
      </c>
      <c r="AA69" s="50"/>
      <c r="AB69" s="48" t="s">
        <v>55</v>
      </c>
      <c r="AC69" s="48" t="s">
        <v>430</v>
      </c>
      <c r="AD69" s="50" t="s">
        <v>428</v>
      </c>
      <c r="AE69" s="50" t="s">
        <v>429</v>
      </c>
      <c r="AF69" s="27" t="s">
        <v>55</v>
      </c>
      <c r="AG69" s="27" t="s">
        <v>431</v>
      </c>
      <c r="AH69" s="28" t="s">
        <v>432</v>
      </c>
      <c r="AI69" s="28"/>
      <c r="AJ69" s="51" t="s">
        <v>75</v>
      </c>
      <c r="AK69" s="21"/>
      <c r="AL69" s="29">
        <f t="shared" si="4"/>
        <v>30419</v>
      </c>
    </row>
    <row r="70" spans="1:38" ht="18" customHeight="1" x14ac:dyDescent="0.3">
      <c r="A70" s="138">
        <v>65</v>
      </c>
      <c r="B70" s="21">
        <v>30420</v>
      </c>
      <c r="C70" s="45"/>
      <c r="D70" s="23" t="s">
        <v>31</v>
      </c>
      <c r="E70" s="21"/>
      <c r="F70" s="46" t="s">
        <v>447</v>
      </c>
      <c r="G70" s="47" t="s">
        <v>448</v>
      </c>
      <c r="H70" s="74"/>
      <c r="I70" s="46" t="s">
        <v>1606</v>
      </c>
      <c r="J70" s="56"/>
      <c r="K70" s="46" t="s">
        <v>32</v>
      </c>
      <c r="L70" s="45"/>
      <c r="M70" s="45"/>
      <c r="N70" s="45" t="s">
        <v>373</v>
      </c>
      <c r="O70" s="47"/>
      <c r="P70" s="89" t="s">
        <v>171</v>
      </c>
      <c r="Q70" s="51" t="s">
        <v>374</v>
      </c>
      <c r="R70" s="24" t="s">
        <v>374</v>
      </c>
      <c r="S70" s="51" t="s">
        <v>34</v>
      </c>
      <c r="T70" s="47" t="s">
        <v>375</v>
      </c>
      <c r="U70" s="47"/>
      <c r="V70" s="47" t="s">
        <v>35</v>
      </c>
      <c r="W70" s="47" t="s">
        <v>36</v>
      </c>
      <c r="X70" s="49">
        <v>3</v>
      </c>
      <c r="Y70" s="26"/>
      <c r="Z70" s="49" t="s">
        <v>1612</v>
      </c>
      <c r="AA70" s="50"/>
      <c r="AB70" s="48" t="s">
        <v>55</v>
      </c>
      <c r="AC70" s="48" t="s">
        <v>430</v>
      </c>
      <c r="AD70" s="50" t="s">
        <v>428</v>
      </c>
      <c r="AE70" s="50" t="s">
        <v>429</v>
      </c>
      <c r="AF70" s="27" t="s">
        <v>55</v>
      </c>
      <c r="AG70" s="27" t="s">
        <v>431</v>
      </c>
      <c r="AH70" s="28" t="s">
        <v>432</v>
      </c>
      <c r="AI70" s="28"/>
      <c r="AJ70" s="51" t="s">
        <v>75</v>
      </c>
      <c r="AK70" s="21"/>
      <c r="AL70" s="29">
        <f t="shared" si="4"/>
        <v>30420</v>
      </c>
    </row>
    <row r="71" spans="1:38" ht="18" customHeight="1" x14ac:dyDescent="0.3">
      <c r="A71" s="138">
        <v>66</v>
      </c>
      <c r="B71" s="21">
        <v>91550</v>
      </c>
      <c r="C71" s="45"/>
      <c r="D71" s="23" t="s">
        <v>43</v>
      </c>
      <c r="E71" s="21"/>
      <c r="F71" s="45"/>
      <c r="G71" s="56"/>
      <c r="H71" s="76"/>
      <c r="I71" s="45" t="s">
        <v>433</v>
      </c>
      <c r="J71" s="45"/>
      <c r="K71" s="45" t="s">
        <v>98</v>
      </c>
      <c r="L71" s="45"/>
      <c r="M71" s="45"/>
      <c r="N71" s="45" t="s">
        <v>373</v>
      </c>
      <c r="O71" s="47"/>
      <c r="P71" s="89" t="s">
        <v>171</v>
      </c>
      <c r="Q71" s="24" t="s">
        <v>374</v>
      </c>
      <c r="R71" s="24" t="s">
        <v>374</v>
      </c>
      <c r="S71" s="51" t="s">
        <v>34</v>
      </c>
      <c r="T71" s="47"/>
      <c r="U71" s="47"/>
      <c r="V71" s="45" t="s">
        <v>45</v>
      </c>
      <c r="W71" s="45" t="s">
        <v>46</v>
      </c>
      <c r="X71" s="45">
        <v>76</v>
      </c>
      <c r="Y71" s="45"/>
      <c r="Z71" s="45" t="s">
        <v>433</v>
      </c>
      <c r="AA71" s="45"/>
      <c r="AB71" s="47" t="s">
        <v>39</v>
      </c>
      <c r="AC71" s="45" t="s">
        <v>49</v>
      </c>
      <c r="AD71" s="45" t="s">
        <v>376</v>
      </c>
      <c r="AE71" s="95" t="s">
        <v>48</v>
      </c>
      <c r="AF71" s="47"/>
      <c r="AG71" s="45"/>
      <c r="AH71" s="28" t="s">
        <v>434</v>
      </c>
      <c r="AI71" s="45"/>
      <c r="AJ71" s="24" t="s">
        <v>43</v>
      </c>
      <c r="AK71" s="30">
        <v>44455</v>
      </c>
      <c r="AL71" s="29">
        <f t="shared" si="4"/>
        <v>91550</v>
      </c>
    </row>
    <row r="72" spans="1:38" ht="18" customHeight="1" x14ac:dyDescent="0.3">
      <c r="A72" s="138">
        <v>67</v>
      </c>
      <c r="B72" s="21">
        <v>91551</v>
      </c>
      <c r="C72" s="45"/>
      <c r="D72" s="23" t="s">
        <v>43</v>
      </c>
      <c r="E72" s="21"/>
      <c r="F72" s="45"/>
      <c r="G72" s="56"/>
      <c r="H72" s="76"/>
      <c r="I72" s="45" t="s">
        <v>435</v>
      </c>
      <c r="J72" s="45"/>
      <c r="K72" s="45"/>
      <c r="L72" s="45"/>
      <c r="M72" s="45"/>
      <c r="N72" s="45" t="s">
        <v>373</v>
      </c>
      <c r="O72" s="47"/>
      <c r="P72" s="89" t="s">
        <v>171</v>
      </c>
      <c r="Q72" s="24" t="s">
        <v>374</v>
      </c>
      <c r="R72" s="24" t="s">
        <v>374</v>
      </c>
      <c r="S72" s="51" t="s">
        <v>34</v>
      </c>
      <c r="T72" s="47"/>
      <c r="U72" s="47"/>
      <c r="V72" s="45"/>
      <c r="W72" s="45"/>
      <c r="X72" s="45">
        <v>54</v>
      </c>
      <c r="Y72" s="45"/>
      <c r="Z72" s="45" t="s">
        <v>435</v>
      </c>
      <c r="AA72" s="45" t="s">
        <v>44</v>
      </c>
      <c r="AB72" s="47" t="s">
        <v>55</v>
      </c>
      <c r="AC72" s="45" t="s">
        <v>437</v>
      </c>
      <c r="AD72" s="45" t="s">
        <v>1679</v>
      </c>
      <c r="AE72" s="45" t="s">
        <v>436</v>
      </c>
      <c r="AF72" s="47"/>
      <c r="AG72" s="45"/>
      <c r="AH72" s="28" t="s">
        <v>438</v>
      </c>
      <c r="AI72" s="45"/>
      <c r="AJ72" s="24" t="s">
        <v>43</v>
      </c>
      <c r="AK72" s="30">
        <v>44400</v>
      </c>
      <c r="AL72" s="29">
        <f t="shared" si="4"/>
        <v>91551</v>
      </c>
    </row>
    <row r="73" spans="1:38" ht="18" customHeight="1" x14ac:dyDescent="0.3">
      <c r="A73" s="138">
        <v>68</v>
      </c>
      <c r="B73" s="21">
        <v>20410</v>
      </c>
      <c r="C73" s="21"/>
      <c r="D73" s="23" t="s">
        <v>76</v>
      </c>
      <c r="E73" s="21"/>
      <c r="F73" s="34" t="s">
        <v>441</v>
      </c>
      <c r="G73" s="56" t="s">
        <v>1605</v>
      </c>
      <c r="H73" s="77"/>
      <c r="I73" s="49" t="s">
        <v>442</v>
      </c>
      <c r="J73" s="49"/>
      <c r="K73" s="49" t="s">
        <v>443</v>
      </c>
      <c r="L73" s="49" t="s">
        <v>444</v>
      </c>
      <c r="M73" s="49"/>
      <c r="N73" s="45" t="s">
        <v>373</v>
      </c>
      <c r="O73" s="47"/>
      <c r="P73" s="89" t="s">
        <v>171</v>
      </c>
      <c r="Q73" s="24" t="s">
        <v>374</v>
      </c>
      <c r="R73" s="24" t="s">
        <v>374</v>
      </c>
      <c r="S73" s="51" t="s">
        <v>34</v>
      </c>
      <c r="T73" s="47" t="s">
        <v>375</v>
      </c>
      <c r="U73" s="47"/>
      <c r="V73" s="47" t="s">
        <v>59</v>
      </c>
      <c r="W73" s="47" t="s">
        <v>36</v>
      </c>
      <c r="X73" s="49">
        <v>99</v>
      </c>
      <c r="Y73" s="45"/>
      <c r="Z73" s="47" t="s">
        <v>445</v>
      </c>
      <c r="AA73" s="45"/>
      <c r="AB73" s="47" t="s">
        <v>55</v>
      </c>
      <c r="AC73" s="47" t="s">
        <v>439</v>
      </c>
      <c r="AD73" s="45" t="s">
        <v>446</v>
      </c>
      <c r="AE73" s="45"/>
      <c r="AF73" s="47" t="s">
        <v>55</v>
      </c>
      <c r="AG73" s="45" t="s">
        <v>440</v>
      </c>
      <c r="AH73" s="45"/>
      <c r="AI73" s="45"/>
      <c r="AJ73" s="21" t="s">
        <v>92</v>
      </c>
      <c r="AK73" s="30">
        <v>44400</v>
      </c>
      <c r="AL73" s="29">
        <f t="shared" si="4"/>
        <v>20410</v>
      </c>
    </row>
    <row r="74" spans="1:38" ht="18" customHeight="1" x14ac:dyDescent="0.3">
      <c r="A74" s="138">
        <v>69</v>
      </c>
      <c r="B74" s="21">
        <v>40340</v>
      </c>
      <c r="C74" s="47" t="s">
        <v>78</v>
      </c>
      <c r="D74" s="23" t="s">
        <v>62</v>
      </c>
      <c r="E74" s="21"/>
      <c r="F74" s="45" t="s">
        <v>449</v>
      </c>
      <c r="G74" s="56" t="s">
        <v>1608</v>
      </c>
      <c r="H74" s="76"/>
      <c r="I74" s="45" t="s">
        <v>450</v>
      </c>
      <c r="J74" s="45" t="s">
        <v>1609</v>
      </c>
      <c r="K74" s="45" t="s">
        <v>451</v>
      </c>
      <c r="L74" s="45" t="s">
        <v>452</v>
      </c>
      <c r="M74" s="45"/>
      <c r="N74" s="45" t="s">
        <v>373</v>
      </c>
      <c r="O74" s="47"/>
      <c r="P74" s="89" t="s">
        <v>171</v>
      </c>
      <c r="Q74" s="24" t="s">
        <v>374</v>
      </c>
      <c r="R74" s="24" t="s">
        <v>374</v>
      </c>
      <c r="S74" s="51" t="s">
        <v>34</v>
      </c>
      <c r="T74" s="47" t="s">
        <v>392</v>
      </c>
      <c r="U74" s="45"/>
      <c r="V74" s="45" t="s">
        <v>45</v>
      </c>
      <c r="W74" s="45" t="s">
        <v>36</v>
      </c>
      <c r="X74" s="45">
        <v>113</v>
      </c>
      <c r="Y74" s="45"/>
      <c r="Z74" s="45" t="s">
        <v>453</v>
      </c>
      <c r="AA74" s="45" t="s">
        <v>64</v>
      </c>
      <c r="AB74" s="47" t="s">
        <v>122</v>
      </c>
      <c r="AC74" s="45" t="s">
        <v>456</v>
      </c>
      <c r="AD74" s="45" t="s">
        <v>454</v>
      </c>
      <c r="AE74" s="45" t="s">
        <v>455</v>
      </c>
      <c r="AF74" s="47"/>
      <c r="AG74" s="45"/>
      <c r="AH74" s="28" t="s">
        <v>457</v>
      </c>
      <c r="AI74" s="45"/>
      <c r="AJ74" s="21" t="s">
        <v>77</v>
      </c>
      <c r="AK74" s="30">
        <v>43234</v>
      </c>
      <c r="AL74" s="31">
        <f t="shared" si="4"/>
        <v>40340</v>
      </c>
    </row>
    <row r="75" spans="1:38" ht="18" customHeight="1" x14ac:dyDescent="0.3">
      <c r="A75" s="138">
        <v>70</v>
      </c>
      <c r="B75" s="21">
        <v>40341</v>
      </c>
      <c r="C75" s="47" t="s">
        <v>63</v>
      </c>
      <c r="D75" s="23" t="s">
        <v>62</v>
      </c>
      <c r="E75" s="21"/>
      <c r="F75" s="45" t="s">
        <v>458</v>
      </c>
      <c r="G75" s="56" t="s">
        <v>1607</v>
      </c>
      <c r="H75" s="76"/>
      <c r="I75" s="45" t="s">
        <v>459</v>
      </c>
      <c r="J75" s="45" t="s">
        <v>460</v>
      </c>
      <c r="K75" s="45" t="s">
        <v>461</v>
      </c>
      <c r="L75" s="45" t="s">
        <v>462</v>
      </c>
      <c r="M75" s="45"/>
      <c r="N75" s="45" t="s">
        <v>373</v>
      </c>
      <c r="O75" s="47"/>
      <c r="P75" s="89" t="s">
        <v>171</v>
      </c>
      <c r="Q75" s="24" t="s">
        <v>374</v>
      </c>
      <c r="R75" s="24" t="s">
        <v>374</v>
      </c>
      <c r="S75" s="51" t="s">
        <v>34</v>
      </c>
      <c r="T75" s="47" t="s">
        <v>392</v>
      </c>
      <c r="U75" s="45"/>
      <c r="V75" s="45" t="s">
        <v>45</v>
      </c>
      <c r="W75" s="45" t="s">
        <v>36</v>
      </c>
      <c r="X75" s="45">
        <v>217</v>
      </c>
      <c r="Y75" s="45"/>
      <c r="Z75" s="45" t="s">
        <v>459</v>
      </c>
      <c r="AA75" s="45" t="s">
        <v>64</v>
      </c>
      <c r="AB75" s="47" t="s">
        <v>122</v>
      </c>
      <c r="AC75" s="45" t="s">
        <v>456</v>
      </c>
      <c r="AD75" s="45" t="s">
        <v>454</v>
      </c>
      <c r="AE75" s="45" t="s">
        <v>455</v>
      </c>
      <c r="AF75" s="47" t="s">
        <v>122</v>
      </c>
      <c r="AG75" s="45" t="s">
        <v>456</v>
      </c>
      <c r="AH75" s="28" t="s">
        <v>457</v>
      </c>
      <c r="AI75" s="45"/>
      <c r="AJ75" s="21" t="s">
        <v>101</v>
      </c>
      <c r="AK75" s="30">
        <v>44400</v>
      </c>
      <c r="AL75" s="31">
        <f t="shared" si="4"/>
        <v>40341</v>
      </c>
    </row>
    <row r="76" spans="1:38" ht="18" customHeight="1" x14ac:dyDescent="0.3">
      <c r="A76" s="138">
        <v>71</v>
      </c>
      <c r="B76" s="21">
        <v>40342</v>
      </c>
      <c r="C76" s="47" t="s">
        <v>72</v>
      </c>
      <c r="D76" s="23" t="s">
        <v>62</v>
      </c>
      <c r="E76" s="21"/>
      <c r="F76" s="45" t="s">
        <v>463</v>
      </c>
      <c r="G76" s="56"/>
      <c r="H76" s="76"/>
      <c r="I76" s="45" t="s">
        <v>464</v>
      </c>
      <c r="J76" s="45"/>
      <c r="K76" s="45" t="s">
        <v>32</v>
      </c>
      <c r="L76" s="45"/>
      <c r="M76" s="45"/>
      <c r="N76" s="45" t="s">
        <v>373</v>
      </c>
      <c r="O76" s="47"/>
      <c r="P76" s="89" t="s">
        <v>171</v>
      </c>
      <c r="Q76" s="24" t="s">
        <v>374</v>
      </c>
      <c r="R76" s="24" t="s">
        <v>374</v>
      </c>
      <c r="S76" s="51" t="s">
        <v>34</v>
      </c>
      <c r="T76" s="47" t="s">
        <v>375</v>
      </c>
      <c r="U76" s="45"/>
      <c r="V76" s="45" t="s">
        <v>35</v>
      </c>
      <c r="W76" s="45" t="s">
        <v>36</v>
      </c>
      <c r="X76" s="45">
        <v>16</v>
      </c>
      <c r="Y76" s="45"/>
      <c r="Z76" s="45" t="s">
        <v>464</v>
      </c>
      <c r="AA76" s="45" t="s">
        <v>113</v>
      </c>
      <c r="AB76" s="47" t="s">
        <v>55</v>
      </c>
      <c r="AC76" s="45" t="s">
        <v>467</v>
      </c>
      <c r="AD76" s="45" t="s">
        <v>465</v>
      </c>
      <c r="AE76" s="45" t="s">
        <v>466</v>
      </c>
      <c r="AF76" s="47"/>
      <c r="AG76" s="45"/>
      <c r="AH76" s="28" t="s">
        <v>468</v>
      </c>
      <c r="AI76" s="45"/>
      <c r="AJ76" s="21" t="s">
        <v>1610</v>
      </c>
      <c r="AK76" s="30">
        <v>44400</v>
      </c>
      <c r="AL76" s="31">
        <f t="shared" si="4"/>
        <v>40342</v>
      </c>
    </row>
    <row r="77" spans="1:38" ht="18" customHeight="1" x14ac:dyDescent="0.3">
      <c r="A77" s="138">
        <v>72</v>
      </c>
      <c r="B77" s="21">
        <v>10333</v>
      </c>
      <c r="C77" s="21"/>
      <c r="D77" s="23" t="s">
        <v>94</v>
      </c>
      <c r="E77" s="21"/>
      <c r="F77" s="45" t="s">
        <v>469</v>
      </c>
      <c r="G77" s="56"/>
      <c r="H77" s="76"/>
      <c r="I77" s="45" t="s">
        <v>470</v>
      </c>
      <c r="J77" s="45"/>
      <c r="K77" s="45" t="s">
        <v>471</v>
      </c>
      <c r="L77" s="45"/>
      <c r="M77" s="45"/>
      <c r="N77" s="45" t="s">
        <v>373</v>
      </c>
      <c r="O77" s="47"/>
      <c r="P77" s="89" t="s">
        <v>171</v>
      </c>
      <c r="Q77" s="24" t="s">
        <v>374</v>
      </c>
      <c r="R77" s="24" t="s">
        <v>374</v>
      </c>
      <c r="S77" s="51" t="s">
        <v>34</v>
      </c>
      <c r="T77" s="47" t="s">
        <v>382</v>
      </c>
      <c r="U77" s="45"/>
      <c r="V77" s="45" t="s">
        <v>45</v>
      </c>
      <c r="W77" s="45" t="s">
        <v>36</v>
      </c>
      <c r="X77" s="45">
        <v>22</v>
      </c>
      <c r="Y77" s="45"/>
      <c r="Z77" s="45" t="s">
        <v>470</v>
      </c>
      <c r="AA77" s="45"/>
      <c r="AB77" s="47" t="s">
        <v>122</v>
      </c>
      <c r="AC77" s="47" t="s">
        <v>386</v>
      </c>
      <c r="AD77" s="47" t="s">
        <v>384</v>
      </c>
      <c r="AE77" s="45" t="s">
        <v>385</v>
      </c>
      <c r="AF77" s="47" t="s">
        <v>122</v>
      </c>
      <c r="AG77" s="47" t="s">
        <v>1680</v>
      </c>
      <c r="AH77" s="149" t="s">
        <v>387</v>
      </c>
      <c r="AI77" s="45"/>
      <c r="AJ77" s="21" t="s">
        <v>96</v>
      </c>
      <c r="AK77" s="30">
        <v>44159</v>
      </c>
      <c r="AL77" s="29">
        <f t="shared" si="4"/>
        <v>10333</v>
      </c>
    </row>
    <row r="78" spans="1:38" ht="18" customHeight="1" x14ac:dyDescent="0.3">
      <c r="A78" s="138">
        <v>73</v>
      </c>
      <c r="B78" s="21">
        <v>10334</v>
      </c>
      <c r="C78" s="21"/>
      <c r="D78" s="23" t="s">
        <v>94</v>
      </c>
      <c r="E78" s="21"/>
      <c r="F78" s="45" t="s">
        <v>472</v>
      </c>
      <c r="G78" s="56"/>
      <c r="H78" s="76"/>
      <c r="I78" s="45" t="s">
        <v>473</v>
      </c>
      <c r="J78" s="45"/>
      <c r="K78" s="45" t="s">
        <v>474</v>
      </c>
      <c r="L78" s="45"/>
      <c r="M78" s="45"/>
      <c r="N78" s="45" t="s">
        <v>373</v>
      </c>
      <c r="O78" s="47"/>
      <c r="P78" s="89" t="s">
        <v>171</v>
      </c>
      <c r="Q78" s="24" t="s">
        <v>374</v>
      </c>
      <c r="R78" s="24" t="s">
        <v>374</v>
      </c>
      <c r="S78" s="51" t="s">
        <v>34</v>
      </c>
      <c r="T78" s="47" t="s">
        <v>382</v>
      </c>
      <c r="U78" s="45"/>
      <c r="V78" s="45" t="s">
        <v>59</v>
      </c>
      <c r="W78" s="45" t="s">
        <v>36</v>
      </c>
      <c r="X78" s="45">
        <v>48</v>
      </c>
      <c r="Y78" s="45"/>
      <c r="Z78" s="45" t="s">
        <v>473</v>
      </c>
      <c r="AA78" s="45"/>
      <c r="AB78" s="47" t="s">
        <v>122</v>
      </c>
      <c r="AC78" s="47" t="s">
        <v>386</v>
      </c>
      <c r="AD78" s="47" t="s">
        <v>384</v>
      </c>
      <c r="AE78" s="45" t="s">
        <v>385</v>
      </c>
      <c r="AF78" s="47" t="s">
        <v>122</v>
      </c>
      <c r="AG78" s="47" t="s">
        <v>1680</v>
      </c>
      <c r="AH78" s="149" t="s">
        <v>387</v>
      </c>
      <c r="AI78" s="45"/>
      <c r="AJ78" s="21" t="s">
        <v>96</v>
      </c>
      <c r="AK78" s="30">
        <v>44159</v>
      </c>
      <c r="AL78" s="29">
        <f t="shared" si="4"/>
        <v>10334</v>
      </c>
    </row>
    <row r="79" spans="1:38" ht="18" customHeight="1" x14ac:dyDescent="0.3">
      <c r="A79" s="138">
        <v>74</v>
      </c>
      <c r="B79" s="21">
        <v>40343</v>
      </c>
      <c r="C79" s="47" t="s">
        <v>78</v>
      </c>
      <c r="D79" s="23" t="s">
        <v>62</v>
      </c>
      <c r="E79" s="21"/>
      <c r="F79" s="45" t="s">
        <v>476</v>
      </c>
      <c r="G79" s="56"/>
      <c r="H79" s="76"/>
      <c r="I79" s="45" t="s">
        <v>477</v>
      </c>
      <c r="J79" s="45"/>
      <c r="K79" s="45" t="s">
        <v>478</v>
      </c>
      <c r="L79" s="45" t="s">
        <v>475</v>
      </c>
      <c r="M79" s="45"/>
      <c r="N79" s="45" t="s">
        <v>373</v>
      </c>
      <c r="O79" s="47"/>
      <c r="P79" s="89" t="s">
        <v>171</v>
      </c>
      <c r="Q79" s="24" t="s">
        <v>374</v>
      </c>
      <c r="R79" s="24" t="s">
        <v>374</v>
      </c>
      <c r="S79" s="51" t="s">
        <v>34</v>
      </c>
      <c r="T79" s="47" t="s">
        <v>375</v>
      </c>
      <c r="U79" s="45"/>
      <c r="V79" s="45" t="s">
        <v>45</v>
      </c>
      <c r="W79" s="45" t="s">
        <v>36</v>
      </c>
      <c r="X79" s="45">
        <v>59</v>
      </c>
      <c r="Y79" s="45"/>
      <c r="Z79" s="45" t="s">
        <v>479</v>
      </c>
      <c r="AA79" s="45" t="s">
        <v>64</v>
      </c>
      <c r="AB79" s="47" t="s">
        <v>55</v>
      </c>
      <c r="AC79" s="45" t="s">
        <v>481</v>
      </c>
      <c r="AD79" s="45" t="s">
        <v>133</v>
      </c>
      <c r="AE79" s="45" t="s">
        <v>480</v>
      </c>
      <c r="AF79" s="47" t="s">
        <v>128</v>
      </c>
      <c r="AG79" s="45" t="s">
        <v>482</v>
      </c>
      <c r="AH79" s="28" t="s">
        <v>483</v>
      </c>
      <c r="AI79" s="45"/>
      <c r="AJ79" s="21" t="s">
        <v>101</v>
      </c>
      <c r="AK79" s="30">
        <v>44463</v>
      </c>
      <c r="AL79" s="31">
        <f t="shared" si="4"/>
        <v>40343</v>
      </c>
    </row>
    <row r="80" spans="1:38" ht="18" customHeight="1" x14ac:dyDescent="0.3">
      <c r="A80" s="138">
        <v>75</v>
      </c>
      <c r="B80" s="21">
        <v>40344</v>
      </c>
      <c r="C80" s="47" t="s">
        <v>78</v>
      </c>
      <c r="D80" s="23" t="s">
        <v>62</v>
      </c>
      <c r="E80" s="21"/>
      <c r="F80" s="45" t="s">
        <v>484</v>
      </c>
      <c r="G80" s="56"/>
      <c r="H80" s="76"/>
      <c r="I80" s="45" t="s">
        <v>485</v>
      </c>
      <c r="J80" s="45"/>
      <c r="K80" s="45" t="s">
        <v>486</v>
      </c>
      <c r="L80" s="45" t="s">
        <v>475</v>
      </c>
      <c r="M80" s="45"/>
      <c r="N80" s="45" t="s">
        <v>373</v>
      </c>
      <c r="O80" s="47"/>
      <c r="P80" s="89" t="s">
        <v>171</v>
      </c>
      <c r="Q80" s="24" t="s">
        <v>374</v>
      </c>
      <c r="R80" s="24" t="s">
        <v>374</v>
      </c>
      <c r="S80" s="51" t="s">
        <v>34</v>
      </c>
      <c r="T80" s="47" t="s">
        <v>375</v>
      </c>
      <c r="U80" s="45"/>
      <c r="V80" s="45" t="s">
        <v>45</v>
      </c>
      <c r="W80" s="45" t="s">
        <v>36</v>
      </c>
      <c r="X80" s="45">
        <v>59</v>
      </c>
      <c r="Y80" s="45"/>
      <c r="Z80" s="45" t="s">
        <v>479</v>
      </c>
      <c r="AA80" s="45" t="s">
        <v>64</v>
      </c>
      <c r="AB80" s="47" t="s">
        <v>55</v>
      </c>
      <c r="AC80" s="45" t="s">
        <v>481</v>
      </c>
      <c r="AD80" s="45" t="s">
        <v>133</v>
      </c>
      <c r="AE80" s="45" t="s">
        <v>480</v>
      </c>
      <c r="AF80" s="47" t="s">
        <v>128</v>
      </c>
      <c r="AG80" s="45" t="s">
        <v>482</v>
      </c>
      <c r="AH80" s="28" t="s">
        <v>483</v>
      </c>
      <c r="AI80" s="45"/>
      <c r="AJ80" s="21" t="s">
        <v>77</v>
      </c>
      <c r="AK80" s="30">
        <v>44463</v>
      </c>
      <c r="AL80" s="31">
        <f t="shared" si="4"/>
        <v>40344</v>
      </c>
    </row>
    <row r="81" spans="1:38" ht="18" customHeight="1" x14ac:dyDescent="0.3">
      <c r="A81" s="138">
        <v>76</v>
      </c>
      <c r="B81" s="21">
        <v>30421</v>
      </c>
      <c r="C81" s="45" t="s">
        <v>1613</v>
      </c>
      <c r="D81" s="23" t="s">
        <v>31</v>
      </c>
      <c r="E81" s="21"/>
      <c r="F81" s="46" t="s">
        <v>487</v>
      </c>
      <c r="G81" s="56"/>
      <c r="H81" s="74"/>
      <c r="I81" s="49" t="s">
        <v>488</v>
      </c>
      <c r="J81" s="46" t="s">
        <v>1668</v>
      </c>
      <c r="K81" s="49" t="s">
        <v>489</v>
      </c>
      <c r="L81" s="45"/>
      <c r="M81" s="45"/>
      <c r="N81" s="45" t="s">
        <v>373</v>
      </c>
      <c r="O81" s="47"/>
      <c r="P81" s="89" t="s">
        <v>171</v>
      </c>
      <c r="Q81" s="24" t="s">
        <v>374</v>
      </c>
      <c r="R81" s="24" t="s">
        <v>374</v>
      </c>
      <c r="S81" s="51" t="s">
        <v>34</v>
      </c>
      <c r="T81" s="47" t="s">
        <v>382</v>
      </c>
      <c r="U81" s="47"/>
      <c r="V81" s="47" t="s">
        <v>59</v>
      </c>
      <c r="W81" s="47" t="s">
        <v>36</v>
      </c>
      <c r="X81" s="49">
        <v>239</v>
      </c>
      <c r="Y81" s="26"/>
      <c r="Z81" s="49" t="s">
        <v>488</v>
      </c>
      <c r="AA81" s="47"/>
      <c r="AB81" s="27" t="s">
        <v>122</v>
      </c>
      <c r="AC81" s="23" t="s">
        <v>456</v>
      </c>
      <c r="AD81" s="47" t="s">
        <v>490</v>
      </c>
      <c r="AE81" s="47" t="s">
        <v>455</v>
      </c>
      <c r="AF81" s="27" t="s">
        <v>122</v>
      </c>
      <c r="AG81" s="27" t="s">
        <v>491</v>
      </c>
      <c r="AH81" s="45"/>
      <c r="AI81" s="45"/>
      <c r="AJ81" s="51" t="s">
        <v>344</v>
      </c>
      <c r="AK81" s="30">
        <v>44400</v>
      </c>
      <c r="AL81" s="29">
        <f t="shared" si="4"/>
        <v>30421</v>
      </c>
    </row>
    <row r="82" spans="1:38" ht="18" customHeight="1" x14ac:dyDescent="0.3">
      <c r="A82" s="138">
        <v>77</v>
      </c>
      <c r="B82" s="21">
        <v>91558</v>
      </c>
      <c r="C82" s="45"/>
      <c r="D82" s="23" t="s">
        <v>43</v>
      </c>
      <c r="E82" s="21"/>
      <c r="F82" s="45"/>
      <c r="G82" s="56"/>
      <c r="H82" s="76"/>
      <c r="I82" s="45" t="s">
        <v>492</v>
      </c>
      <c r="J82" s="45" t="s">
        <v>145</v>
      </c>
      <c r="K82" s="45" t="s">
        <v>32</v>
      </c>
      <c r="L82" s="45"/>
      <c r="M82" s="45"/>
      <c r="N82" s="45" t="s">
        <v>373</v>
      </c>
      <c r="O82" s="47"/>
      <c r="P82" s="89" t="s">
        <v>171</v>
      </c>
      <c r="Q82" s="24" t="s">
        <v>374</v>
      </c>
      <c r="R82" s="24" t="s">
        <v>374</v>
      </c>
      <c r="S82" s="51" t="s">
        <v>34</v>
      </c>
      <c r="T82" s="47"/>
      <c r="U82" s="47"/>
      <c r="V82" s="45" t="s">
        <v>45</v>
      </c>
      <c r="W82" s="45" t="s">
        <v>36</v>
      </c>
      <c r="X82" s="45">
        <v>30</v>
      </c>
      <c r="Y82" s="45"/>
      <c r="Z82" s="45" t="s">
        <v>492</v>
      </c>
      <c r="AA82" s="45"/>
      <c r="AB82" s="47" t="s">
        <v>55</v>
      </c>
      <c r="AC82" s="45" t="s">
        <v>495</v>
      </c>
      <c r="AD82" s="45" t="s">
        <v>493</v>
      </c>
      <c r="AE82" s="45" t="s">
        <v>494</v>
      </c>
      <c r="AF82" s="47"/>
      <c r="AG82" s="45"/>
      <c r="AH82" s="45"/>
      <c r="AI82" s="45"/>
      <c r="AJ82" s="24" t="s">
        <v>43</v>
      </c>
      <c r="AK82" s="30">
        <v>44400</v>
      </c>
      <c r="AL82" s="29">
        <f t="shared" si="4"/>
        <v>91558</v>
      </c>
    </row>
    <row r="83" spans="1:38" ht="18" customHeight="1" x14ac:dyDescent="0.3">
      <c r="A83" s="138">
        <v>78</v>
      </c>
      <c r="B83" s="21">
        <v>91559</v>
      </c>
      <c r="C83" s="45"/>
      <c r="D83" s="23" t="s">
        <v>43</v>
      </c>
      <c r="E83" s="21"/>
      <c r="F83" s="45"/>
      <c r="G83" s="56"/>
      <c r="H83" s="76"/>
      <c r="I83" s="45" t="s">
        <v>496</v>
      </c>
      <c r="J83" s="45"/>
      <c r="K83" s="45" t="s">
        <v>497</v>
      </c>
      <c r="L83" s="45"/>
      <c r="M83" s="45"/>
      <c r="N83" s="45" t="s">
        <v>373</v>
      </c>
      <c r="O83" s="47"/>
      <c r="P83" s="89" t="s">
        <v>171</v>
      </c>
      <c r="Q83" s="24" t="s">
        <v>374</v>
      </c>
      <c r="R83" s="24" t="s">
        <v>374</v>
      </c>
      <c r="S83" s="51" t="s">
        <v>34</v>
      </c>
      <c r="T83" s="47" t="s">
        <v>392</v>
      </c>
      <c r="U83" s="47"/>
      <c r="V83" s="45" t="s">
        <v>59</v>
      </c>
      <c r="W83" s="45" t="s">
        <v>36</v>
      </c>
      <c r="X83" s="45">
        <v>84</v>
      </c>
      <c r="Y83" s="45"/>
      <c r="Z83" s="45" t="s">
        <v>496</v>
      </c>
      <c r="AA83" s="45"/>
      <c r="AB83" s="47" t="s">
        <v>55</v>
      </c>
      <c r="AC83" s="45" t="s">
        <v>498</v>
      </c>
      <c r="AD83" s="45" t="s">
        <v>99</v>
      </c>
      <c r="AE83" s="45" t="s">
        <v>100</v>
      </c>
      <c r="AF83" s="47" t="s">
        <v>102</v>
      </c>
      <c r="AG83" s="45" t="s">
        <v>103</v>
      </c>
      <c r="AH83" s="28" t="s">
        <v>499</v>
      </c>
      <c r="AI83" s="45"/>
      <c r="AJ83" s="24" t="s">
        <v>43</v>
      </c>
      <c r="AK83" s="30">
        <v>44459</v>
      </c>
      <c r="AL83" s="29">
        <f t="shared" si="4"/>
        <v>91559</v>
      </c>
    </row>
    <row r="84" spans="1:38" ht="18" customHeight="1" x14ac:dyDescent="0.3">
      <c r="A84" s="138">
        <v>79</v>
      </c>
      <c r="B84" s="21">
        <v>10335</v>
      </c>
      <c r="C84" s="21"/>
      <c r="D84" s="23" t="s">
        <v>94</v>
      </c>
      <c r="E84" s="21"/>
      <c r="F84" s="45"/>
      <c r="G84" s="56"/>
      <c r="H84" s="76"/>
      <c r="I84" s="45" t="s">
        <v>500</v>
      </c>
      <c r="J84" s="45"/>
      <c r="K84" s="45" t="s">
        <v>501</v>
      </c>
      <c r="L84" s="45"/>
      <c r="M84" s="45"/>
      <c r="N84" s="45" t="s">
        <v>373</v>
      </c>
      <c r="O84" s="47"/>
      <c r="P84" s="89" t="s">
        <v>171</v>
      </c>
      <c r="Q84" s="24" t="s">
        <v>374</v>
      </c>
      <c r="R84" s="24" t="s">
        <v>374</v>
      </c>
      <c r="S84" s="51" t="s">
        <v>34</v>
      </c>
      <c r="T84" s="47" t="s">
        <v>382</v>
      </c>
      <c r="U84" s="45"/>
      <c r="V84" s="45" t="s">
        <v>45</v>
      </c>
      <c r="W84" s="45" t="s">
        <v>36</v>
      </c>
      <c r="X84" s="45">
        <v>90</v>
      </c>
      <c r="Y84" s="45"/>
      <c r="Z84" s="45" t="s">
        <v>500</v>
      </c>
      <c r="AA84" s="45"/>
      <c r="AB84" s="47" t="s">
        <v>122</v>
      </c>
      <c r="AC84" s="47" t="s">
        <v>386</v>
      </c>
      <c r="AD84" s="47" t="s">
        <v>384</v>
      </c>
      <c r="AE84" s="45" t="s">
        <v>385</v>
      </c>
      <c r="AF84" s="47" t="s">
        <v>122</v>
      </c>
      <c r="AG84" s="47" t="s">
        <v>1680</v>
      </c>
      <c r="AH84" s="149" t="s">
        <v>387</v>
      </c>
      <c r="AI84" s="45"/>
      <c r="AJ84" s="21" t="s">
        <v>96</v>
      </c>
      <c r="AK84" s="30">
        <v>44159</v>
      </c>
      <c r="AL84" s="29">
        <f t="shared" si="4"/>
        <v>10335</v>
      </c>
    </row>
    <row r="85" spans="1:38" ht="18" customHeight="1" x14ac:dyDescent="0.3">
      <c r="A85" s="138">
        <v>80</v>
      </c>
      <c r="B85" s="21">
        <v>91560</v>
      </c>
      <c r="C85" s="45"/>
      <c r="D85" s="23" t="s">
        <v>43</v>
      </c>
      <c r="E85" s="21"/>
      <c r="F85" s="45"/>
      <c r="G85" s="56"/>
      <c r="H85" s="76"/>
      <c r="I85" s="45" t="s">
        <v>502</v>
      </c>
      <c r="J85" s="45"/>
      <c r="K85" s="45" t="s">
        <v>98</v>
      </c>
      <c r="L85" s="45" t="s">
        <v>503</v>
      </c>
      <c r="M85" s="45"/>
      <c r="N85" s="45" t="s">
        <v>373</v>
      </c>
      <c r="O85" s="47"/>
      <c r="P85" s="89" t="s">
        <v>171</v>
      </c>
      <c r="Q85" s="24" t="s">
        <v>374</v>
      </c>
      <c r="R85" s="24" t="s">
        <v>374</v>
      </c>
      <c r="S85" s="51" t="s">
        <v>34</v>
      </c>
      <c r="T85" s="47" t="s">
        <v>375</v>
      </c>
      <c r="U85" s="47"/>
      <c r="V85" s="45" t="s">
        <v>45</v>
      </c>
      <c r="W85" s="45" t="s">
        <v>36</v>
      </c>
      <c r="X85" s="45">
        <v>7</v>
      </c>
      <c r="Y85" s="45"/>
      <c r="Z85" s="45" t="s">
        <v>502</v>
      </c>
      <c r="AA85" s="45"/>
      <c r="AB85" s="47" t="s">
        <v>39</v>
      </c>
      <c r="AC85" s="45" t="s">
        <v>49</v>
      </c>
      <c r="AD85" s="45" t="s">
        <v>376</v>
      </c>
      <c r="AE85" s="95" t="s">
        <v>48</v>
      </c>
      <c r="AF85" s="47"/>
      <c r="AG85" s="45"/>
      <c r="AH85" s="28" t="s">
        <v>50</v>
      </c>
      <c r="AI85" s="45"/>
      <c r="AJ85" s="24" t="s">
        <v>43</v>
      </c>
      <c r="AK85" s="30">
        <v>44459</v>
      </c>
      <c r="AL85" s="29">
        <f t="shared" si="4"/>
        <v>91560</v>
      </c>
    </row>
    <row r="86" spans="1:38" ht="18" customHeight="1" x14ac:dyDescent="0.3">
      <c r="A86" s="138">
        <v>81</v>
      </c>
      <c r="B86" s="21">
        <v>91561</v>
      </c>
      <c r="C86" s="45"/>
      <c r="D86" s="23" t="s">
        <v>43</v>
      </c>
      <c r="E86" s="21"/>
      <c r="F86" s="45"/>
      <c r="G86" s="56"/>
      <c r="H86" s="76"/>
      <c r="I86" s="45" t="s">
        <v>504</v>
      </c>
      <c r="J86" s="45"/>
      <c r="K86" s="45" t="s">
        <v>32</v>
      </c>
      <c r="L86" s="45"/>
      <c r="M86" s="45"/>
      <c r="N86" s="45" t="s">
        <v>373</v>
      </c>
      <c r="O86" s="47"/>
      <c r="P86" s="89" t="s">
        <v>171</v>
      </c>
      <c r="Q86" s="24" t="s">
        <v>374</v>
      </c>
      <c r="R86" s="24" t="s">
        <v>374</v>
      </c>
      <c r="S86" s="51" t="s">
        <v>34</v>
      </c>
      <c r="T86" s="47"/>
      <c r="U86" s="47"/>
      <c r="V86" s="45" t="s">
        <v>35</v>
      </c>
      <c r="W86" s="45" t="s">
        <v>36</v>
      </c>
      <c r="X86" s="45">
        <f>10+12</f>
        <v>22</v>
      </c>
      <c r="Y86" s="45"/>
      <c r="Z86" s="45" t="s">
        <v>504</v>
      </c>
      <c r="AA86" s="45" t="s">
        <v>44</v>
      </c>
      <c r="AB86" s="47" t="s">
        <v>108</v>
      </c>
      <c r="AC86" s="45" t="s">
        <v>507</v>
      </c>
      <c r="AD86" s="45" t="s">
        <v>505</v>
      </c>
      <c r="AE86" s="45" t="s">
        <v>506</v>
      </c>
      <c r="AF86" s="47" t="s">
        <v>128</v>
      </c>
      <c r="AG86" s="45" t="s">
        <v>508</v>
      </c>
      <c r="AH86" s="28" t="s">
        <v>509</v>
      </c>
      <c r="AI86" s="45"/>
      <c r="AJ86" s="24" t="s">
        <v>43</v>
      </c>
      <c r="AK86" s="30">
        <v>44400</v>
      </c>
      <c r="AL86" s="29">
        <f t="shared" si="4"/>
        <v>91561</v>
      </c>
    </row>
    <row r="87" spans="1:38" ht="18" customHeight="1" x14ac:dyDescent="0.3">
      <c r="A87" s="138">
        <v>82</v>
      </c>
      <c r="B87" s="21">
        <v>91562</v>
      </c>
      <c r="C87" s="45"/>
      <c r="D87" s="23" t="s">
        <v>43</v>
      </c>
      <c r="E87" s="21"/>
      <c r="F87" s="45"/>
      <c r="G87" s="56"/>
      <c r="H87" s="76"/>
      <c r="I87" s="45" t="s">
        <v>510</v>
      </c>
      <c r="J87" s="45"/>
      <c r="K87" s="45" t="s">
        <v>511</v>
      </c>
      <c r="L87" s="45"/>
      <c r="M87" s="45"/>
      <c r="N87" s="45" t="s">
        <v>373</v>
      </c>
      <c r="O87" s="47"/>
      <c r="P87" s="89" t="s">
        <v>171</v>
      </c>
      <c r="Q87" s="24" t="s">
        <v>374</v>
      </c>
      <c r="R87" s="24" t="s">
        <v>374</v>
      </c>
      <c r="S87" s="51" t="s">
        <v>34</v>
      </c>
      <c r="T87" s="47" t="s">
        <v>392</v>
      </c>
      <c r="U87" s="47"/>
      <c r="V87" s="45" t="s">
        <v>59</v>
      </c>
      <c r="W87" s="45" t="s">
        <v>36</v>
      </c>
      <c r="X87" s="45">
        <v>42</v>
      </c>
      <c r="Y87" s="45"/>
      <c r="Z87" s="45" t="s">
        <v>510</v>
      </c>
      <c r="AA87" s="45"/>
      <c r="AB87" s="47" t="s">
        <v>55</v>
      </c>
      <c r="AC87" s="45" t="s">
        <v>512</v>
      </c>
      <c r="AD87" s="45" t="s">
        <v>493</v>
      </c>
      <c r="AE87" s="45" t="s">
        <v>494</v>
      </c>
      <c r="AF87" s="47" t="s">
        <v>123</v>
      </c>
      <c r="AG87" s="45" t="s">
        <v>513</v>
      </c>
      <c r="AH87" s="28"/>
      <c r="AI87" s="45"/>
      <c r="AJ87" s="21" t="s">
        <v>43</v>
      </c>
      <c r="AK87" s="30">
        <v>44459</v>
      </c>
      <c r="AL87" s="29">
        <f t="shared" si="4"/>
        <v>91562</v>
      </c>
    </row>
    <row r="88" spans="1:38" ht="18" customHeight="1" x14ac:dyDescent="0.3">
      <c r="A88" s="138">
        <v>83</v>
      </c>
      <c r="B88" s="21">
        <v>91563</v>
      </c>
      <c r="C88" s="45"/>
      <c r="D88" s="23" t="s">
        <v>43</v>
      </c>
      <c r="E88" s="21"/>
      <c r="F88" s="45"/>
      <c r="G88" s="56"/>
      <c r="H88" s="76"/>
      <c r="I88" s="45" t="s">
        <v>514</v>
      </c>
      <c r="J88" s="45"/>
      <c r="K88" s="45" t="s">
        <v>515</v>
      </c>
      <c r="L88" s="45"/>
      <c r="M88" s="45"/>
      <c r="N88" s="45" t="s">
        <v>373</v>
      </c>
      <c r="O88" s="47"/>
      <c r="P88" s="89" t="s">
        <v>171</v>
      </c>
      <c r="Q88" s="24" t="s">
        <v>374</v>
      </c>
      <c r="R88" s="24" t="s">
        <v>374</v>
      </c>
      <c r="S88" s="51" t="s">
        <v>34</v>
      </c>
      <c r="T88" s="47" t="s">
        <v>375</v>
      </c>
      <c r="U88" s="47"/>
      <c r="V88" s="45" t="s">
        <v>45</v>
      </c>
      <c r="W88" s="45" t="s">
        <v>36</v>
      </c>
      <c r="X88" s="45">
        <v>170</v>
      </c>
      <c r="Y88" s="45"/>
      <c r="Z88" s="45" t="s">
        <v>514</v>
      </c>
      <c r="AA88" s="45"/>
      <c r="AB88" s="47" t="s">
        <v>55</v>
      </c>
      <c r="AC88" s="45" t="s">
        <v>498</v>
      </c>
      <c r="AD88" s="45" t="s">
        <v>99</v>
      </c>
      <c r="AE88" s="45" t="s">
        <v>100</v>
      </c>
      <c r="AF88" s="47" t="s">
        <v>102</v>
      </c>
      <c r="AG88" s="45" t="s">
        <v>103</v>
      </c>
      <c r="AH88" s="28" t="s">
        <v>516</v>
      </c>
      <c r="AI88" s="45"/>
      <c r="AJ88" s="24" t="s">
        <v>43</v>
      </c>
      <c r="AK88" s="30">
        <v>44459</v>
      </c>
      <c r="AL88" s="29">
        <f t="shared" si="4"/>
        <v>91563</v>
      </c>
    </row>
    <row r="89" spans="1:38" ht="18" customHeight="1" x14ac:dyDescent="0.3">
      <c r="A89" s="138">
        <v>84</v>
      </c>
      <c r="B89" s="21">
        <v>91564</v>
      </c>
      <c r="C89" s="45"/>
      <c r="D89" s="23" t="s">
        <v>43</v>
      </c>
      <c r="E89" s="21"/>
      <c r="F89" s="45"/>
      <c r="G89" s="56"/>
      <c r="H89" s="76"/>
      <c r="I89" s="45" t="s">
        <v>517</v>
      </c>
      <c r="J89" s="45"/>
      <c r="K89" s="45" t="s">
        <v>518</v>
      </c>
      <c r="L89" s="45" t="s">
        <v>519</v>
      </c>
      <c r="M89" s="45"/>
      <c r="N89" s="45" t="s">
        <v>373</v>
      </c>
      <c r="O89" s="47"/>
      <c r="P89" s="89" t="s">
        <v>171</v>
      </c>
      <c r="Q89" s="24" t="s">
        <v>374</v>
      </c>
      <c r="R89" s="24" t="s">
        <v>374</v>
      </c>
      <c r="S89" s="51" t="s">
        <v>34</v>
      </c>
      <c r="T89" s="47" t="s">
        <v>392</v>
      </c>
      <c r="U89" s="47"/>
      <c r="V89" s="45" t="s">
        <v>59</v>
      </c>
      <c r="W89" s="45" t="s">
        <v>46</v>
      </c>
      <c r="X89" s="45">
        <v>21</v>
      </c>
      <c r="Y89" s="45"/>
      <c r="Z89" s="45" t="s">
        <v>520</v>
      </c>
      <c r="AA89" s="45"/>
      <c r="AB89" s="47" t="s">
        <v>55</v>
      </c>
      <c r="AC89" s="45" t="s">
        <v>522</v>
      </c>
      <c r="AD89" s="45" t="s">
        <v>521</v>
      </c>
      <c r="AE89" s="45"/>
      <c r="AF89" s="47"/>
      <c r="AG89" s="45"/>
      <c r="AH89" s="28" t="s">
        <v>523</v>
      </c>
      <c r="AI89" s="45"/>
      <c r="AJ89" s="21" t="s">
        <v>43</v>
      </c>
      <c r="AK89" s="30">
        <v>44400</v>
      </c>
      <c r="AL89" s="29">
        <f t="shared" si="4"/>
        <v>91564</v>
      </c>
    </row>
    <row r="90" spans="1:38" ht="18" customHeight="1" x14ac:dyDescent="0.3">
      <c r="A90" s="138">
        <v>85</v>
      </c>
      <c r="B90" s="21">
        <v>91565</v>
      </c>
      <c r="C90" s="45"/>
      <c r="D90" s="23" t="s">
        <v>43</v>
      </c>
      <c r="E90" s="21"/>
      <c r="F90" s="45"/>
      <c r="G90" s="56"/>
      <c r="H90" s="76"/>
      <c r="I90" s="45" t="s">
        <v>524</v>
      </c>
      <c r="J90" s="45" t="s">
        <v>525</v>
      </c>
      <c r="K90" s="45" t="s">
        <v>526</v>
      </c>
      <c r="L90" s="45"/>
      <c r="M90" s="45"/>
      <c r="N90" s="45" t="s">
        <v>373</v>
      </c>
      <c r="O90" s="47"/>
      <c r="P90" s="89" t="s">
        <v>171</v>
      </c>
      <c r="Q90" s="24" t="s">
        <v>374</v>
      </c>
      <c r="R90" s="24" t="s">
        <v>374</v>
      </c>
      <c r="S90" s="51" t="s">
        <v>34</v>
      </c>
      <c r="T90" s="47"/>
      <c r="U90" s="47"/>
      <c r="V90" s="45" t="s">
        <v>59</v>
      </c>
      <c r="W90" s="45" t="s">
        <v>36</v>
      </c>
      <c r="X90" s="45">
        <v>105</v>
      </c>
      <c r="Y90" s="45"/>
      <c r="Z90" s="45" t="s">
        <v>524</v>
      </c>
      <c r="AA90" s="45"/>
      <c r="AB90" s="47" t="s">
        <v>55</v>
      </c>
      <c r="AC90" s="45" t="s">
        <v>527</v>
      </c>
      <c r="AD90" s="45"/>
      <c r="AE90" s="45"/>
      <c r="AF90" s="47"/>
      <c r="AG90" s="45"/>
      <c r="AH90" s="28" t="s">
        <v>333</v>
      </c>
      <c r="AI90" s="45"/>
      <c r="AJ90" s="21" t="s">
        <v>43</v>
      </c>
      <c r="AK90" s="30">
        <v>44400</v>
      </c>
      <c r="AL90" s="29">
        <f t="shared" si="4"/>
        <v>91565</v>
      </c>
    </row>
    <row r="91" spans="1:38" ht="18" customHeight="1" x14ac:dyDescent="0.3">
      <c r="A91" s="138">
        <v>86</v>
      </c>
      <c r="B91" s="21">
        <v>91566</v>
      </c>
      <c r="C91" s="45"/>
      <c r="D91" s="23" t="s">
        <v>43</v>
      </c>
      <c r="E91" s="21"/>
      <c r="F91" s="45"/>
      <c r="G91" s="56"/>
      <c r="H91" s="76"/>
      <c r="I91" s="45" t="s">
        <v>150</v>
      </c>
      <c r="J91" s="45"/>
      <c r="K91" s="45" t="s">
        <v>32</v>
      </c>
      <c r="L91" s="45"/>
      <c r="M91" s="45"/>
      <c r="N91" s="45" t="s">
        <v>373</v>
      </c>
      <c r="O91" s="47"/>
      <c r="P91" s="89" t="s">
        <v>171</v>
      </c>
      <c r="Q91" s="24" t="s">
        <v>374</v>
      </c>
      <c r="R91" s="24" t="s">
        <v>374</v>
      </c>
      <c r="S91" s="51" t="s">
        <v>34</v>
      </c>
      <c r="T91" s="47" t="s">
        <v>382</v>
      </c>
      <c r="U91" s="47"/>
      <c r="V91" s="45" t="s">
        <v>35</v>
      </c>
      <c r="W91" s="45" t="s">
        <v>36</v>
      </c>
      <c r="X91" s="45">
        <v>4</v>
      </c>
      <c r="Y91" s="45"/>
      <c r="Z91" s="45" t="s">
        <v>150</v>
      </c>
      <c r="AA91" s="45" t="s">
        <v>44</v>
      </c>
      <c r="AB91" s="47" t="s">
        <v>55</v>
      </c>
      <c r="AC91" s="45" t="s">
        <v>529</v>
      </c>
      <c r="AD91" s="45" t="s">
        <v>150</v>
      </c>
      <c r="AE91" s="45" t="s">
        <v>528</v>
      </c>
      <c r="AF91" s="47"/>
      <c r="AG91" s="45"/>
      <c r="AH91" s="28" t="s">
        <v>530</v>
      </c>
      <c r="AI91" s="45"/>
      <c r="AJ91" s="21" t="s">
        <v>43</v>
      </c>
      <c r="AK91" s="30">
        <v>44400</v>
      </c>
      <c r="AL91" s="29">
        <f t="shared" si="4"/>
        <v>91566</v>
      </c>
    </row>
    <row r="92" spans="1:38" ht="18" customHeight="1" x14ac:dyDescent="0.3">
      <c r="A92" s="138">
        <v>87</v>
      </c>
      <c r="B92" s="21"/>
      <c r="C92" s="45"/>
      <c r="D92" s="23"/>
      <c r="E92" s="21"/>
      <c r="F92" s="45"/>
      <c r="G92" s="56"/>
      <c r="H92" s="76" t="s">
        <v>533</v>
      </c>
      <c r="I92" s="45"/>
      <c r="J92" s="45"/>
      <c r="K92" s="45"/>
      <c r="L92" s="45"/>
      <c r="M92" s="45"/>
      <c r="N92" s="45"/>
      <c r="O92" s="47"/>
      <c r="P92" s="89"/>
      <c r="Q92" s="24"/>
      <c r="R92" s="24"/>
      <c r="S92" s="51"/>
      <c r="T92" s="47"/>
      <c r="U92" s="47"/>
      <c r="V92" s="45"/>
      <c r="W92" s="45"/>
      <c r="X92" s="45"/>
      <c r="Y92" s="45"/>
      <c r="Z92" s="45"/>
      <c r="AA92" s="45"/>
      <c r="AB92" s="47"/>
      <c r="AC92" s="45"/>
      <c r="AD92" s="45"/>
      <c r="AE92" s="45"/>
      <c r="AF92" s="47"/>
      <c r="AG92" s="45"/>
      <c r="AH92" s="28"/>
      <c r="AI92" s="45"/>
      <c r="AJ92" s="21"/>
      <c r="AK92" s="30"/>
      <c r="AL92" s="29"/>
    </row>
    <row r="93" spans="1:38" ht="18" customHeight="1" x14ac:dyDescent="0.3">
      <c r="A93" s="138">
        <v>88</v>
      </c>
      <c r="B93" s="21">
        <v>91567</v>
      </c>
      <c r="C93" s="45"/>
      <c r="D93" s="23" t="s">
        <v>43</v>
      </c>
      <c r="E93" s="21"/>
      <c r="F93" s="45"/>
      <c r="G93" s="56"/>
      <c r="H93" s="76"/>
      <c r="I93" s="45" t="s">
        <v>531</v>
      </c>
      <c r="J93" s="45"/>
      <c r="K93" s="45" t="s">
        <v>532</v>
      </c>
      <c r="L93" s="45"/>
      <c r="M93" s="45"/>
      <c r="N93" s="45" t="s">
        <v>533</v>
      </c>
      <c r="O93" s="53"/>
      <c r="P93" s="89" t="s">
        <v>171</v>
      </c>
      <c r="Q93" s="86" t="s">
        <v>534</v>
      </c>
      <c r="R93" s="86" t="s">
        <v>534</v>
      </c>
      <c r="S93" s="51" t="s">
        <v>34</v>
      </c>
      <c r="T93" s="47" t="s">
        <v>535</v>
      </c>
      <c r="U93" s="47"/>
      <c r="V93" s="45" t="s">
        <v>45</v>
      </c>
      <c r="W93" s="45" t="s">
        <v>46</v>
      </c>
      <c r="X93" s="45">
        <v>13</v>
      </c>
      <c r="Y93" s="45"/>
      <c r="Z93" s="45" t="s">
        <v>531</v>
      </c>
      <c r="AA93" s="45"/>
      <c r="AB93" s="47" t="s">
        <v>55</v>
      </c>
      <c r="AC93" s="45" t="s">
        <v>538</v>
      </c>
      <c r="AD93" s="45" t="s">
        <v>536</v>
      </c>
      <c r="AE93" s="45" t="s">
        <v>537</v>
      </c>
      <c r="AF93" s="47"/>
      <c r="AG93" s="45"/>
      <c r="AH93" s="28" t="s">
        <v>539</v>
      </c>
      <c r="AI93" s="45"/>
      <c r="AJ93" s="21" t="s">
        <v>43</v>
      </c>
      <c r="AK93" s="21"/>
      <c r="AL93" s="29">
        <f>B93</f>
        <v>91567</v>
      </c>
    </row>
    <row r="94" spans="1:38" ht="18" customHeight="1" x14ac:dyDescent="0.3">
      <c r="A94" s="138">
        <v>89</v>
      </c>
      <c r="B94" s="21"/>
      <c r="C94" s="45"/>
      <c r="D94" s="23"/>
      <c r="E94" s="21"/>
      <c r="F94" s="45"/>
      <c r="G94" s="56"/>
      <c r="H94" s="76"/>
      <c r="I94" s="45"/>
      <c r="J94" s="45"/>
      <c r="K94" s="45"/>
      <c r="L94" s="45"/>
      <c r="M94" s="45"/>
      <c r="N94" s="45"/>
      <c r="O94" s="53"/>
      <c r="P94" s="89"/>
      <c r="Q94" s="86"/>
      <c r="R94" s="86"/>
      <c r="S94" s="51"/>
      <c r="T94" s="47"/>
      <c r="U94" s="47"/>
      <c r="V94" s="45"/>
      <c r="W94" s="45"/>
      <c r="X94" s="45"/>
      <c r="Y94" s="45"/>
      <c r="Z94" s="45"/>
      <c r="AA94" s="45"/>
      <c r="AB94" s="47"/>
      <c r="AC94" s="45"/>
      <c r="AD94" s="45"/>
      <c r="AE94" s="45"/>
      <c r="AF94" s="47"/>
      <c r="AG94" s="45"/>
      <c r="AH94" s="28"/>
      <c r="AI94" s="45"/>
      <c r="AJ94" s="21"/>
      <c r="AK94" s="21"/>
      <c r="AL94" s="29"/>
    </row>
    <row r="95" spans="1:38" ht="18" customHeight="1" x14ac:dyDescent="0.3">
      <c r="A95" s="138">
        <v>90</v>
      </c>
      <c r="B95" s="21">
        <v>10336</v>
      </c>
      <c r="C95" s="21"/>
      <c r="D95" s="23" t="s">
        <v>94</v>
      </c>
      <c r="E95" s="21"/>
      <c r="F95" s="54" t="s">
        <v>545</v>
      </c>
      <c r="G95" s="56"/>
      <c r="H95" s="76"/>
      <c r="I95" s="54" t="s">
        <v>549</v>
      </c>
      <c r="J95" s="37"/>
      <c r="K95" s="54" t="s">
        <v>546</v>
      </c>
      <c r="L95" s="54"/>
      <c r="M95" s="45"/>
      <c r="N95" s="54" t="s">
        <v>547</v>
      </c>
      <c r="O95" s="37"/>
      <c r="P95" s="89" t="s">
        <v>171</v>
      </c>
      <c r="Q95" s="38" t="s">
        <v>542</v>
      </c>
      <c r="R95" s="40">
        <v>1207</v>
      </c>
      <c r="S95" s="133" t="s">
        <v>34</v>
      </c>
      <c r="T95" s="55" t="s">
        <v>543</v>
      </c>
      <c r="U95" s="54"/>
      <c r="V95" s="54"/>
      <c r="W95" s="54"/>
      <c r="X95" s="40" t="s">
        <v>548</v>
      </c>
      <c r="Y95" s="54"/>
      <c r="Z95" s="45"/>
      <c r="AA95" s="54"/>
      <c r="AB95" s="55" t="s">
        <v>55</v>
      </c>
      <c r="AC95" s="55" t="s">
        <v>551</v>
      </c>
      <c r="AD95" s="55" t="s">
        <v>549</v>
      </c>
      <c r="AE95" s="54" t="s">
        <v>550</v>
      </c>
      <c r="AF95" s="55" t="s">
        <v>55</v>
      </c>
      <c r="AG95" s="55" t="s">
        <v>551</v>
      </c>
      <c r="AH95" s="37" t="s">
        <v>549</v>
      </c>
      <c r="AI95" s="37"/>
      <c r="AJ95" s="40" t="s">
        <v>96</v>
      </c>
      <c r="AK95" s="41">
        <v>44573</v>
      </c>
      <c r="AL95" s="29">
        <f t="shared" ref="AL95:AL107" si="5">B95</f>
        <v>10336</v>
      </c>
    </row>
    <row r="96" spans="1:38" ht="18" customHeight="1" x14ac:dyDescent="0.3">
      <c r="A96" s="138">
        <v>91</v>
      </c>
      <c r="B96" s="21">
        <v>91568</v>
      </c>
      <c r="C96" s="45"/>
      <c r="D96" s="23" t="s">
        <v>43</v>
      </c>
      <c r="E96" s="21"/>
      <c r="F96" s="45"/>
      <c r="G96" s="56"/>
      <c r="H96" s="76"/>
      <c r="I96" s="45" t="s">
        <v>540</v>
      </c>
      <c r="J96" s="45"/>
      <c r="K96" s="45" t="s">
        <v>540</v>
      </c>
      <c r="L96" s="45"/>
      <c r="M96" s="45"/>
      <c r="N96" s="45" t="s">
        <v>541</v>
      </c>
      <c r="O96" s="53"/>
      <c r="P96" s="89" t="s">
        <v>171</v>
      </c>
      <c r="Q96" s="86" t="s">
        <v>542</v>
      </c>
      <c r="R96" s="21">
        <v>1207</v>
      </c>
      <c r="S96" s="51" t="s">
        <v>34</v>
      </c>
      <c r="T96" s="47" t="s">
        <v>543</v>
      </c>
      <c r="U96" s="47"/>
      <c r="V96" s="45" t="s">
        <v>45</v>
      </c>
      <c r="W96" s="45" t="s">
        <v>36</v>
      </c>
      <c r="X96" s="29">
        <v>1</v>
      </c>
      <c r="Y96" s="45"/>
      <c r="Z96" s="45" t="s">
        <v>540</v>
      </c>
      <c r="AA96" s="45"/>
      <c r="AB96" s="47" t="s">
        <v>39</v>
      </c>
      <c r="AC96" s="45" t="s">
        <v>49</v>
      </c>
      <c r="AD96" s="45" t="s">
        <v>376</v>
      </c>
      <c r="AE96" s="95" t="s">
        <v>48</v>
      </c>
      <c r="AF96" s="47"/>
      <c r="AG96" s="45"/>
      <c r="AH96" s="28" t="s">
        <v>544</v>
      </c>
      <c r="AI96" s="45"/>
      <c r="AJ96" s="24" t="s">
        <v>43</v>
      </c>
      <c r="AK96" s="30">
        <v>44459</v>
      </c>
      <c r="AL96" s="29">
        <f t="shared" si="5"/>
        <v>91568</v>
      </c>
    </row>
    <row r="97" spans="1:38" ht="18" customHeight="1" x14ac:dyDescent="0.3">
      <c r="A97" s="138">
        <v>92</v>
      </c>
      <c r="B97" s="21">
        <v>40345</v>
      </c>
      <c r="C97" s="45" t="s">
        <v>556</v>
      </c>
      <c r="D97" s="23" t="s">
        <v>62</v>
      </c>
      <c r="E97" s="21"/>
      <c r="F97" s="45" t="s">
        <v>552</v>
      </c>
      <c r="G97" s="56"/>
      <c r="H97" s="76"/>
      <c r="I97" s="45" t="s">
        <v>557</v>
      </c>
      <c r="J97" s="45"/>
      <c r="K97" s="45" t="s">
        <v>558</v>
      </c>
      <c r="L97" s="45"/>
      <c r="M97" s="45"/>
      <c r="N97" s="45" t="s">
        <v>541</v>
      </c>
      <c r="O97" s="45"/>
      <c r="P97" s="89" t="s">
        <v>171</v>
      </c>
      <c r="Q97" s="24" t="s">
        <v>542</v>
      </c>
      <c r="R97" s="21">
        <v>1207</v>
      </c>
      <c r="S97" s="51" t="s">
        <v>34</v>
      </c>
      <c r="T97" s="47" t="s">
        <v>543</v>
      </c>
      <c r="U97" s="45"/>
      <c r="V97" s="45" t="s">
        <v>59</v>
      </c>
      <c r="W97" s="45" t="s">
        <v>36</v>
      </c>
      <c r="X97" s="29">
        <v>57</v>
      </c>
      <c r="Y97" s="45"/>
      <c r="Z97" s="45" t="s">
        <v>553</v>
      </c>
      <c r="AA97" s="45"/>
      <c r="AB97" s="47" t="s">
        <v>55</v>
      </c>
      <c r="AC97" s="45" t="s">
        <v>554</v>
      </c>
      <c r="AD97" s="45" t="s">
        <v>144</v>
      </c>
      <c r="AE97" s="45" t="s">
        <v>151</v>
      </c>
      <c r="AF97" s="47"/>
      <c r="AG97" s="45"/>
      <c r="AH97" s="28" t="s">
        <v>555</v>
      </c>
      <c r="AI97" s="45"/>
      <c r="AJ97" s="21" t="s">
        <v>97</v>
      </c>
      <c r="AK97" s="30">
        <v>44400</v>
      </c>
      <c r="AL97" s="31">
        <f t="shared" si="5"/>
        <v>40345</v>
      </c>
    </row>
    <row r="98" spans="1:38" ht="18" customHeight="1" x14ac:dyDescent="0.3">
      <c r="A98" s="138">
        <v>93</v>
      </c>
      <c r="B98" s="21">
        <v>91570</v>
      </c>
      <c r="C98" s="45"/>
      <c r="D98" s="23" t="s">
        <v>43</v>
      </c>
      <c r="E98" s="21"/>
      <c r="F98" s="45"/>
      <c r="G98" s="56"/>
      <c r="H98" s="76"/>
      <c r="I98" s="45" t="s">
        <v>561</v>
      </c>
      <c r="J98" s="45"/>
      <c r="K98" s="45" t="s">
        <v>562</v>
      </c>
      <c r="L98" s="45"/>
      <c r="M98" s="45"/>
      <c r="N98" s="45" t="s">
        <v>541</v>
      </c>
      <c r="O98" s="47"/>
      <c r="P98" s="89" t="s">
        <v>171</v>
      </c>
      <c r="Q98" s="24" t="s">
        <v>542</v>
      </c>
      <c r="R98" s="21">
        <v>1207</v>
      </c>
      <c r="S98" s="51" t="s">
        <v>34</v>
      </c>
      <c r="T98" s="47" t="s">
        <v>560</v>
      </c>
      <c r="U98" s="47"/>
      <c r="V98" s="45" t="s">
        <v>45</v>
      </c>
      <c r="W98" s="45" t="s">
        <v>36</v>
      </c>
      <c r="X98" s="29">
        <v>5</v>
      </c>
      <c r="Y98" s="45"/>
      <c r="Z98" s="45" t="s">
        <v>561</v>
      </c>
      <c r="AA98" s="45"/>
      <c r="AB98" s="47" t="s">
        <v>39</v>
      </c>
      <c r="AC98" s="45" t="s">
        <v>49</v>
      </c>
      <c r="AD98" s="45" t="s">
        <v>376</v>
      </c>
      <c r="AE98" s="95" t="s">
        <v>48</v>
      </c>
      <c r="AF98" s="47"/>
      <c r="AG98" s="45"/>
      <c r="AH98" s="28" t="s">
        <v>50</v>
      </c>
      <c r="AI98" s="45"/>
      <c r="AJ98" s="24" t="s">
        <v>43</v>
      </c>
      <c r="AK98" s="30">
        <v>44459</v>
      </c>
      <c r="AL98" s="29">
        <f t="shared" si="5"/>
        <v>91570</v>
      </c>
    </row>
    <row r="99" spans="1:38" ht="18" customHeight="1" x14ac:dyDescent="0.3">
      <c r="A99" s="138">
        <v>94</v>
      </c>
      <c r="B99" s="21">
        <v>91571</v>
      </c>
      <c r="C99" s="45"/>
      <c r="D99" s="23" t="s">
        <v>43</v>
      </c>
      <c r="E99" s="21"/>
      <c r="F99" s="45"/>
      <c r="G99" s="56"/>
      <c r="H99" s="76"/>
      <c r="I99" s="45" t="s">
        <v>563</v>
      </c>
      <c r="J99" s="45"/>
      <c r="K99" s="45" t="s">
        <v>564</v>
      </c>
      <c r="L99" s="45"/>
      <c r="M99" s="45"/>
      <c r="N99" s="45" t="s">
        <v>541</v>
      </c>
      <c r="O99" s="47"/>
      <c r="P99" s="89" t="s">
        <v>171</v>
      </c>
      <c r="Q99" s="24" t="s">
        <v>542</v>
      </c>
      <c r="R99" s="21">
        <v>1207</v>
      </c>
      <c r="S99" s="51" t="s">
        <v>34</v>
      </c>
      <c r="T99" s="47" t="s">
        <v>543</v>
      </c>
      <c r="U99" s="47"/>
      <c r="V99" s="45" t="s">
        <v>45</v>
      </c>
      <c r="W99" s="45" t="s">
        <v>36</v>
      </c>
      <c r="X99" s="29">
        <v>6</v>
      </c>
      <c r="Y99" s="45"/>
      <c r="Z99" s="45" t="s">
        <v>563</v>
      </c>
      <c r="AA99" s="45"/>
      <c r="AB99" s="47" t="s">
        <v>39</v>
      </c>
      <c r="AC99" s="45" t="s">
        <v>49</v>
      </c>
      <c r="AD99" s="45" t="s">
        <v>376</v>
      </c>
      <c r="AE99" s="95" t="s">
        <v>48</v>
      </c>
      <c r="AF99" s="47"/>
      <c r="AG99" s="45"/>
      <c r="AH99" s="28" t="s">
        <v>50</v>
      </c>
      <c r="AI99" s="45"/>
      <c r="AJ99" s="24" t="s">
        <v>43</v>
      </c>
      <c r="AK99" s="30">
        <v>44459</v>
      </c>
      <c r="AL99" s="29">
        <f t="shared" si="5"/>
        <v>91571</v>
      </c>
    </row>
    <row r="100" spans="1:38" ht="18" customHeight="1" x14ac:dyDescent="0.3">
      <c r="A100" s="138">
        <v>95</v>
      </c>
      <c r="B100" s="21">
        <v>91572</v>
      </c>
      <c r="C100" s="45"/>
      <c r="D100" s="23" t="s">
        <v>43</v>
      </c>
      <c r="E100" s="21"/>
      <c r="F100" s="45"/>
      <c r="G100" s="56"/>
      <c r="H100" s="76"/>
      <c r="I100" s="45" t="s">
        <v>565</v>
      </c>
      <c r="J100" s="45"/>
      <c r="K100" s="45" t="s">
        <v>566</v>
      </c>
      <c r="L100" s="45"/>
      <c r="M100" s="45"/>
      <c r="N100" s="45" t="s">
        <v>541</v>
      </c>
      <c r="O100" s="47"/>
      <c r="P100" s="89" t="s">
        <v>171</v>
      </c>
      <c r="Q100" s="24" t="s">
        <v>542</v>
      </c>
      <c r="R100" s="21">
        <v>1207</v>
      </c>
      <c r="S100" s="51" t="s">
        <v>34</v>
      </c>
      <c r="T100" s="47" t="s">
        <v>543</v>
      </c>
      <c r="U100" s="47"/>
      <c r="V100" s="45" t="s">
        <v>45</v>
      </c>
      <c r="W100" s="45" t="s">
        <v>46</v>
      </c>
      <c r="X100" s="29">
        <v>6</v>
      </c>
      <c r="Y100" s="45"/>
      <c r="Z100" s="45" t="s">
        <v>567</v>
      </c>
      <c r="AA100" s="45"/>
      <c r="AB100" s="47" t="s">
        <v>39</v>
      </c>
      <c r="AC100" s="45" t="s">
        <v>85</v>
      </c>
      <c r="AD100" s="45" t="s">
        <v>83</v>
      </c>
      <c r="AE100" s="45" t="s">
        <v>84</v>
      </c>
      <c r="AF100" s="47"/>
      <c r="AG100" s="45"/>
      <c r="AH100" s="28" t="s">
        <v>568</v>
      </c>
      <c r="AI100" s="45"/>
      <c r="AJ100" s="21" t="s">
        <v>43</v>
      </c>
      <c r="AK100" s="30">
        <v>44399</v>
      </c>
      <c r="AL100" s="29">
        <f t="shared" si="5"/>
        <v>91572</v>
      </c>
    </row>
    <row r="101" spans="1:38" ht="18" customHeight="1" x14ac:dyDescent="0.3">
      <c r="A101" s="138">
        <v>96</v>
      </c>
      <c r="B101" s="21">
        <v>91573</v>
      </c>
      <c r="C101" s="45"/>
      <c r="D101" s="23" t="s">
        <v>43</v>
      </c>
      <c r="E101" s="21"/>
      <c r="F101" s="45"/>
      <c r="G101" s="56"/>
      <c r="H101" s="76"/>
      <c r="I101" s="45" t="s">
        <v>569</v>
      </c>
      <c r="J101" s="45"/>
      <c r="K101" s="45"/>
      <c r="L101" s="45"/>
      <c r="M101" s="45"/>
      <c r="N101" s="45" t="s">
        <v>541</v>
      </c>
      <c r="O101" s="47"/>
      <c r="P101" s="89" t="s">
        <v>171</v>
      </c>
      <c r="Q101" s="24" t="s">
        <v>542</v>
      </c>
      <c r="R101" s="21">
        <v>1207</v>
      </c>
      <c r="S101" s="51" t="s">
        <v>34</v>
      </c>
      <c r="T101" s="47" t="s">
        <v>543</v>
      </c>
      <c r="U101" s="47"/>
      <c r="V101" s="45" t="s">
        <v>45</v>
      </c>
      <c r="W101" s="45"/>
      <c r="X101" s="29">
        <v>28</v>
      </c>
      <c r="Y101" s="45"/>
      <c r="Z101" s="45" t="s">
        <v>569</v>
      </c>
      <c r="AA101" s="45" t="s">
        <v>44</v>
      </c>
      <c r="AB101" s="47" t="s">
        <v>55</v>
      </c>
      <c r="AC101" s="45" t="s">
        <v>571</v>
      </c>
      <c r="AD101" s="45" t="s">
        <v>559</v>
      </c>
      <c r="AE101" s="45" t="s">
        <v>570</v>
      </c>
      <c r="AF101" s="47"/>
      <c r="AG101" s="45"/>
      <c r="AH101" s="28" t="s">
        <v>572</v>
      </c>
      <c r="AI101" s="45"/>
      <c r="AJ101" s="21" t="s">
        <v>43</v>
      </c>
      <c r="AK101" s="30">
        <v>44400</v>
      </c>
      <c r="AL101" s="29">
        <f t="shared" si="5"/>
        <v>91573</v>
      </c>
    </row>
    <row r="102" spans="1:38" ht="18" customHeight="1" x14ac:dyDescent="0.3">
      <c r="A102" s="138">
        <v>97</v>
      </c>
      <c r="B102" s="21">
        <v>91574</v>
      </c>
      <c r="C102" s="45"/>
      <c r="D102" s="23" t="s">
        <v>43</v>
      </c>
      <c r="E102" s="21"/>
      <c r="F102" s="45"/>
      <c r="G102" s="56"/>
      <c r="H102" s="76"/>
      <c r="I102" s="45" t="s">
        <v>573</v>
      </c>
      <c r="J102" s="45"/>
      <c r="K102" s="45" t="s">
        <v>574</v>
      </c>
      <c r="L102" s="45"/>
      <c r="M102" s="45"/>
      <c r="N102" s="45" t="s">
        <v>541</v>
      </c>
      <c r="O102" s="47"/>
      <c r="P102" s="89" t="s">
        <v>171</v>
      </c>
      <c r="Q102" s="24" t="s">
        <v>542</v>
      </c>
      <c r="R102" s="21">
        <v>1207</v>
      </c>
      <c r="S102" s="51" t="s">
        <v>34</v>
      </c>
      <c r="T102" s="47" t="s">
        <v>575</v>
      </c>
      <c r="U102" s="47"/>
      <c r="V102" s="45" t="s">
        <v>45</v>
      </c>
      <c r="W102" s="45" t="s">
        <v>36</v>
      </c>
      <c r="X102" s="29">
        <v>2</v>
      </c>
      <c r="Y102" s="45"/>
      <c r="Z102" s="45" t="s">
        <v>573</v>
      </c>
      <c r="AA102" s="45"/>
      <c r="AB102" s="47" t="s">
        <v>39</v>
      </c>
      <c r="AC102" s="45" t="s">
        <v>85</v>
      </c>
      <c r="AD102" s="45" t="s">
        <v>83</v>
      </c>
      <c r="AE102" s="45" t="s">
        <v>84</v>
      </c>
      <c r="AF102" s="47"/>
      <c r="AG102" s="45"/>
      <c r="AH102" s="28" t="s">
        <v>576</v>
      </c>
      <c r="AI102" s="45"/>
      <c r="AJ102" s="21" t="s">
        <v>43</v>
      </c>
      <c r="AK102" s="30">
        <v>44399</v>
      </c>
      <c r="AL102" s="29">
        <f t="shared" si="5"/>
        <v>91574</v>
      </c>
    </row>
    <row r="103" spans="1:38" ht="18" customHeight="1" x14ac:dyDescent="0.3">
      <c r="A103" s="138">
        <v>98</v>
      </c>
      <c r="B103" s="21">
        <v>91575</v>
      </c>
      <c r="C103" s="45"/>
      <c r="D103" s="23" t="s">
        <v>43</v>
      </c>
      <c r="E103" s="21"/>
      <c r="F103" s="45"/>
      <c r="G103" s="56"/>
      <c r="H103" s="76"/>
      <c r="I103" s="45" t="s">
        <v>577</v>
      </c>
      <c r="J103" s="45"/>
      <c r="K103" s="45" t="s">
        <v>578</v>
      </c>
      <c r="L103" s="45"/>
      <c r="M103" s="45"/>
      <c r="N103" s="45" t="s">
        <v>541</v>
      </c>
      <c r="O103" s="47"/>
      <c r="P103" s="89" t="s">
        <v>171</v>
      </c>
      <c r="Q103" s="24" t="s">
        <v>542</v>
      </c>
      <c r="R103" s="21">
        <v>1207</v>
      </c>
      <c r="S103" s="51" t="s">
        <v>34</v>
      </c>
      <c r="T103" s="47" t="s">
        <v>543</v>
      </c>
      <c r="U103" s="47"/>
      <c r="V103" s="45" t="s">
        <v>45</v>
      </c>
      <c r="W103" s="45" t="s">
        <v>36</v>
      </c>
      <c r="X103" s="29">
        <v>30</v>
      </c>
      <c r="Y103" s="45"/>
      <c r="Z103" s="45" t="s">
        <v>577</v>
      </c>
      <c r="AA103" s="45"/>
      <c r="AB103" s="47" t="s">
        <v>55</v>
      </c>
      <c r="AC103" s="45" t="s">
        <v>581</v>
      </c>
      <c r="AD103" s="45" t="s">
        <v>579</v>
      </c>
      <c r="AE103" s="45" t="s">
        <v>580</v>
      </c>
      <c r="AF103" s="47"/>
      <c r="AG103" s="45"/>
      <c r="AH103" s="28" t="s">
        <v>582</v>
      </c>
      <c r="AI103" s="45"/>
      <c r="AJ103" s="21" t="s">
        <v>43</v>
      </c>
      <c r="AK103" s="30">
        <v>44459</v>
      </c>
      <c r="AL103" s="29">
        <f t="shared" si="5"/>
        <v>91575</v>
      </c>
    </row>
    <row r="104" spans="1:38" ht="18" customHeight="1" x14ac:dyDescent="0.3">
      <c r="A104" s="138">
        <v>99</v>
      </c>
      <c r="B104" s="21">
        <v>91576</v>
      </c>
      <c r="C104" s="45"/>
      <c r="D104" s="23" t="s">
        <v>43</v>
      </c>
      <c r="E104" s="21"/>
      <c r="F104" s="45"/>
      <c r="G104" s="56"/>
      <c r="H104" s="76"/>
      <c r="I104" s="45" t="s">
        <v>583</v>
      </c>
      <c r="J104" s="45"/>
      <c r="K104" s="45" t="s">
        <v>32</v>
      </c>
      <c r="L104" s="45"/>
      <c r="M104" s="45"/>
      <c r="N104" s="45" t="s">
        <v>541</v>
      </c>
      <c r="O104" s="47"/>
      <c r="P104" s="89" t="s">
        <v>171</v>
      </c>
      <c r="Q104" s="24" t="s">
        <v>542</v>
      </c>
      <c r="R104" s="21">
        <v>1207</v>
      </c>
      <c r="S104" s="51" t="s">
        <v>34</v>
      </c>
      <c r="T104" s="47" t="s">
        <v>543</v>
      </c>
      <c r="U104" s="47"/>
      <c r="V104" s="45" t="s">
        <v>35</v>
      </c>
      <c r="W104" s="45" t="s">
        <v>36</v>
      </c>
      <c r="X104" s="29">
        <f>5+4</f>
        <v>9</v>
      </c>
      <c r="Y104" s="45"/>
      <c r="Z104" s="45" t="s">
        <v>584</v>
      </c>
      <c r="AA104" s="23" t="s">
        <v>44</v>
      </c>
      <c r="AB104" s="47" t="s">
        <v>55</v>
      </c>
      <c r="AC104" s="45" t="s">
        <v>424</v>
      </c>
      <c r="AD104" s="45" t="s">
        <v>422</v>
      </c>
      <c r="AE104" s="45" t="s">
        <v>423</v>
      </c>
      <c r="AF104" s="47" t="s">
        <v>55</v>
      </c>
      <c r="AG104" s="45" t="s">
        <v>425</v>
      </c>
      <c r="AH104" s="28" t="s">
        <v>426</v>
      </c>
      <c r="AI104" s="45"/>
      <c r="AJ104" s="21" t="s">
        <v>43</v>
      </c>
      <c r="AK104" s="30">
        <v>44400</v>
      </c>
      <c r="AL104" s="29">
        <f t="shared" si="5"/>
        <v>91576</v>
      </c>
    </row>
    <row r="105" spans="1:38" ht="18" customHeight="1" x14ac:dyDescent="0.3">
      <c r="A105" s="138">
        <v>100</v>
      </c>
      <c r="B105" s="21">
        <v>10337</v>
      </c>
      <c r="C105" s="21"/>
      <c r="D105" s="23" t="s">
        <v>94</v>
      </c>
      <c r="E105" s="21"/>
      <c r="F105" s="45"/>
      <c r="G105" s="56"/>
      <c r="H105" s="76"/>
      <c r="I105" s="45" t="s">
        <v>585</v>
      </c>
      <c r="J105" s="45"/>
      <c r="K105" s="45" t="s">
        <v>586</v>
      </c>
      <c r="L105" s="45"/>
      <c r="M105" s="45"/>
      <c r="N105" s="45" t="s">
        <v>541</v>
      </c>
      <c r="O105" s="45"/>
      <c r="P105" s="89" t="s">
        <v>171</v>
      </c>
      <c r="Q105" s="24" t="s">
        <v>542</v>
      </c>
      <c r="R105" s="21">
        <v>1207</v>
      </c>
      <c r="S105" s="51" t="s">
        <v>34</v>
      </c>
      <c r="T105" s="47" t="s">
        <v>543</v>
      </c>
      <c r="U105" s="45"/>
      <c r="V105" s="45" t="s">
        <v>45</v>
      </c>
      <c r="W105" s="45" t="s">
        <v>36</v>
      </c>
      <c r="X105" s="29">
        <v>24</v>
      </c>
      <c r="Y105" s="45"/>
      <c r="Z105" s="45" t="s">
        <v>585</v>
      </c>
      <c r="AA105" s="45"/>
      <c r="AB105" s="47" t="s">
        <v>55</v>
      </c>
      <c r="AC105" s="47" t="s">
        <v>551</v>
      </c>
      <c r="AD105" s="47" t="s">
        <v>549</v>
      </c>
      <c r="AE105" s="45" t="s">
        <v>550</v>
      </c>
      <c r="AF105" s="47" t="s">
        <v>55</v>
      </c>
      <c r="AG105" s="47" t="s">
        <v>551</v>
      </c>
      <c r="AH105" s="149" t="s">
        <v>549</v>
      </c>
      <c r="AI105" s="45"/>
      <c r="AJ105" s="21" t="s">
        <v>1100</v>
      </c>
      <c r="AK105" s="30">
        <v>44459</v>
      </c>
      <c r="AL105" s="29">
        <f t="shared" si="5"/>
        <v>10337</v>
      </c>
    </row>
    <row r="106" spans="1:38" ht="18" customHeight="1" x14ac:dyDescent="0.3">
      <c r="A106" s="138">
        <v>101</v>
      </c>
      <c r="B106" s="21">
        <v>10338</v>
      </c>
      <c r="C106" s="21"/>
      <c r="D106" s="23" t="s">
        <v>94</v>
      </c>
      <c r="E106" s="21"/>
      <c r="F106" s="45" t="s">
        <v>587</v>
      </c>
      <c r="G106" s="56"/>
      <c r="H106" s="76"/>
      <c r="I106" s="45" t="s">
        <v>588</v>
      </c>
      <c r="J106" s="45"/>
      <c r="K106" s="45" t="s">
        <v>546</v>
      </c>
      <c r="L106" s="45"/>
      <c r="M106" s="45"/>
      <c r="N106" s="45" t="s">
        <v>541</v>
      </c>
      <c r="O106" s="45"/>
      <c r="P106" s="89" t="s">
        <v>171</v>
      </c>
      <c r="Q106" s="24" t="s">
        <v>542</v>
      </c>
      <c r="R106" s="21">
        <v>1207</v>
      </c>
      <c r="S106" s="51" t="s">
        <v>34</v>
      </c>
      <c r="T106" s="47" t="s">
        <v>543</v>
      </c>
      <c r="U106" s="45"/>
      <c r="V106" s="45" t="s">
        <v>59</v>
      </c>
      <c r="W106" s="45" t="s">
        <v>36</v>
      </c>
      <c r="X106" s="29">
        <v>100</v>
      </c>
      <c r="Y106" s="45"/>
      <c r="Z106" s="45" t="s">
        <v>588</v>
      </c>
      <c r="AA106" s="45"/>
      <c r="AB106" s="47" t="s">
        <v>55</v>
      </c>
      <c r="AC106" s="47" t="s">
        <v>551</v>
      </c>
      <c r="AD106" s="47" t="s">
        <v>549</v>
      </c>
      <c r="AE106" s="45" t="s">
        <v>550</v>
      </c>
      <c r="AF106" s="47" t="s">
        <v>55</v>
      </c>
      <c r="AG106" s="47" t="s">
        <v>551</v>
      </c>
      <c r="AH106" s="149" t="s">
        <v>549</v>
      </c>
      <c r="AI106" s="45"/>
      <c r="AJ106" s="21" t="s">
        <v>1100</v>
      </c>
      <c r="AK106" s="30">
        <v>44459</v>
      </c>
      <c r="AL106" s="29">
        <f t="shared" si="5"/>
        <v>10338</v>
      </c>
    </row>
    <row r="107" spans="1:38" ht="18" customHeight="1" x14ac:dyDescent="0.3">
      <c r="A107" s="138">
        <v>102</v>
      </c>
      <c r="B107" s="21">
        <v>91579</v>
      </c>
      <c r="C107" s="45"/>
      <c r="D107" s="23" t="s">
        <v>43</v>
      </c>
      <c r="E107" s="21"/>
      <c r="F107" s="45"/>
      <c r="G107" s="56"/>
      <c r="H107" s="76"/>
      <c r="I107" s="45" t="s">
        <v>589</v>
      </c>
      <c r="J107" s="45"/>
      <c r="K107" s="45" t="s">
        <v>590</v>
      </c>
      <c r="L107" s="45"/>
      <c r="M107" s="45"/>
      <c r="N107" s="45" t="s">
        <v>541</v>
      </c>
      <c r="O107" s="47"/>
      <c r="P107" s="89" t="s">
        <v>171</v>
      </c>
      <c r="Q107" s="24" t="s">
        <v>542</v>
      </c>
      <c r="R107" s="21">
        <v>1207</v>
      </c>
      <c r="S107" s="51" t="s">
        <v>34</v>
      </c>
      <c r="T107" s="47" t="s">
        <v>543</v>
      </c>
      <c r="U107" s="47"/>
      <c r="V107" s="45" t="s">
        <v>35</v>
      </c>
      <c r="W107" s="45" t="s">
        <v>36</v>
      </c>
      <c r="X107" s="29">
        <v>11</v>
      </c>
      <c r="Y107" s="45"/>
      <c r="Z107" s="45" t="s">
        <v>589</v>
      </c>
      <c r="AA107" s="45" t="s">
        <v>44</v>
      </c>
      <c r="AB107" s="47" t="s">
        <v>55</v>
      </c>
      <c r="AC107" s="45" t="s">
        <v>593</v>
      </c>
      <c r="AD107" s="45" t="s">
        <v>591</v>
      </c>
      <c r="AE107" s="45" t="s">
        <v>592</v>
      </c>
      <c r="AF107" s="47"/>
      <c r="AG107" s="45"/>
      <c r="AH107" s="45"/>
      <c r="AI107" s="45"/>
      <c r="AJ107" s="21" t="s">
        <v>43</v>
      </c>
      <c r="AK107" s="30">
        <v>44400</v>
      </c>
      <c r="AL107" s="29">
        <f t="shared" si="5"/>
        <v>91579</v>
      </c>
    </row>
    <row r="108" spans="1:38" ht="18" customHeight="1" x14ac:dyDescent="0.3">
      <c r="A108" s="138">
        <v>103</v>
      </c>
      <c r="B108" s="21"/>
      <c r="C108" s="45"/>
      <c r="D108" s="23"/>
      <c r="E108" s="21"/>
      <c r="F108" s="45"/>
      <c r="G108" s="56"/>
      <c r="H108" s="76" t="s">
        <v>596</v>
      </c>
      <c r="I108" s="45"/>
      <c r="J108" s="45"/>
      <c r="K108" s="45"/>
      <c r="L108" s="45"/>
      <c r="M108" s="45"/>
      <c r="N108" s="45"/>
      <c r="O108" s="47"/>
      <c r="P108" s="89"/>
      <c r="Q108" s="24"/>
      <c r="R108" s="24"/>
      <c r="S108" s="51"/>
      <c r="T108" s="47"/>
      <c r="U108" s="47"/>
      <c r="V108" s="45"/>
      <c r="W108" s="45"/>
      <c r="X108" s="45"/>
      <c r="Y108" s="45"/>
      <c r="Z108" s="45"/>
      <c r="AA108" s="45"/>
      <c r="AB108" s="47"/>
      <c r="AC108" s="45"/>
      <c r="AD108" s="45"/>
      <c r="AE108" s="45"/>
      <c r="AF108" s="47"/>
      <c r="AG108" s="45"/>
      <c r="AH108" s="45"/>
      <c r="AI108" s="45"/>
      <c r="AJ108" s="21"/>
      <c r="AK108" s="30"/>
      <c r="AL108" s="29"/>
    </row>
    <row r="109" spans="1:38" ht="18" customHeight="1" x14ac:dyDescent="0.3">
      <c r="A109" s="138">
        <v>104</v>
      </c>
      <c r="B109" s="81">
        <v>50046</v>
      </c>
      <c r="C109" s="33">
        <v>312</v>
      </c>
      <c r="D109" s="33" t="s">
        <v>247</v>
      </c>
      <c r="E109" s="81"/>
      <c r="F109" s="94"/>
      <c r="G109" s="56"/>
      <c r="H109" s="131"/>
      <c r="I109" s="94" t="s">
        <v>594</v>
      </c>
      <c r="J109" s="94"/>
      <c r="K109" s="94" t="s">
        <v>595</v>
      </c>
      <c r="L109" s="94"/>
      <c r="M109" s="94"/>
      <c r="N109" s="94" t="s">
        <v>596</v>
      </c>
      <c r="O109" s="94"/>
      <c r="P109" s="94" t="s">
        <v>171</v>
      </c>
      <c r="Q109" s="82" t="s">
        <v>597</v>
      </c>
      <c r="R109" s="83">
        <v>1208</v>
      </c>
      <c r="S109" s="51" t="s">
        <v>34</v>
      </c>
      <c r="T109" s="52" t="s">
        <v>598</v>
      </c>
      <c r="U109" s="94"/>
      <c r="V109" s="33" t="s">
        <v>59</v>
      </c>
      <c r="W109" s="33" t="s">
        <v>36</v>
      </c>
      <c r="X109" s="94">
        <v>40</v>
      </c>
      <c r="Y109" s="94"/>
      <c r="Z109" s="94" t="s">
        <v>601</v>
      </c>
      <c r="AA109" s="94" t="s">
        <v>250</v>
      </c>
      <c r="AB109" s="32" t="s">
        <v>55</v>
      </c>
      <c r="AC109" s="94" t="s">
        <v>599</v>
      </c>
      <c r="AD109" s="94" t="s">
        <v>602</v>
      </c>
      <c r="AE109" s="94" t="s">
        <v>603</v>
      </c>
      <c r="AF109" s="52" t="s">
        <v>88</v>
      </c>
      <c r="AG109" s="94" t="s">
        <v>604</v>
      </c>
      <c r="AH109" s="28" t="s">
        <v>600</v>
      </c>
      <c r="AI109" s="94"/>
      <c r="AJ109" s="81" t="s">
        <v>260</v>
      </c>
      <c r="AK109" s="85">
        <v>44400</v>
      </c>
      <c r="AL109" s="31">
        <f>B109</f>
        <v>50046</v>
      </c>
    </row>
    <row r="110" spans="1:38" ht="18" customHeight="1" x14ac:dyDescent="0.3">
      <c r="A110" s="138">
        <v>105</v>
      </c>
      <c r="B110" s="81">
        <v>50047</v>
      </c>
      <c r="C110" s="33">
        <v>391</v>
      </c>
      <c r="D110" s="33" t="s">
        <v>247</v>
      </c>
      <c r="E110" s="81"/>
      <c r="F110" s="94"/>
      <c r="G110" s="56"/>
      <c r="H110" s="131"/>
      <c r="I110" s="94" t="s">
        <v>605</v>
      </c>
      <c r="J110" s="94"/>
      <c r="K110" s="94" t="s">
        <v>606</v>
      </c>
      <c r="L110" s="94" t="s">
        <v>607</v>
      </c>
      <c r="M110" s="94"/>
      <c r="N110" s="94" t="s">
        <v>596</v>
      </c>
      <c r="O110" s="94"/>
      <c r="P110" s="89" t="s">
        <v>171</v>
      </c>
      <c r="Q110" s="82" t="s">
        <v>597</v>
      </c>
      <c r="R110" s="83">
        <v>1208</v>
      </c>
      <c r="S110" s="51" t="s">
        <v>34</v>
      </c>
      <c r="T110" s="52" t="s">
        <v>598</v>
      </c>
      <c r="U110" s="94"/>
      <c r="V110" s="33" t="s">
        <v>45</v>
      </c>
      <c r="W110" s="33" t="s">
        <v>36</v>
      </c>
      <c r="X110" s="94">
        <v>12</v>
      </c>
      <c r="Y110" s="94"/>
      <c r="Z110" s="94" t="s">
        <v>601</v>
      </c>
      <c r="AA110" s="94" t="s">
        <v>250</v>
      </c>
      <c r="AB110" s="32" t="s">
        <v>55</v>
      </c>
      <c r="AC110" s="94" t="s">
        <v>599</v>
      </c>
      <c r="AD110" s="94" t="s">
        <v>602</v>
      </c>
      <c r="AE110" s="94" t="s">
        <v>603</v>
      </c>
      <c r="AF110" s="52" t="s">
        <v>88</v>
      </c>
      <c r="AG110" s="94" t="s">
        <v>604</v>
      </c>
      <c r="AH110" s="44" t="s">
        <v>608</v>
      </c>
      <c r="AI110" s="94"/>
      <c r="AJ110" s="81" t="s">
        <v>260</v>
      </c>
      <c r="AK110" s="85">
        <v>44400</v>
      </c>
      <c r="AL110" s="31">
        <f>B110</f>
        <v>50047</v>
      </c>
    </row>
    <row r="111" spans="1:38" ht="18" customHeight="1" x14ac:dyDescent="0.3">
      <c r="A111" s="138">
        <v>106</v>
      </c>
      <c r="B111" s="21">
        <v>91582</v>
      </c>
      <c r="C111" s="45"/>
      <c r="D111" s="23" t="s">
        <v>43</v>
      </c>
      <c r="E111" s="21"/>
      <c r="F111" s="45"/>
      <c r="G111" s="56"/>
      <c r="H111" s="76"/>
      <c r="I111" s="45" t="s">
        <v>609</v>
      </c>
      <c r="J111" s="45"/>
      <c r="K111" s="45"/>
      <c r="L111" s="45"/>
      <c r="M111" s="45"/>
      <c r="N111" s="45" t="s">
        <v>596</v>
      </c>
      <c r="O111" s="47"/>
      <c r="P111" s="89" t="s">
        <v>171</v>
      </c>
      <c r="Q111" s="24" t="s">
        <v>597</v>
      </c>
      <c r="R111" s="83">
        <v>1208</v>
      </c>
      <c r="S111" s="51" t="s">
        <v>34</v>
      </c>
      <c r="T111" s="47" t="s">
        <v>598</v>
      </c>
      <c r="U111" s="47"/>
      <c r="V111" s="45"/>
      <c r="W111" s="45"/>
      <c r="X111" s="45">
        <v>1</v>
      </c>
      <c r="Y111" s="45"/>
      <c r="Z111" s="45" t="s">
        <v>609</v>
      </c>
      <c r="AA111" s="45" t="s">
        <v>612</v>
      </c>
      <c r="AB111" s="47" t="s">
        <v>55</v>
      </c>
      <c r="AC111" s="45" t="s">
        <v>613</v>
      </c>
      <c r="AD111" s="45" t="s">
        <v>610</v>
      </c>
      <c r="AE111" s="45" t="s">
        <v>611</v>
      </c>
      <c r="AF111" s="47"/>
      <c r="AG111" s="45"/>
      <c r="AH111" s="28" t="s">
        <v>614</v>
      </c>
      <c r="AI111" s="45"/>
      <c r="AJ111" s="21" t="s">
        <v>43</v>
      </c>
      <c r="AK111" s="30">
        <v>44400</v>
      </c>
      <c r="AL111" s="29">
        <f>B111</f>
        <v>91582</v>
      </c>
    </row>
    <row r="112" spans="1:38" ht="18" customHeight="1" x14ac:dyDescent="0.3">
      <c r="A112" s="138">
        <v>107</v>
      </c>
      <c r="B112" s="21">
        <v>40346</v>
      </c>
      <c r="C112" s="47" t="s">
        <v>72</v>
      </c>
      <c r="D112" s="23" t="s">
        <v>62</v>
      </c>
      <c r="E112" s="21"/>
      <c r="F112" s="45" t="s">
        <v>615</v>
      </c>
      <c r="G112" s="56"/>
      <c r="H112" s="76"/>
      <c r="I112" s="45" t="s">
        <v>619</v>
      </c>
      <c r="J112" s="45"/>
      <c r="K112" s="45" t="s">
        <v>32</v>
      </c>
      <c r="L112" s="45"/>
      <c r="M112" s="45"/>
      <c r="N112" s="45" t="s">
        <v>596</v>
      </c>
      <c r="O112" s="45"/>
      <c r="P112" s="89" t="s">
        <v>171</v>
      </c>
      <c r="Q112" s="24" t="s">
        <v>597</v>
      </c>
      <c r="R112" s="83">
        <v>1208</v>
      </c>
      <c r="S112" s="51" t="s">
        <v>34</v>
      </c>
      <c r="T112" s="47" t="s">
        <v>598</v>
      </c>
      <c r="U112" s="45"/>
      <c r="V112" s="45" t="s">
        <v>35</v>
      </c>
      <c r="W112" s="45" t="s">
        <v>36</v>
      </c>
      <c r="X112" s="45">
        <v>9</v>
      </c>
      <c r="Y112" s="45"/>
      <c r="Z112" s="45" t="s">
        <v>1614</v>
      </c>
      <c r="AA112" s="45" t="s">
        <v>64</v>
      </c>
      <c r="AB112" s="27" t="s">
        <v>55</v>
      </c>
      <c r="AC112" s="27" t="s">
        <v>616</v>
      </c>
      <c r="AD112" s="45" t="s">
        <v>90</v>
      </c>
      <c r="AE112" s="45" t="s">
        <v>56</v>
      </c>
      <c r="AF112" s="27" t="s">
        <v>39</v>
      </c>
      <c r="AG112" s="27" t="s">
        <v>617</v>
      </c>
      <c r="AH112" s="28" t="s">
        <v>58</v>
      </c>
      <c r="AI112" s="27"/>
      <c r="AJ112" s="21" t="s">
        <v>166</v>
      </c>
      <c r="AK112" s="30">
        <v>44400</v>
      </c>
      <c r="AL112" s="31">
        <f>B112</f>
        <v>40346</v>
      </c>
    </row>
    <row r="113" spans="1:38" ht="18" customHeight="1" x14ac:dyDescent="0.3">
      <c r="A113" s="138">
        <v>108</v>
      </c>
      <c r="B113" s="21"/>
      <c r="C113" s="45"/>
      <c r="D113" s="23"/>
      <c r="E113" s="21"/>
      <c r="F113" s="45"/>
      <c r="G113" s="56"/>
      <c r="H113" s="76" t="s">
        <v>622</v>
      </c>
      <c r="I113" s="45"/>
      <c r="J113" s="45"/>
      <c r="K113" s="45"/>
      <c r="L113" s="45"/>
      <c r="M113" s="45"/>
      <c r="N113" s="45"/>
      <c r="O113" s="47"/>
      <c r="P113" s="89"/>
      <c r="Q113" s="24"/>
      <c r="R113" s="24"/>
      <c r="S113" s="51"/>
      <c r="T113" s="47"/>
      <c r="U113" s="47"/>
      <c r="V113" s="45"/>
      <c r="W113" s="45"/>
      <c r="X113" s="45"/>
      <c r="Y113" s="45"/>
      <c r="Z113" s="45"/>
      <c r="AA113" s="45"/>
      <c r="AB113" s="47"/>
      <c r="AC113" s="45"/>
      <c r="AD113" s="45"/>
      <c r="AE113" s="45"/>
      <c r="AF113" s="47"/>
      <c r="AG113" s="45"/>
      <c r="AH113" s="28"/>
      <c r="AI113" s="45"/>
      <c r="AJ113" s="21"/>
      <c r="AK113" s="30"/>
      <c r="AL113" s="29"/>
    </row>
    <row r="114" spans="1:38" ht="18" customHeight="1" x14ac:dyDescent="0.3">
      <c r="A114" s="138">
        <v>109</v>
      </c>
      <c r="B114" s="21">
        <v>10339</v>
      </c>
      <c r="C114" s="21"/>
      <c r="D114" s="23" t="s">
        <v>94</v>
      </c>
      <c r="E114" s="21"/>
      <c r="F114" s="54" t="s">
        <v>620</v>
      </c>
      <c r="G114" s="56"/>
      <c r="H114" s="76"/>
      <c r="I114" s="54" t="s">
        <v>626</v>
      </c>
      <c r="J114" s="37"/>
      <c r="K114" s="54" t="s">
        <v>621</v>
      </c>
      <c r="L114" s="54"/>
      <c r="M114" s="45"/>
      <c r="N114" s="54" t="s">
        <v>622</v>
      </c>
      <c r="O114" s="37"/>
      <c r="P114" s="54" t="s">
        <v>171</v>
      </c>
      <c r="Q114" s="38" t="s">
        <v>623</v>
      </c>
      <c r="R114" s="40">
        <v>1209</v>
      </c>
      <c r="S114" s="51" t="s">
        <v>34</v>
      </c>
      <c r="T114" s="55" t="s">
        <v>624</v>
      </c>
      <c r="U114" s="54"/>
      <c r="V114" s="54"/>
      <c r="W114" s="54"/>
      <c r="X114" s="40" t="s">
        <v>625</v>
      </c>
      <c r="Y114" s="54"/>
      <c r="Z114" s="45" t="s">
        <v>626</v>
      </c>
      <c r="AA114" s="54"/>
      <c r="AB114" s="55" t="s">
        <v>55</v>
      </c>
      <c r="AC114" s="55" t="s">
        <v>627</v>
      </c>
      <c r="AD114" s="55" t="s">
        <v>626</v>
      </c>
      <c r="AE114" s="54" t="s">
        <v>1685</v>
      </c>
      <c r="AF114" s="55" t="s">
        <v>55</v>
      </c>
      <c r="AG114" s="55" t="s">
        <v>628</v>
      </c>
      <c r="AH114" s="37" t="s">
        <v>629</v>
      </c>
      <c r="AI114" s="37"/>
      <c r="AJ114" s="40" t="s">
        <v>96</v>
      </c>
      <c r="AK114" s="41">
        <v>44573</v>
      </c>
      <c r="AL114" s="29">
        <f t="shared" ref="AL114:AL133" si="6">B114</f>
        <v>10339</v>
      </c>
    </row>
    <row r="115" spans="1:38" ht="18" customHeight="1" x14ac:dyDescent="0.3">
      <c r="A115" s="138">
        <v>110</v>
      </c>
      <c r="B115" s="21">
        <v>91584</v>
      </c>
      <c r="C115" s="45"/>
      <c r="D115" s="23" t="s">
        <v>43</v>
      </c>
      <c r="E115" s="21"/>
      <c r="F115" s="45"/>
      <c r="G115" s="56"/>
      <c r="H115" s="76"/>
      <c r="I115" s="45" t="s">
        <v>630</v>
      </c>
      <c r="J115" s="45"/>
      <c r="K115" s="45" t="s">
        <v>631</v>
      </c>
      <c r="L115" s="45"/>
      <c r="M115" s="45"/>
      <c r="N115" s="45" t="s">
        <v>622</v>
      </c>
      <c r="O115" s="53"/>
      <c r="P115" s="89" t="s">
        <v>171</v>
      </c>
      <c r="Q115" s="24" t="s">
        <v>623</v>
      </c>
      <c r="R115" s="21">
        <v>1209</v>
      </c>
      <c r="S115" s="51" t="s">
        <v>34</v>
      </c>
      <c r="T115" s="47" t="s">
        <v>624</v>
      </c>
      <c r="U115" s="47"/>
      <c r="V115" s="45" t="s">
        <v>45</v>
      </c>
      <c r="W115" s="45" t="s">
        <v>36</v>
      </c>
      <c r="X115" s="42">
        <v>38</v>
      </c>
      <c r="Y115" s="42"/>
      <c r="Z115" s="45" t="s">
        <v>630</v>
      </c>
      <c r="AA115" s="47"/>
      <c r="AB115" s="27" t="s">
        <v>39</v>
      </c>
      <c r="AC115" s="27" t="s">
        <v>49</v>
      </c>
      <c r="AD115" s="45" t="s">
        <v>376</v>
      </c>
      <c r="AE115" s="45" t="s">
        <v>48</v>
      </c>
      <c r="AF115" s="43"/>
      <c r="AG115" s="43"/>
      <c r="AH115" s="28" t="s">
        <v>50</v>
      </c>
      <c r="AI115" s="45"/>
      <c r="AJ115" s="21" t="s">
        <v>43</v>
      </c>
      <c r="AK115" s="30">
        <v>44455</v>
      </c>
      <c r="AL115" s="29">
        <f t="shared" si="6"/>
        <v>91584</v>
      </c>
    </row>
    <row r="116" spans="1:38" ht="18" customHeight="1" x14ac:dyDescent="0.3">
      <c r="A116" s="138">
        <v>111</v>
      </c>
      <c r="B116" s="21">
        <v>20416</v>
      </c>
      <c r="C116" s="21"/>
      <c r="D116" s="23" t="s">
        <v>76</v>
      </c>
      <c r="E116" s="21"/>
      <c r="F116" s="34" t="s">
        <v>632</v>
      </c>
      <c r="G116" s="56" t="s">
        <v>1615</v>
      </c>
      <c r="H116" s="77"/>
      <c r="I116" s="45" t="s">
        <v>639</v>
      </c>
      <c r="J116" s="49"/>
      <c r="K116" s="49" t="s">
        <v>633</v>
      </c>
      <c r="L116" s="49"/>
      <c r="M116" s="49"/>
      <c r="N116" s="45" t="s">
        <v>622</v>
      </c>
      <c r="O116" s="49"/>
      <c r="P116" s="89" t="s">
        <v>171</v>
      </c>
      <c r="Q116" s="24" t="s">
        <v>623</v>
      </c>
      <c r="R116" s="21">
        <v>1209</v>
      </c>
      <c r="S116" s="51" t="s">
        <v>34</v>
      </c>
      <c r="T116" s="47" t="s">
        <v>624</v>
      </c>
      <c r="U116" s="47"/>
      <c r="V116" s="47" t="s">
        <v>59</v>
      </c>
      <c r="W116" s="47" t="s">
        <v>36</v>
      </c>
      <c r="X116" s="49">
        <v>88</v>
      </c>
      <c r="Y116" s="45"/>
      <c r="Z116" s="49" t="s">
        <v>635</v>
      </c>
      <c r="AA116" s="45"/>
      <c r="AB116" s="47" t="s">
        <v>55</v>
      </c>
      <c r="AC116" s="47" t="s">
        <v>637</v>
      </c>
      <c r="AD116" s="45" t="s">
        <v>636</v>
      </c>
      <c r="AE116" s="47" t="s">
        <v>126</v>
      </c>
      <c r="AF116" s="47" t="s">
        <v>39</v>
      </c>
      <c r="AG116" s="47" t="s">
        <v>125</v>
      </c>
      <c r="AH116" s="28" t="s">
        <v>638</v>
      </c>
      <c r="AI116" s="28"/>
      <c r="AJ116" s="24" t="s">
        <v>92</v>
      </c>
      <c r="AK116" s="24" t="s">
        <v>1616</v>
      </c>
      <c r="AL116" s="29">
        <f t="shared" si="6"/>
        <v>20416</v>
      </c>
    </row>
    <row r="117" spans="1:38" ht="18" customHeight="1" x14ac:dyDescent="0.3">
      <c r="A117" s="138">
        <v>112</v>
      </c>
      <c r="B117" s="21">
        <v>20417</v>
      </c>
      <c r="C117" s="21"/>
      <c r="D117" s="23" t="s">
        <v>76</v>
      </c>
      <c r="E117" s="21"/>
      <c r="F117" s="34" t="s">
        <v>640</v>
      </c>
      <c r="G117" s="56"/>
      <c r="H117" s="77"/>
      <c r="I117" s="49" t="s">
        <v>641</v>
      </c>
      <c r="J117" s="49"/>
      <c r="K117" s="49" t="s">
        <v>642</v>
      </c>
      <c r="L117" s="49" t="s">
        <v>643</v>
      </c>
      <c r="M117" s="49"/>
      <c r="N117" s="45" t="s">
        <v>622</v>
      </c>
      <c r="O117" s="49"/>
      <c r="P117" s="89" t="s">
        <v>171</v>
      </c>
      <c r="Q117" s="24" t="s">
        <v>623</v>
      </c>
      <c r="R117" s="21">
        <v>1209</v>
      </c>
      <c r="S117" s="51" t="s">
        <v>34</v>
      </c>
      <c r="T117" s="47" t="s">
        <v>644</v>
      </c>
      <c r="U117" s="47"/>
      <c r="V117" s="47" t="s">
        <v>59</v>
      </c>
      <c r="W117" s="47" t="s">
        <v>36</v>
      </c>
      <c r="X117" s="49">
        <v>18</v>
      </c>
      <c r="Y117" s="45"/>
      <c r="Z117" s="49" t="s">
        <v>641</v>
      </c>
      <c r="AA117" s="45"/>
      <c r="AB117" s="47" t="s">
        <v>128</v>
      </c>
      <c r="AC117" s="47" t="s">
        <v>648</v>
      </c>
      <c r="AD117" s="45" t="s">
        <v>646</v>
      </c>
      <c r="AE117" s="45" t="s">
        <v>647</v>
      </c>
      <c r="AF117" s="47" t="s">
        <v>39</v>
      </c>
      <c r="AG117" s="45" t="s">
        <v>649</v>
      </c>
      <c r="AH117" s="28" t="s">
        <v>650</v>
      </c>
      <c r="AI117" s="45"/>
      <c r="AJ117" s="21" t="s">
        <v>92</v>
      </c>
      <c r="AK117" s="30">
        <v>44455</v>
      </c>
      <c r="AL117" s="29">
        <f t="shared" si="6"/>
        <v>20417</v>
      </c>
    </row>
    <row r="118" spans="1:38" ht="18" customHeight="1" x14ac:dyDescent="0.3">
      <c r="A118" s="138">
        <v>113</v>
      </c>
      <c r="B118" s="21">
        <v>91587</v>
      </c>
      <c r="C118" s="45"/>
      <c r="D118" s="23" t="s">
        <v>43</v>
      </c>
      <c r="E118" s="21"/>
      <c r="F118" s="45"/>
      <c r="G118" s="56"/>
      <c r="H118" s="76"/>
      <c r="I118" s="45" t="s">
        <v>651</v>
      </c>
      <c r="J118" s="45" t="s">
        <v>652</v>
      </c>
      <c r="K118" s="45" t="s">
        <v>32</v>
      </c>
      <c r="L118" s="45"/>
      <c r="M118" s="45"/>
      <c r="N118" s="45" t="s">
        <v>622</v>
      </c>
      <c r="O118" s="47"/>
      <c r="P118" s="89" t="s">
        <v>171</v>
      </c>
      <c r="Q118" s="24" t="s">
        <v>623</v>
      </c>
      <c r="R118" s="21">
        <v>1209</v>
      </c>
      <c r="S118" s="51" t="s">
        <v>34</v>
      </c>
      <c r="T118" s="47"/>
      <c r="U118" s="47"/>
      <c r="V118" s="45" t="s">
        <v>35</v>
      </c>
      <c r="W118" s="45" t="s">
        <v>36</v>
      </c>
      <c r="X118" s="45">
        <v>4</v>
      </c>
      <c r="Y118" s="45"/>
      <c r="Z118" s="45" t="s">
        <v>651</v>
      </c>
      <c r="AA118" s="45" t="s">
        <v>44</v>
      </c>
      <c r="AB118" s="47" t="s">
        <v>55</v>
      </c>
      <c r="AC118" s="45" t="s">
        <v>407</v>
      </c>
      <c r="AD118" s="45" t="s">
        <v>653</v>
      </c>
      <c r="AE118" s="45" t="s">
        <v>406</v>
      </c>
      <c r="AF118" s="47"/>
      <c r="AG118" s="45"/>
      <c r="AH118" s="45"/>
      <c r="AI118" s="45"/>
      <c r="AJ118" s="21" t="s">
        <v>43</v>
      </c>
      <c r="AK118" s="30">
        <v>44400</v>
      </c>
      <c r="AL118" s="29">
        <f t="shared" si="6"/>
        <v>91587</v>
      </c>
    </row>
    <row r="119" spans="1:38" ht="18" customHeight="1" x14ac:dyDescent="0.3">
      <c r="A119" s="138">
        <v>114</v>
      </c>
      <c r="B119" s="21">
        <v>40347</v>
      </c>
      <c r="C119" s="47" t="s">
        <v>78</v>
      </c>
      <c r="D119" s="23" t="s">
        <v>62</v>
      </c>
      <c r="E119" s="21"/>
      <c r="F119" s="45" t="s">
        <v>654</v>
      </c>
      <c r="G119" s="56" t="s">
        <v>1617</v>
      </c>
      <c r="H119" s="76"/>
      <c r="I119" s="45" t="s">
        <v>657</v>
      </c>
      <c r="J119" s="45"/>
      <c r="K119" s="45" t="s">
        <v>655</v>
      </c>
      <c r="L119" s="45" t="s">
        <v>656</v>
      </c>
      <c r="M119" s="45"/>
      <c r="N119" s="45" t="s">
        <v>622</v>
      </c>
      <c r="O119" s="45"/>
      <c r="P119" s="89" t="s">
        <v>171</v>
      </c>
      <c r="Q119" s="24" t="s">
        <v>623</v>
      </c>
      <c r="R119" s="21">
        <v>1209</v>
      </c>
      <c r="S119" s="51" t="s">
        <v>34</v>
      </c>
      <c r="T119" s="47" t="s">
        <v>624</v>
      </c>
      <c r="U119" s="45"/>
      <c r="V119" s="45" t="s">
        <v>35</v>
      </c>
      <c r="W119" s="45" t="s">
        <v>36</v>
      </c>
      <c r="X119" s="45">
        <v>60</v>
      </c>
      <c r="Y119" s="45"/>
      <c r="Z119" s="45" t="s">
        <v>657</v>
      </c>
      <c r="AA119" s="45"/>
      <c r="AB119" s="47" t="s">
        <v>55</v>
      </c>
      <c r="AC119" s="45" t="s">
        <v>658</v>
      </c>
      <c r="AD119" s="45" t="s">
        <v>99</v>
      </c>
      <c r="AE119" s="45" t="s">
        <v>100</v>
      </c>
      <c r="AF119" s="47" t="s">
        <v>102</v>
      </c>
      <c r="AG119" s="45" t="s">
        <v>103</v>
      </c>
      <c r="AH119" s="28" t="s">
        <v>659</v>
      </c>
      <c r="AI119" s="45"/>
      <c r="AJ119" s="21" t="s">
        <v>101</v>
      </c>
      <c r="AK119" s="30">
        <v>44400</v>
      </c>
      <c r="AL119" s="31">
        <f t="shared" si="6"/>
        <v>40347</v>
      </c>
    </row>
    <row r="120" spans="1:38" ht="18" customHeight="1" x14ac:dyDescent="0.3">
      <c r="A120" s="138">
        <v>115</v>
      </c>
      <c r="B120" s="21">
        <v>30424</v>
      </c>
      <c r="C120" s="45"/>
      <c r="D120" s="23" t="s">
        <v>31</v>
      </c>
      <c r="E120" s="21"/>
      <c r="F120" s="46" t="s">
        <v>663</v>
      </c>
      <c r="G120" s="45" t="s">
        <v>660</v>
      </c>
      <c r="H120" s="74"/>
      <c r="I120" s="46" t="s">
        <v>664</v>
      </c>
      <c r="J120" s="45" t="s">
        <v>1669</v>
      </c>
      <c r="K120" s="46" t="s">
        <v>32</v>
      </c>
      <c r="L120" s="45"/>
      <c r="M120" s="45"/>
      <c r="N120" s="45" t="s">
        <v>622</v>
      </c>
      <c r="O120" s="46"/>
      <c r="P120" s="89" t="s">
        <v>171</v>
      </c>
      <c r="Q120" s="51" t="s">
        <v>623</v>
      </c>
      <c r="R120" s="21">
        <v>1209</v>
      </c>
      <c r="S120" s="51" t="s">
        <v>34</v>
      </c>
      <c r="T120" s="50" t="s">
        <v>661</v>
      </c>
      <c r="U120" s="50"/>
      <c r="V120" s="50" t="s">
        <v>35</v>
      </c>
      <c r="W120" s="47" t="s">
        <v>36</v>
      </c>
      <c r="X120" s="25">
        <v>3</v>
      </c>
      <c r="Y120" s="26"/>
      <c r="Z120" s="49" t="s">
        <v>664</v>
      </c>
      <c r="AA120" s="47"/>
      <c r="AB120" s="27" t="s">
        <v>39</v>
      </c>
      <c r="AC120" s="23" t="s">
        <v>40</v>
      </c>
      <c r="AD120" s="45" t="s">
        <v>37</v>
      </c>
      <c r="AE120" s="47" t="s">
        <v>38</v>
      </c>
      <c r="AF120" s="48"/>
      <c r="AG120" s="48"/>
      <c r="AH120" s="28" t="s">
        <v>41</v>
      </c>
      <c r="AI120" s="28"/>
      <c r="AJ120" s="51" t="s">
        <v>42</v>
      </c>
      <c r="AK120" s="30">
        <v>44400</v>
      </c>
      <c r="AL120" s="29">
        <f t="shared" si="6"/>
        <v>30424</v>
      </c>
    </row>
    <row r="121" spans="1:38" ht="18" customHeight="1" x14ac:dyDescent="0.3">
      <c r="A121" s="138">
        <v>116</v>
      </c>
      <c r="B121" s="21">
        <v>91590</v>
      </c>
      <c r="C121" s="45"/>
      <c r="D121" s="23" t="s">
        <v>43</v>
      </c>
      <c r="E121" s="21"/>
      <c r="F121" s="45"/>
      <c r="G121" s="56"/>
      <c r="H121" s="76"/>
      <c r="I121" s="45" t="s">
        <v>665</v>
      </c>
      <c r="J121" s="45"/>
      <c r="K121" s="45" t="s">
        <v>32</v>
      </c>
      <c r="L121" s="45"/>
      <c r="M121" s="45"/>
      <c r="N121" s="45" t="s">
        <v>622</v>
      </c>
      <c r="O121" s="47"/>
      <c r="P121" s="89" t="s">
        <v>171</v>
      </c>
      <c r="Q121" s="24" t="s">
        <v>623</v>
      </c>
      <c r="R121" s="21">
        <v>1209</v>
      </c>
      <c r="S121" s="51" t="s">
        <v>34</v>
      </c>
      <c r="T121" s="47" t="s">
        <v>645</v>
      </c>
      <c r="U121" s="47"/>
      <c r="V121" s="45" t="s">
        <v>35</v>
      </c>
      <c r="W121" s="45" t="s">
        <v>36</v>
      </c>
      <c r="X121" s="45">
        <v>4</v>
      </c>
      <c r="Y121" s="45"/>
      <c r="Z121" s="45" t="s">
        <v>665</v>
      </c>
      <c r="AA121" s="45" t="s">
        <v>44</v>
      </c>
      <c r="AB121" s="47" t="s">
        <v>55</v>
      </c>
      <c r="AC121" s="45" t="s">
        <v>293</v>
      </c>
      <c r="AD121" s="45" t="s">
        <v>291</v>
      </c>
      <c r="AE121" s="45" t="s">
        <v>292</v>
      </c>
      <c r="AF121" s="47" t="s">
        <v>55</v>
      </c>
      <c r="AG121" s="45" t="s">
        <v>293</v>
      </c>
      <c r="AH121" s="45"/>
      <c r="AI121" s="45"/>
      <c r="AJ121" s="21" t="s">
        <v>43</v>
      </c>
      <c r="AK121" s="30">
        <v>44400</v>
      </c>
      <c r="AL121" s="29">
        <f t="shared" si="6"/>
        <v>91590</v>
      </c>
    </row>
    <row r="122" spans="1:38" ht="18" customHeight="1" x14ac:dyDescent="0.3">
      <c r="A122" s="138">
        <v>117</v>
      </c>
      <c r="B122" s="21">
        <v>91591</v>
      </c>
      <c r="C122" s="45"/>
      <c r="D122" s="23" t="s">
        <v>43</v>
      </c>
      <c r="E122" s="21"/>
      <c r="F122" s="45"/>
      <c r="G122" s="56"/>
      <c r="H122" s="76"/>
      <c r="I122" s="45" t="s">
        <v>666</v>
      </c>
      <c r="J122" s="45"/>
      <c r="K122" s="45"/>
      <c r="L122" s="45"/>
      <c r="M122" s="45"/>
      <c r="N122" s="45" t="s">
        <v>622</v>
      </c>
      <c r="O122" s="47"/>
      <c r="P122" s="89" t="s">
        <v>171</v>
      </c>
      <c r="Q122" s="24" t="s">
        <v>623</v>
      </c>
      <c r="R122" s="21">
        <v>1209</v>
      </c>
      <c r="S122" s="51" t="s">
        <v>34</v>
      </c>
      <c r="T122" s="47"/>
      <c r="U122" s="47"/>
      <c r="V122" s="45"/>
      <c r="W122" s="45" t="s">
        <v>36</v>
      </c>
      <c r="X122" s="45">
        <v>478</v>
      </c>
      <c r="Y122" s="45"/>
      <c r="Z122" s="45" t="s">
        <v>666</v>
      </c>
      <c r="AA122" s="47"/>
      <c r="AB122" s="27" t="s">
        <v>39</v>
      </c>
      <c r="AC122" s="27" t="s">
        <v>49</v>
      </c>
      <c r="AD122" s="45" t="s">
        <v>376</v>
      </c>
      <c r="AE122" s="45" t="s">
        <v>48</v>
      </c>
      <c r="AF122" s="43"/>
      <c r="AG122" s="43"/>
      <c r="AH122" s="28" t="s">
        <v>50</v>
      </c>
      <c r="AI122" s="45"/>
      <c r="AJ122" s="21" t="s">
        <v>43</v>
      </c>
      <c r="AK122" s="30">
        <v>44460</v>
      </c>
      <c r="AL122" s="29">
        <f t="shared" si="6"/>
        <v>91591</v>
      </c>
    </row>
    <row r="123" spans="1:38" ht="18" customHeight="1" x14ac:dyDescent="0.3">
      <c r="A123" s="138">
        <v>118</v>
      </c>
      <c r="B123" s="21">
        <v>91592</v>
      </c>
      <c r="C123" s="45"/>
      <c r="D123" s="23" t="s">
        <v>43</v>
      </c>
      <c r="E123" s="21"/>
      <c r="F123" s="45"/>
      <c r="G123" s="56"/>
      <c r="H123" s="76"/>
      <c r="I123" s="45" t="s">
        <v>667</v>
      </c>
      <c r="J123" s="45"/>
      <c r="K123" s="45" t="s">
        <v>668</v>
      </c>
      <c r="L123" s="45"/>
      <c r="M123" s="45"/>
      <c r="N123" s="45" t="s">
        <v>622</v>
      </c>
      <c r="O123" s="47"/>
      <c r="P123" s="89" t="s">
        <v>171</v>
      </c>
      <c r="Q123" s="24" t="s">
        <v>623</v>
      </c>
      <c r="R123" s="21">
        <v>1209</v>
      </c>
      <c r="S123" s="51" t="s">
        <v>34</v>
      </c>
      <c r="T123" s="47" t="s">
        <v>645</v>
      </c>
      <c r="U123" s="47"/>
      <c r="V123" s="45" t="s">
        <v>45</v>
      </c>
      <c r="W123" s="45" t="s">
        <v>36</v>
      </c>
      <c r="X123" s="45">
        <v>5</v>
      </c>
      <c r="Y123" s="45"/>
      <c r="Z123" s="45" t="s">
        <v>667</v>
      </c>
      <c r="AA123" s="47"/>
      <c r="AB123" s="27" t="s">
        <v>39</v>
      </c>
      <c r="AC123" s="27" t="s">
        <v>49</v>
      </c>
      <c r="AD123" s="45" t="s">
        <v>376</v>
      </c>
      <c r="AE123" s="45" t="s">
        <v>48</v>
      </c>
      <c r="AF123" s="43"/>
      <c r="AG123" s="43"/>
      <c r="AH123" s="28" t="s">
        <v>50</v>
      </c>
      <c r="AI123" s="45"/>
      <c r="AJ123" s="21" t="s">
        <v>43</v>
      </c>
      <c r="AK123" s="30">
        <v>44461</v>
      </c>
      <c r="AL123" s="29">
        <f t="shared" si="6"/>
        <v>91592</v>
      </c>
    </row>
    <row r="124" spans="1:38" ht="18" customHeight="1" x14ac:dyDescent="0.3">
      <c r="A124" s="138">
        <v>119</v>
      </c>
      <c r="B124" s="21">
        <v>91593</v>
      </c>
      <c r="C124" s="45"/>
      <c r="D124" s="23" t="s">
        <v>43</v>
      </c>
      <c r="E124" s="21"/>
      <c r="F124" s="45"/>
      <c r="G124" s="56"/>
      <c r="H124" s="76"/>
      <c r="I124" s="45" t="s">
        <v>669</v>
      </c>
      <c r="J124" s="45"/>
      <c r="K124" s="45" t="s">
        <v>670</v>
      </c>
      <c r="L124" s="45"/>
      <c r="M124" s="45"/>
      <c r="N124" s="45" t="s">
        <v>622</v>
      </c>
      <c r="O124" s="47"/>
      <c r="P124" s="89" t="s">
        <v>171</v>
      </c>
      <c r="Q124" s="24" t="s">
        <v>623</v>
      </c>
      <c r="R124" s="21">
        <v>1209</v>
      </c>
      <c r="S124" s="51" t="s">
        <v>34</v>
      </c>
      <c r="T124" s="47" t="s">
        <v>624</v>
      </c>
      <c r="U124" s="47"/>
      <c r="V124" s="45" t="s">
        <v>45</v>
      </c>
      <c r="W124" s="45" t="s">
        <v>46</v>
      </c>
      <c r="X124" s="45">
        <v>38</v>
      </c>
      <c r="Y124" s="45"/>
      <c r="Z124" s="45" t="s">
        <v>669</v>
      </c>
      <c r="AA124" s="47"/>
      <c r="AB124" s="27" t="s">
        <v>39</v>
      </c>
      <c r="AC124" s="27" t="s">
        <v>49</v>
      </c>
      <c r="AD124" s="45" t="s">
        <v>376</v>
      </c>
      <c r="AE124" s="45" t="s">
        <v>48</v>
      </c>
      <c r="AF124" s="43"/>
      <c r="AG124" s="43"/>
      <c r="AH124" s="28" t="s">
        <v>50</v>
      </c>
      <c r="AI124" s="45"/>
      <c r="AJ124" s="21" t="s">
        <v>43</v>
      </c>
      <c r="AK124" s="30">
        <v>44461</v>
      </c>
      <c r="AL124" s="29">
        <f t="shared" si="6"/>
        <v>91593</v>
      </c>
    </row>
    <row r="125" spans="1:38" ht="18" customHeight="1" x14ac:dyDescent="0.3">
      <c r="A125" s="138">
        <v>120</v>
      </c>
      <c r="B125" s="21">
        <v>91594</v>
      </c>
      <c r="C125" s="45"/>
      <c r="D125" s="23" t="s">
        <v>43</v>
      </c>
      <c r="E125" s="21"/>
      <c r="F125" s="45"/>
      <c r="G125" s="56"/>
      <c r="H125" s="76"/>
      <c r="I125" s="45" t="s">
        <v>671</v>
      </c>
      <c r="J125" s="45"/>
      <c r="K125" s="45" t="s">
        <v>672</v>
      </c>
      <c r="L125" s="45" t="s">
        <v>673</v>
      </c>
      <c r="M125" s="45"/>
      <c r="N125" s="45" t="s">
        <v>622</v>
      </c>
      <c r="O125" s="47"/>
      <c r="P125" s="89" t="s">
        <v>171</v>
      </c>
      <c r="Q125" s="24" t="s">
        <v>623</v>
      </c>
      <c r="R125" s="21">
        <v>1209</v>
      </c>
      <c r="S125" s="51" t="s">
        <v>34</v>
      </c>
      <c r="T125" s="47" t="s">
        <v>645</v>
      </c>
      <c r="U125" s="47"/>
      <c r="V125" s="45" t="s">
        <v>45</v>
      </c>
      <c r="W125" s="45" t="s">
        <v>46</v>
      </c>
      <c r="X125" s="45">
        <v>4</v>
      </c>
      <c r="Y125" s="45"/>
      <c r="Z125" s="45" t="s">
        <v>671</v>
      </c>
      <c r="AA125" s="47"/>
      <c r="AB125" s="27" t="s">
        <v>39</v>
      </c>
      <c r="AC125" s="27" t="s">
        <v>49</v>
      </c>
      <c r="AD125" s="45" t="s">
        <v>376</v>
      </c>
      <c r="AE125" s="45" t="s">
        <v>48</v>
      </c>
      <c r="AF125" s="43"/>
      <c r="AG125" s="43"/>
      <c r="AH125" s="28" t="s">
        <v>50</v>
      </c>
      <c r="AI125" s="45"/>
      <c r="AJ125" s="21" t="s">
        <v>43</v>
      </c>
      <c r="AK125" s="30">
        <v>44400</v>
      </c>
      <c r="AL125" s="29">
        <f t="shared" si="6"/>
        <v>91594</v>
      </c>
    </row>
    <row r="126" spans="1:38" ht="18" customHeight="1" x14ac:dyDescent="0.3">
      <c r="A126" s="138">
        <v>121</v>
      </c>
      <c r="B126" s="21">
        <v>40348</v>
      </c>
      <c r="C126" s="47" t="s">
        <v>78</v>
      </c>
      <c r="D126" s="23" t="s">
        <v>62</v>
      </c>
      <c r="E126" s="21"/>
      <c r="F126" s="45" t="s">
        <v>675</v>
      </c>
      <c r="G126" s="56" t="s">
        <v>1618</v>
      </c>
      <c r="H126" s="76"/>
      <c r="I126" s="45" t="s">
        <v>676</v>
      </c>
      <c r="J126" s="45"/>
      <c r="K126" s="45" t="s">
        <v>677</v>
      </c>
      <c r="L126" s="45" t="s">
        <v>656</v>
      </c>
      <c r="M126" s="45"/>
      <c r="N126" s="45" t="s">
        <v>622</v>
      </c>
      <c r="O126" s="45"/>
      <c r="P126" s="89" t="s">
        <v>171</v>
      </c>
      <c r="Q126" s="24" t="s">
        <v>623</v>
      </c>
      <c r="R126" s="21">
        <v>1209</v>
      </c>
      <c r="S126" s="51" t="s">
        <v>34</v>
      </c>
      <c r="T126" s="47" t="s">
        <v>624</v>
      </c>
      <c r="U126" s="45"/>
      <c r="V126" s="45" t="s">
        <v>59</v>
      </c>
      <c r="W126" s="45" t="s">
        <v>36</v>
      </c>
      <c r="X126" s="45">
        <v>99</v>
      </c>
      <c r="Y126" s="45"/>
      <c r="Z126" s="45" t="s">
        <v>674</v>
      </c>
      <c r="AA126" s="45"/>
      <c r="AB126" s="47" t="s">
        <v>55</v>
      </c>
      <c r="AC126" s="45" t="s">
        <v>678</v>
      </c>
      <c r="AD126" s="45" t="s">
        <v>99</v>
      </c>
      <c r="AE126" s="45" t="s">
        <v>100</v>
      </c>
      <c r="AF126" s="47" t="s">
        <v>102</v>
      </c>
      <c r="AG126" s="45" t="s">
        <v>103</v>
      </c>
      <c r="AH126" s="28" t="s">
        <v>679</v>
      </c>
      <c r="AI126" s="45"/>
      <c r="AJ126" s="21" t="s">
        <v>101</v>
      </c>
      <c r="AK126" s="30">
        <v>44400</v>
      </c>
      <c r="AL126" s="31">
        <f t="shared" si="6"/>
        <v>40348</v>
      </c>
    </row>
    <row r="127" spans="1:38" ht="18" customHeight="1" x14ac:dyDescent="0.3">
      <c r="A127" s="138">
        <v>122</v>
      </c>
      <c r="B127" s="21">
        <v>91596</v>
      </c>
      <c r="C127" s="45"/>
      <c r="D127" s="23" t="s">
        <v>43</v>
      </c>
      <c r="E127" s="21"/>
      <c r="F127" s="45"/>
      <c r="G127" s="56"/>
      <c r="H127" s="76"/>
      <c r="I127" s="45" t="s">
        <v>680</v>
      </c>
      <c r="J127" s="45"/>
      <c r="K127" s="45" t="s">
        <v>32</v>
      </c>
      <c r="L127" s="45"/>
      <c r="M127" s="45"/>
      <c r="N127" s="45" t="s">
        <v>622</v>
      </c>
      <c r="O127" s="47"/>
      <c r="P127" s="89" t="s">
        <v>171</v>
      </c>
      <c r="Q127" s="24" t="s">
        <v>623</v>
      </c>
      <c r="R127" s="21">
        <v>1209</v>
      </c>
      <c r="S127" s="51" t="s">
        <v>34</v>
      </c>
      <c r="T127" s="47"/>
      <c r="U127" s="47"/>
      <c r="V127" s="45" t="s">
        <v>35</v>
      </c>
      <c r="W127" s="45" t="s">
        <v>36</v>
      </c>
      <c r="X127" s="45">
        <v>3</v>
      </c>
      <c r="Y127" s="45"/>
      <c r="Z127" s="45" t="s">
        <v>153</v>
      </c>
      <c r="AA127" s="23" t="s">
        <v>44</v>
      </c>
      <c r="AB127" s="47" t="s">
        <v>55</v>
      </c>
      <c r="AC127" s="45" t="s">
        <v>424</v>
      </c>
      <c r="AD127" s="45" t="s">
        <v>422</v>
      </c>
      <c r="AE127" s="45" t="s">
        <v>423</v>
      </c>
      <c r="AF127" s="47" t="s">
        <v>39</v>
      </c>
      <c r="AG127" s="47" t="s">
        <v>74</v>
      </c>
      <c r="AH127" s="108" t="s">
        <v>426</v>
      </c>
      <c r="AI127" s="45"/>
      <c r="AJ127" s="21" t="s">
        <v>43</v>
      </c>
      <c r="AK127" s="30">
        <v>44400</v>
      </c>
      <c r="AL127" s="29">
        <f t="shared" si="6"/>
        <v>91596</v>
      </c>
    </row>
    <row r="128" spans="1:38" ht="18" customHeight="1" x14ac:dyDescent="0.3">
      <c r="A128" s="138">
        <v>123</v>
      </c>
      <c r="B128" s="21">
        <v>91597</v>
      </c>
      <c r="C128" s="45"/>
      <c r="D128" s="23" t="s">
        <v>43</v>
      </c>
      <c r="E128" s="21"/>
      <c r="F128" s="45"/>
      <c r="G128" s="56"/>
      <c r="H128" s="76"/>
      <c r="I128" s="45" t="s">
        <v>681</v>
      </c>
      <c r="J128" s="45"/>
      <c r="K128" s="45"/>
      <c r="L128" s="45"/>
      <c r="M128" s="45"/>
      <c r="N128" s="45" t="s">
        <v>622</v>
      </c>
      <c r="O128" s="47" t="s">
        <v>86</v>
      </c>
      <c r="P128" s="89" t="s">
        <v>171</v>
      </c>
      <c r="Q128" s="24" t="s">
        <v>623</v>
      </c>
      <c r="R128" s="21">
        <v>1209</v>
      </c>
      <c r="S128" s="51" t="s">
        <v>34</v>
      </c>
      <c r="T128" s="47" t="s">
        <v>624</v>
      </c>
      <c r="U128" s="47"/>
      <c r="V128" s="45"/>
      <c r="W128" s="45"/>
      <c r="X128" s="45">
        <v>38</v>
      </c>
      <c r="Y128" s="45"/>
      <c r="Z128" s="45" t="s">
        <v>681</v>
      </c>
      <c r="AA128" s="45" t="s">
        <v>44</v>
      </c>
      <c r="AB128" s="47" t="s">
        <v>55</v>
      </c>
      <c r="AC128" s="45" t="s">
        <v>683</v>
      </c>
      <c r="AD128" s="45" t="s">
        <v>634</v>
      </c>
      <c r="AE128" s="45" t="s">
        <v>682</v>
      </c>
      <c r="AF128" s="47"/>
      <c r="AG128" s="45"/>
      <c r="AH128" s="28" t="s">
        <v>684</v>
      </c>
      <c r="AI128" s="45"/>
      <c r="AJ128" s="24" t="s">
        <v>43</v>
      </c>
      <c r="AK128" s="30">
        <v>44400</v>
      </c>
      <c r="AL128" s="29">
        <f t="shared" si="6"/>
        <v>91597</v>
      </c>
    </row>
    <row r="129" spans="1:38" ht="18" customHeight="1" x14ac:dyDescent="0.3">
      <c r="A129" s="138">
        <v>124</v>
      </c>
      <c r="B129" s="21">
        <v>91598</v>
      </c>
      <c r="C129" s="45"/>
      <c r="D129" s="23" t="s">
        <v>43</v>
      </c>
      <c r="E129" s="21"/>
      <c r="F129" s="45"/>
      <c r="G129" s="56"/>
      <c r="H129" s="76"/>
      <c r="I129" s="45" t="s">
        <v>685</v>
      </c>
      <c r="J129" s="45"/>
      <c r="K129" s="45"/>
      <c r="L129" s="45"/>
      <c r="M129" s="45"/>
      <c r="N129" s="45" t="s">
        <v>622</v>
      </c>
      <c r="O129" s="47" t="s">
        <v>86</v>
      </c>
      <c r="P129" s="89" t="s">
        <v>171</v>
      </c>
      <c r="Q129" s="24" t="s">
        <v>623</v>
      </c>
      <c r="R129" s="21">
        <v>1209</v>
      </c>
      <c r="S129" s="51" t="s">
        <v>34</v>
      </c>
      <c r="T129" s="47" t="s">
        <v>624</v>
      </c>
      <c r="U129" s="47"/>
      <c r="V129" s="45"/>
      <c r="W129" s="45"/>
      <c r="X129" s="45">
        <v>61</v>
      </c>
      <c r="Y129" s="45"/>
      <c r="Z129" s="45" t="s">
        <v>685</v>
      </c>
      <c r="AA129" s="45" t="s">
        <v>44</v>
      </c>
      <c r="AB129" s="47" t="s">
        <v>55</v>
      </c>
      <c r="AC129" s="45" t="s">
        <v>683</v>
      </c>
      <c r="AD129" s="45" t="s">
        <v>634</v>
      </c>
      <c r="AE129" s="45" t="s">
        <v>682</v>
      </c>
      <c r="AF129" s="47"/>
      <c r="AG129" s="45"/>
      <c r="AH129" s="28" t="s">
        <v>684</v>
      </c>
      <c r="AI129" s="45"/>
      <c r="AJ129" s="24" t="s">
        <v>43</v>
      </c>
      <c r="AK129" s="30">
        <v>44400</v>
      </c>
      <c r="AL129" s="29">
        <f t="shared" si="6"/>
        <v>91598</v>
      </c>
    </row>
    <row r="130" spans="1:38" ht="18" customHeight="1" x14ac:dyDescent="0.3">
      <c r="A130" s="138">
        <v>125</v>
      </c>
      <c r="B130" s="21">
        <v>40349</v>
      </c>
      <c r="C130" s="47" t="s">
        <v>63</v>
      </c>
      <c r="D130" s="23" t="s">
        <v>62</v>
      </c>
      <c r="E130" s="21"/>
      <c r="F130" s="45" t="s">
        <v>686</v>
      </c>
      <c r="G130" s="56"/>
      <c r="H130" s="76"/>
      <c r="I130" s="45" t="s">
        <v>690</v>
      </c>
      <c r="J130" s="45"/>
      <c r="K130" s="45" t="s">
        <v>687</v>
      </c>
      <c r="L130" s="45"/>
      <c r="M130" s="45"/>
      <c r="N130" s="45" t="s">
        <v>622</v>
      </c>
      <c r="O130" s="45"/>
      <c r="P130" s="89" t="s">
        <v>171</v>
      </c>
      <c r="Q130" s="24" t="s">
        <v>623</v>
      </c>
      <c r="R130" s="21">
        <v>1209</v>
      </c>
      <c r="S130" s="51" t="s">
        <v>34</v>
      </c>
      <c r="T130" s="47" t="s">
        <v>624</v>
      </c>
      <c r="U130" s="45"/>
      <c r="V130" s="45" t="s">
        <v>59</v>
      </c>
      <c r="W130" s="45" t="s">
        <v>36</v>
      </c>
      <c r="X130" s="45">
        <v>204</v>
      </c>
      <c r="Y130" s="45"/>
      <c r="Z130" s="45" t="s">
        <v>691</v>
      </c>
      <c r="AA130" s="45" t="s">
        <v>64</v>
      </c>
      <c r="AB130" s="47" t="s">
        <v>55</v>
      </c>
      <c r="AC130" s="45" t="s">
        <v>688</v>
      </c>
      <c r="AD130" s="45" t="s">
        <v>143</v>
      </c>
      <c r="AE130" s="45" t="s">
        <v>692</v>
      </c>
      <c r="AF130" s="47" t="s">
        <v>39</v>
      </c>
      <c r="AG130" s="45" t="s">
        <v>142</v>
      </c>
      <c r="AH130" s="28" t="s">
        <v>689</v>
      </c>
      <c r="AI130" s="45"/>
      <c r="AJ130" s="21" t="s">
        <v>61</v>
      </c>
      <c r="AK130" s="30">
        <v>44400</v>
      </c>
      <c r="AL130" s="31">
        <f t="shared" si="6"/>
        <v>40349</v>
      </c>
    </row>
    <row r="131" spans="1:38" ht="18" customHeight="1" x14ac:dyDescent="0.3">
      <c r="A131" s="138">
        <v>126</v>
      </c>
      <c r="B131" s="21">
        <v>91600</v>
      </c>
      <c r="C131" s="45"/>
      <c r="D131" s="23" t="s">
        <v>43</v>
      </c>
      <c r="E131" s="21"/>
      <c r="F131" s="45"/>
      <c r="G131" s="56"/>
      <c r="H131" s="76"/>
      <c r="I131" s="45" t="s">
        <v>693</v>
      </c>
      <c r="J131" s="45"/>
      <c r="K131" s="45"/>
      <c r="L131" s="45"/>
      <c r="M131" s="45"/>
      <c r="N131" s="45" t="s">
        <v>622</v>
      </c>
      <c r="O131" s="47" t="s">
        <v>86</v>
      </c>
      <c r="P131" s="89" t="s">
        <v>171</v>
      </c>
      <c r="Q131" s="24" t="s">
        <v>623</v>
      </c>
      <c r="R131" s="21">
        <v>1209</v>
      </c>
      <c r="S131" s="51" t="s">
        <v>34</v>
      </c>
      <c r="T131" s="47" t="s">
        <v>624</v>
      </c>
      <c r="U131" s="47"/>
      <c r="V131" s="45" t="s">
        <v>35</v>
      </c>
      <c r="W131" s="45"/>
      <c r="X131" s="45">
        <v>5</v>
      </c>
      <c r="Y131" s="45"/>
      <c r="Z131" s="45" t="s">
        <v>693</v>
      </c>
      <c r="AA131" s="45" t="s">
        <v>44</v>
      </c>
      <c r="AB131" s="47" t="s">
        <v>55</v>
      </c>
      <c r="AC131" s="45" t="s">
        <v>683</v>
      </c>
      <c r="AD131" s="45" t="s">
        <v>634</v>
      </c>
      <c r="AE131" s="45" t="s">
        <v>682</v>
      </c>
      <c r="AF131" s="47"/>
      <c r="AG131" s="45"/>
      <c r="AH131" s="28" t="s">
        <v>684</v>
      </c>
      <c r="AI131" s="45"/>
      <c r="AJ131" s="24" t="s">
        <v>43</v>
      </c>
      <c r="AK131" s="30">
        <v>44400</v>
      </c>
      <c r="AL131" s="29">
        <f t="shared" si="6"/>
        <v>91600</v>
      </c>
    </row>
    <row r="132" spans="1:38" ht="18" customHeight="1" x14ac:dyDescent="0.3">
      <c r="A132" s="138">
        <v>127</v>
      </c>
      <c r="B132" s="21">
        <v>91601</v>
      </c>
      <c r="C132" s="45"/>
      <c r="D132" s="23" t="s">
        <v>43</v>
      </c>
      <c r="E132" s="21"/>
      <c r="F132" s="45"/>
      <c r="G132" s="56"/>
      <c r="H132" s="76"/>
      <c r="I132" s="45" t="s">
        <v>694</v>
      </c>
      <c r="J132" s="45"/>
      <c r="K132" s="45" t="s">
        <v>695</v>
      </c>
      <c r="L132" s="45"/>
      <c r="M132" s="45"/>
      <c r="N132" s="45" t="s">
        <v>622</v>
      </c>
      <c r="O132" s="47"/>
      <c r="P132" s="89" t="s">
        <v>171</v>
      </c>
      <c r="Q132" s="24" t="s">
        <v>623</v>
      </c>
      <c r="R132" s="21">
        <v>1209</v>
      </c>
      <c r="S132" s="51" t="s">
        <v>34</v>
      </c>
      <c r="T132" s="47" t="s">
        <v>624</v>
      </c>
      <c r="U132" s="47"/>
      <c r="V132" s="45" t="s">
        <v>45</v>
      </c>
      <c r="W132" s="45" t="s">
        <v>36</v>
      </c>
      <c r="X132" s="45">
        <v>75</v>
      </c>
      <c r="Y132" s="45"/>
      <c r="Z132" s="45" t="s">
        <v>694</v>
      </c>
      <c r="AA132" s="45"/>
      <c r="AB132" s="47" t="s">
        <v>39</v>
      </c>
      <c r="AC132" s="45" t="s">
        <v>85</v>
      </c>
      <c r="AD132" s="45" t="s">
        <v>83</v>
      </c>
      <c r="AE132" s="45" t="s">
        <v>84</v>
      </c>
      <c r="AF132" s="47"/>
      <c r="AG132" s="45"/>
      <c r="AH132" s="28" t="s">
        <v>696</v>
      </c>
      <c r="AI132" s="45"/>
      <c r="AJ132" s="21" t="s">
        <v>43</v>
      </c>
      <c r="AK132" s="30">
        <v>44399</v>
      </c>
      <c r="AL132" s="29">
        <f t="shared" si="6"/>
        <v>91601</v>
      </c>
    </row>
    <row r="133" spans="1:38" ht="18" customHeight="1" x14ac:dyDescent="0.3">
      <c r="A133" s="138">
        <v>128</v>
      </c>
      <c r="B133" s="21">
        <v>91602</v>
      </c>
      <c r="C133" s="45"/>
      <c r="D133" s="23" t="s">
        <v>43</v>
      </c>
      <c r="E133" s="21"/>
      <c r="F133" s="45"/>
      <c r="G133" s="56"/>
      <c r="H133" s="76"/>
      <c r="I133" s="45" t="s">
        <v>697</v>
      </c>
      <c r="J133" s="45"/>
      <c r="K133" s="45" t="s">
        <v>698</v>
      </c>
      <c r="L133" s="45"/>
      <c r="M133" s="45"/>
      <c r="N133" s="45" t="s">
        <v>622</v>
      </c>
      <c r="O133" s="47"/>
      <c r="P133" s="89" t="s">
        <v>171</v>
      </c>
      <c r="Q133" s="24" t="s">
        <v>623</v>
      </c>
      <c r="R133" s="24"/>
      <c r="S133" s="51" t="s">
        <v>34</v>
      </c>
      <c r="T133" s="47" t="s">
        <v>645</v>
      </c>
      <c r="U133" s="47"/>
      <c r="V133" s="45" t="s">
        <v>45</v>
      </c>
      <c r="W133" s="45" t="s">
        <v>46</v>
      </c>
      <c r="X133" s="45">
        <v>4</v>
      </c>
      <c r="Y133" s="45"/>
      <c r="Z133" s="45" t="s">
        <v>697</v>
      </c>
      <c r="AA133" s="47"/>
      <c r="AB133" s="27" t="s">
        <v>39</v>
      </c>
      <c r="AC133" s="27" t="s">
        <v>49</v>
      </c>
      <c r="AD133" s="45" t="s">
        <v>376</v>
      </c>
      <c r="AE133" s="45" t="s">
        <v>48</v>
      </c>
      <c r="AF133" s="43"/>
      <c r="AG133" s="43"/>
      <c r="AH133" s="28" t="s">
        <v>50</v>
      </c>
      <c r="AI133" s="45"/>
      <c r="AJ133" s="21" t="s">
        <v>43</v>
      </c>
      <c r="AK133" s="30">
        <v>44460</v>
      </c>
      <c r="AL133" s="29">
        <f t="shared" si="6"/>
        <v>91602</v>
      </c>
    </row>
    <row r="134" spans="1:38" ht="18" customHeight="1" x14ac:dyDescent="0.3">
      <c r="A134" s="138">
        <v>129</v>
      </c>
      <c r="B134" s="21"/>
      <c r="C134" s="45"/>
      <c r="D134" s="23"/>
      <c r="E134" s="21"/>
      <c r="F134" s="45"/>
      <c r="G134" s="56"/>
      <c r="H134" s="76" t="s">
        <v>700</v>
      </c>
      <c r="I134" s="45"/>
      <c r="J134" s="45"/>
      <c r="K134" s="45"/>
      <c r="L134" s="45"/>
      <c r="M134" s="45"/>
      <c r="N134" s="45"/>
      <c r="O134" s="47"/>
      <c r="P134" s="89"/>
      <c r="Q134" s="24"/>
      <c r="R134" s="24"/>
      <c r="S134" s="51"/>
      <c r="T134" s="47"/>
      <c r="U134" s="47"/>
      <c r="V134" s="45"/>
      <c r="W134" s="45"/>
      <c r="X134" s="45"/>
      <c r="Y134" s="45"/>
      <c r="Z134" s="45"/>
      <c r="AA134" s="47"/>
      <c r="AB134" s="27"/>
      <c r="AC134" s="27"/>
      <c r="AD134" s="45"/>
      <c r="AE134" s="45"/>
      <c r="AF134" s="43"/>
      <c r="AG134" s="43"/>
      <c r="AH134" s="28"/>
      <c r="AI134" s="45"/>
      <c r="AJ134" s="21"/>
      <c r="AK134" s="30"/>
      <c r="AL134" s="29"/>
    </row>
    <row r="135" spans="1:38" ht="18" customHeight="1" x14ac:dyDescent="0.3">
      <c r="A135" s="138">
        <v>130</v>
      </c>
      <c r="B135" s="21">
        <v>91603</v>
      </c>
      <c r="C135" s="45"/>
      <c r="D135" s="23" t="s">
        <v>43</v>
      </c>
      <c r="E135" s="21"/>
      <c r="F135" s="45"/>
      <c r="G135" s="56"/>
      <c r="H135" s="76"/>
      <c r="I135" s="45" t="s">
        <v>699</v>
      </c>
      <c r="J135" s="45"/>
      <c r="K135" s="45" t="s">
        <v>699</v>
      </c>
      <c r="L135" s="45"/>
      <c r="M135" s="45"/>
      <c r="N135" s="45" t="s">
        <v>700</v>
      </c>
      <c r="O135" s="47"/>
      <c r="P135" s="89" t="s">
        <v>171</v>
      </c>
      <c r="Q135" s="24" t="s">
        <v>701</v>
      </c>
      <c r="R135" s="21">
        <v>1210</v>
      </c>
      <c r="S135" s="51" t="s">
        <v>34</v>
      </c>
      <c r="T135" s="47" t="s">
        <v>287</v>
      </c>
      <c r="U135" s="47"/>
      <c r="V135" s="45" t="s">
        <v>45</v>
      </c>
      <c r="W135" s="45" t="s">
        <v>36</v>
      </c>
      <c r="X135" s="45">
        <v>22</v>
      </c>
      <c r="Y135" s="45"/>
      <c r="Z135" s="45" t="s">
        <v>699</v>
      </c>
      <c r="AA135" s="45"/>
      <c r="AB135" s="47" t="s">
        <v>39</v>
      </c>
      <c r="AC135" s="45" t="s">
        <v>85</v>
      </c>
      <c r="AD135" s="45" t="s">
        <v>83</v>
      </c>
      <c r="AE135" s="45" t="s">
        <v>84</v>
      </c>
      <c r="AF135" s="47"/>
      <c r="AG135" s="45"/>
      <c r="AH135" s="28" t="s">
        <v>702</v>
      </c>
      <c r="AI135" s="45"/>
      <c r="AJ135" s="24" t="s">
        <v>43</v>
      </c>
      <c r="AK135" s="30">
        <v>44399</v>
      </c>
      <c r="AL135" s="29">
        <f t="shared" ref="AL135:AL153" si="7">B135</f>
        <v>91603</v>
      </c>
    </row>
    <row r="136" spans="1:38" ht="18" customHeight="1" x14ac:dyDescent="0.3">
      <c r="A136" s="138">
        <v>131</v>
      </c>
      <c r="B136" s="21">
        <v>91604</v>
      </c>
      <c r="C136" s="45"/>
      <c r="D136" s="23" t="s">
        <v>43</v>
      </c>
      <c r="E136" s="21"/>
      <c r="F136" s="45"/>
      <c r="G136" s="56"/>
      <c r="H136" s="76"/>
      <c r="I136" s="45" t="s">
        <v>703</v>
      </c>
      <c r="J136" s="45"/>
      <c r="K136" s="45" t="s">
        <v>703</v>
      </c>
      <c r="L136" s="45"/>
      <c r="M136" s="45"/>
      <c r="N136" s="45" t="s">
        <v>700</v>
      </c>
      <c r="O136" s="47"/>
      <c r="P136" s="89" t="s">
        <v>171</v>
      </c>
      <c r="Q136" s="24" t="s">
        <v>701</v>
      </c>
      <c r="R136" s="21">
        <v>1210</v>
      </c>
      <c r="S136" s="51" t="s">
        <v>34</v>
      </c>
      <c r="T136" s="47" t="s">
        <v>287</v>
      </c>
      <c r="U136" s="47"/>
      <c r="V136" s="45" t="s">
        <v>45</v>
      </c>
      <c r="W136" s="45" t="s">
        <v>36</v>
      </c>
      <c r="X136" s="45">
        <v>1</v>
      </c>
      <c r="Y136" s="45"/>
      <c r="Z136" s="45" t="s">
        <v>703</v>
      </c>
      <c r="AA136" s="45"/>
      <c r="AB136" s="47" t="s">
        <v>39</v>
      </c>
      <c r="AC136" s="45" t="s">
        <v>85</v>
      </c>
      <c r="AD136" s="45" t="s">
        <v>83</v>
      </c>
      <c r="AE136" s="45" t="s">
        <v>84</v>
      </c>
      <c r="AF136" s="47"/>
      <c r="AG136" s="45"/>
      <c r="AH136" s="28" t="s">
        <v>704</v>
      </c>
      <c r="AI136" s="45"/>
      <c r="AJ136" s="24" t="s">
        <v>43</v>
      </c>
      <c r="AK136" s="30">
        <v>44399</v>
      </c>
      <c r="AL136" s="29">
        <f t="shared" si="7"/>
        <v>91604</v>
      </c>
    </row>
    <row r="137" spans="1:38" ht="18" customHeight="1" x14ac:dyDescent="0.3">
      <c r="A137" s="138">
        <v>132</v>
      </c>
      <c r="B137" s="21">
        <v>91605</v>
      </c>
      <c r="C137" s="45"/>
      <c r="D137" s="23" t="s">
        <v>43</v>
      </c>
      <c r="E137" s="21"/>
      <c r="F137" s="45"/>
      <c r="G137" s="56"/>
      <c r="H137" s="76"/>
      <c r="I137" s="45" t="s">
        <v>705</v>
      </c>
      <c r="J137" s="45"/>
      <c r="K137" s="45" t="s">
        <v>705</v>
      </c>
      <c r="L137" s="45"/>
      <c r="M137" s="45"/>
      <c r="N137" s="45" t="s">
        <v>700</v>
      </c>
      <c r="O137" s="47"/>
      <c r="P137" s="89" t="s">
        <v>171</v>
      </c>
      <c r="Q137" s="24" t="s">
        <v>701</v>
      </c>
      <c r="R137" s="21">
        <v>1210</v>
      </c>
      <c r="S137" s="51" t="s">
        <v>34</v>
      </c>
      <c r="T137" s="47" t="s">
        <v>287</v>
      </c>
      <c r="U137" s="47"/>
      <c r="V137" s="45" t="s">
        <v>45</v>
      </c>
      <c r="W137" s="45" t="s">
        <v>36</v>
      </c>
      <c r="X137" s="45">
        <v>2</v>
      </c>
      <c r="Y137" s="45"/>
      <c r="Z137" s="45" t="s">
        <v>705</v>
      </c>
      <c r="AA137" s="45"/>
      <c r="AB137" s="47" t="s">
        <v>39</v>
      </c>
      <c r="AC137" s="45" t="s">
        <v>85</v>
      </c>
      <c r="AD137" s="45" t="s">
        <v>83</v>
      </c>
      <c r="AE137" s="45" t="s">
        <v>84</v>
      </c>
      <c r="AF137" s="47"/>
      <c r="AG137" s="45"/>
      <c r="AH137" s="28" t="s">
        <v>706</v>
      </c>
      <c r="AI137" s="45"/>
      <c r="AJ137" s="24" t="s">
        <v>43</v>
      </c>
      <c r="AK137" s="30">
        <v>44399</v>
      </c>
      <c r="AL137" s="29">
        <f t="shared" si="7"/>
        <v>91605</v>
      </c>
    </row>
    <row r="138" spans="1:38" ht="18" customHeight="1" x14ac:dyDescent="0.3">
      <c r="A138" s="138">
        <v>133</v>
      </c>
      <c r="B138" s="21">
        <v>91606</v>
      </c>
      <c r="C138" s="45"/>
      <c r="D138" s="23" t="s">
        <v>43</v>
      </c>
      <c r="E138" s="21"/>
      <c r="F138" s="45"/>
      <c r="G138" s="56"/>
      <c r="H138" s="76"/>
      <c r="I138" s="45" t="s">
        <v>707</v>
      </c>
      <c r="J138" s="45"/>
      <c r="K138" s="45" t="s">
        <v>32</v>
      </c>
      <c r="L138" s="45"/>
      <c r="M138" s="45"/>
      <c r="N138" s="45" t="s">
        <v>708</v>
      </c>
      <c r="O138" s="47"/>
      <c r="P138" s="89" t="s">
        <v>171</v>
      </c>
      <c r="Q138" s="24" t="s">
        <v>701</v>
      </c>
      <c r="R138" s="21">
        <v>1210</v>
      </c>
      <c r="S138" s="51" t="s">
        <v>34</v>
      </c>
      <c r="T138" s="47" t="s">
        <v>287</v>
      </c>
      <c r="U138" s="47"/>
      <c r="V138" s="45" t="s">
        <v>35</v>
      </c>
      <c r="W138" s="45" t="s">
        <v>36</v>
      </c>
      <c r="X138" s="45">
        <v>6</v>
      </c>
      <c r="Y138" s="45"/>
      <c r="Z138" s="45" t="s">
        <v>707</v>
      </c>
      <c r="AA138" s="45" t="s">
        <v>113</v>
      </c>
      <c r="AB138" s="47" t="s">
        <v>55</v>
      </c>
      <c r="AC138" s="45" t="s">
        <v>711</v>
      </c>
      <c r="AD138" s="45" t="s">
        <v>709</v>
      </c>
      <c r="AE138" s="45" t="s">
        <v>710</v>
      </c>
      <c r="AF138" s="47"/>
      <c r="AG138" s="45"/>
      <c r="AH138" s="96"/>
      <c r="AI138" s="45"/>
      <c r="AJ138" s="21" t="s">
        <v>43</v>
      </c>
      <c r="AK138" s="30">
        <v>44400</v>
      </c>
      <c r="AL138" s="29">
        <f t="shared" si="7"/>
        <v>91606</v>
      </c>
    </row>
    <row r="139" spans="1:38" ht="18" customHeight="1" x14ac:dyDescent="0.3">
      <c r="A139" s="138">
        <v>134</v>
      </c>
      <c r="B139" s="21">
        <v>91607</v>
      </c>
      <c r="C139" s="45"/>
      <c r="D139" s="23" t="s">
        <v>43</v>
      </c>
      <c r="E139" s="21"/>
      <c r="F139" s="45"/>
      <c r="G139" s="56"/>
      <c r="H139" s="76"/>
      <c r="I139" s="45" t="s">
        <v>712</v>
      </c>
      <c r="J139" s="45"/>
      <c r="K139" s="45" t="s">
        <v>712</v>
      </c>
      <c r="L139" s="45"/>
      <c r="M139" s="45"/>
      <c r="N139" s="45" t="s">
        <v>700</v>
      </c>
      <c r="O139" s="47"/>
      <c r="P139" s="89" t="s">
        <v>171</v>
      </c>
      <c r="Q139" s="24" t="s">
        <v>701</v>
      </c>
      <c r="R139" s="21">
        <v>1210</v>
      </c>
      <c r="S139" s="51" t="s">
        <v>34</v>
      </c>
      <c r="T139" s="47" t="s">
        <v>287</v>
      </c>
      <c r="U139" s="47"/>
      <c r="V139" s="45" t="s">
        <v>45</v>
      </c>
      <c r="W139" s="45" t="s">
        <v>36</v>
      </c>
      <c r="X139" s="45">
        <v>7</v>
      </c>
      <c r="Y139" s="45"/>
      <c r="Z139" s="45"/>
      <c r="AA139" s="45"/>
      <c r="AB139" s="47"/>
      <c r="AC139" s="45"/>
      <c r="AD139" s="45"/>
      <c r="AE139" s="45"/>
      <c r="AF139" s="47"/>
      <c r="AG139" s="45"/>
      <c r="AH139" s="45"/>
      <c r="AI139" s="45"/>
      <c r="AJ139" s="24" t="s">
        <v>43</v>
      </c>
      <c r="AK139" s="30">
        <v>44400</v>
      </c>
      <c r="AL139" s="29">
        <f t="shared" si="7"/>
        <v>91607</v>
      </c>
    </row>
    <row r="140" spans="1:38" ht="18" customHeight="1" x14ac:dyDescent="0.3">
      <c r="A140" s="138">
        <v>135</v>
      </c>
      <c r="B140" s="21">
        <v>91608</v>
      </c>
      <c r="C140" s="45"/>
      <c r="D140" s="23" t="s">
        <v>43</v>
      </c>
      <c r="E140" s="21"/>
      <c r="F140" s="45"/>
      <c r="G140" s="56"/>
      <c r="H140" s="76"/>
      <c r="I140" s="45" t="s">
        <v>713</v>
      </c>
      <c r="J140" s="45"/>
      <c r="K140" s="45" t="s">
        <v>714</v>
      </c>
      <c r="L140" s="45"/>
      <c r="M140" s="45"/>
      <c r="N140" s="45" t="s">
        <v>700</v>
      </c>
      <c r="O140" s="47"/>
      <c r="P140" s="89" t="s">
        <v>171</v>
      </c>
      <c r="Q140" s="24" t="s">
        <v>701</v>
      </c>
      <c r="R140" s="21">
        <v>1210</v>
      </c>
      <c r="S140" s="51" t="s">
        <v>34</v>
      </c>
      <c r="T140" s="47" t="s">
        <v>287</v>
      </c>
      <c r="U140" s="47"/>
      <c r="V140" s="45" t="s">
        <v>45</v>
      </c>
      <c r="W140" s="45" t="s">
        <v>36</v>
      </c>
      <c r="X140" s="45">
        <v>3</v>
      </c>
      <c r="Y140" s="45"/>
      <c r="Z140" s="45" t="s">
        <v>713</v>
      </c>
      <c r="AA140" s="45"/>
      <c r="AB140" s="47" t="s">
        <v>39</v>
      </c>
      <c r="AC140" s="45" t="s">
        <v>85</v>
      </c>
      <c r="AD140" s="45" t="s">
        <v>83</v>
      </c>
      <c r="AE140" s="45" t="s">
        <v>84</v>
      </c>
      <c r="AF140" s="47"/>
      <c r="AG140" s="45"/>
      <c r="AH140" s="28" t="s">
        <v>715</v>
      </c>
      <c r="AI140" s="45"/>
      <c r="AJ140" s="21" t="s">
        <v>43</v>
      </c>
      <c r="AK140" s="30">
        <v>44399</v>
      </c>
      <c r="AL140" s="29">
        <f t="shared" si="7"/>
        <v>91608</v>
      </c>
    </row>
    <row r="141" spans="1:38" ht="18" customHeight="1" x14ac:dyDescent="0.3">
      <c r="A141" s="138">
        <v>136</v>
      </c>
      <c r="B141" s="21">
        <v>91610</v>
      </c>
      <c r="C141" s="45"/>
      <c r="D141" s="23" t="s">
        <v>43</v>
      </c>
      <c r="E141" s="21"/>
      <c r="F141" s="45"/>
      <c r="G141" s="56"/>
      <c r="H141" s="76"/>
      <c r="I141" s="45" t="s">
        <v>716</v>
      </c>
      <c r="J141" s="45"/>
      <c r="K141" s="45" t="s">
        <v>717</v>
      </c>
      <c r="L141" s="45" t="s">
        <v>718</v>
      </c>
      <c r="M141" s="45"/>
      <c r="N141" s="45" t="s">
        <v>708</v>
      </c>
      <c r="O141" s="47"/>
      <c r="P141" s="89" t="s">
        <v>171</v>
      </c>
      <c r="Q141" s="24" t="s">
        <v>701</v>
      </c>
      <c r="R141" s="21">
        <v>1210</v>
      </c>
      <c r="S141" s="51" t="s">
        <v>34</v>
      </c>
      <c r="T141" s="47" t="s">
        <v>287</v>
      </c>
      <c r="U141" s="47"/>
      <c r="V141" s="45" t="s">
        <v>45</v>
      </c>
      <c r="W141" s="45" t="s">
        <v>46</v>
      </c>
      <c r="X141" s="45">
        <v>15</v>
      </c>
      <c r="Y141" s="45"/>
      <c r="Z141" s="45" t="s">
        <v>716</v>
      </c>
      <c r="AA141" s="45"/>
      <c r="AB141" s="47" t="s">
        <v>39</v>
      </c>
      <c r="AC141" s="45" t="s">
        <v>85</v>
      </c>
      <c r="AD141" s="45" t="s">
        <v>83</v>
      </c>
      <c r="AE141" s="45" t="s">
        <v>84</v>
      </c>
      <c r="AF141" s="47"/>
      <c r="AG141" s="45"/>
      <c r="AH141" s="28" t="s">
        <v>719</v>
      </c>
      <c r="AI141" s="45"/>
      <c r="AJ141" s="24" t="s">
        <v>43</v>
      </c>
      <c r="AK141" s="30">
        <v>44399</v>
      </c>
      <c r="AL141" s="29">
        <f t="shared" si="7"/>
        <v>91610</v>
      </c>
    </row>
    <row r="142" spans="1:38" ht="18" customHeight="1" x14ac:dyDescent="0.3">
      <c r="A142" s="138">
        <v>137</v>
      </c>
      <c r="B142" s="21">
        <v>91611</v>
      </c>
      <c r="C142" s="45"/>
      <c r="D142" s="23" t="s">
        <v>43</v>
      </c>
      <c r="E142" s="21"/>
      <c r="F142" s="45"/>
      <c r="G142" s="56"/>
      <c r="H142" s="76"/>
      <c r="I142" s="45" t="s">
        <v>720</v>
      </c>
      <c r="J142" s="45"/>
      <c r="K142" s="45" t="s">
        <v>721</v>
      </c>
      <c r="L142" s="45"/>
      <c r="M142" s="45"/>
      <c r="N142" s="45" t="s">
        <v>708</v>
      </c>
      <c r="O142" s="47"/>
      <c r="P142" s="89" t="s">
        <v>171</v>
      </c>
      <c r="Q142" s="24" t="s">
        <v>701</v>
      </c>
      <c r="R142" s="21">
        <v>1210</v>
      </c>
      <c r="S142" s="51" t="s">
        <v>34</v>
      </c>
      <c r="T142" s="47" t="s">
        <v>287</v>
      </c>
      <c r="U142" s="47"/>
      <c r="V142" s="45" t="s">
        <v>45</v>
      </c>
      <c r="W142" s="45" t="s">
        <v>36</v>
      </c>
      <c r="X142" s="45">
        <v>2</v>
      </c>
      <c r="Y142" s="45"/>
      <c r="Z142" s="45" t="s">
        <v>720</v>
      </c>
      <c r="AA142" s="45"/>
      <c r="AB142" s="47" t="s">
        <v>39</v>
      </c>
      <c r="AC142" s="45" t="s">
        <v>85</v>
      </c>
      <c r="AD142" s="45" t="s">
        <v>83</v>
      </c>
      <c r="AE142" s="45" t="s">
        <v>84</v>
      </c>
      <c r="AF142" s="47"/>
      <c r="AG142" s="45"/>
      <c r="AH142" s="28" t="s">
        <v>722</v>
      </c>
      <c r="AI142" s="45"/>
      <c r="AJ142" s="24" t="s">
        <v>43</v>
      </c>
      <c r="AK142" s="30">
        <v>44399</v>
      </c>
      <c r="AL142" s="29">
        <f t="shared" si="7"/>
        <v>91611</v>
      </c>
    </row>
    <row r="143" spans="1:38" ht="18" customHeight="1" x14ac:dyDescent="0.3">
      <c r="A143" s="138">
        <v>138</v>
      </c>
      <c r="B143" s="21">
        <v>91612</v>
      </c>
      <c r="C143" s="45"/>
      <c r="D143" s="23" t="s">
        <v>43</v>
      </c>
      <c r="E143" s="21"/>
      <c r="F143" s="45"/>
      <c r="G143" s="56"/>
      <c r="H143" s="76"/>
      <c r="I143" s="45" t="s">
        <v>723</v>
      </c>
      <c r="J143" s="45"/>
      <c r="K143" s="45" t="s">
        <v>724</v>
      </c>
      <c r="L143" s="45"/>
      <c r="M143" s="45"/>
      <c r="N143" s="45" t="s">
        <v>708</v>
      </c>
      <c r="O143" s="47"/>
      <c r="P143" s="89" t="s">
        <v>171</v>
      </c>
      <c r="Q143" s="24" t="s">
        <v>701</v>
      </c>
      <c r="R143" s="21">
        <v>1210</v>
      </c>
      <c r="S143" s="51" t="s">
        <v>34</v>
      </c>
      <c r="T143" s="47" t="s">
        <v>287</v>
      </c>
      <c r="U143" s="47"/>
      <c r="V143" s="45" t="s">
        <v>45</v>
      </c>
      <c r="W143" s="45" t="s">
        <v>36</v>
      </c>
      <c r="X143" s="45">
        <v>7</v>
      </c>
      <c r="Y143" s="45"/>
      <c r="Z143" s="45" t="s">
        <v>723</v>
      </c>
      <c r="AA143" s="45"/>
      <c r="AB143" s="47" t="s">
        <v>39</v>
      </c>
      <c r="AC143" s="45" t="s">
        <v>85</v>
      </c>
      <c r="AD143" s="45" t="s">
        <v>83</v>
      </c>
      <c r="AE143" s="45" t="s">
        <v>84</v>
      </c>
      <c r="AF143" s="47"/>
      <c r="AG143" s="45"/>
      <c r="AH143" s="28" t="s">
        <v>725</v>
      </c>
      <c r="AI143" s="45"/>
      <c r="AJ143" s="24" t="s">
        <v>43</v>
      </c>
      <c r="AK143" s="30">
        <v>44399</v>
      </c>
      <c r="AL143" s="29">
        <f t="shared" si="7"/>
        <v>91612</v>
      </c>
    </row>
    <row r="144" spans="1:38" ht="18" customHeight="1" x14ac:dyDescent="0.3">
      <c r="A144" s="138">
        <v>139</v>
      </c>
      <c r="B144" s="21">
        <v>91613</v>
      </c>
      <c r="C144" s="45"/>
      <c r="D144" s="23" t="s">
        <v>43</v>
      </c>
      <c r="E144" s="21"/>
      <c r="F144" s="45"/>
      <c r="G144" s="56"/>
      <c r="H144" s="76"/>
      <c r="I144" s="45" t="s">
        <v>726</v>
      </c>
      <c r="J144" s="45"/>
      <c r="K144" s="45" t="s">
        <v>727</v>
      </c>
      <c r="L144" s="45" t="s">
        <v>728</v>
      </c>
      <c r="M144" s="45"/>
      <c r="N144" s="45" t="s">
        <v>708</v>
      </c>
      <c r="O144" s="47"/>
      <c r="P144" s="89" t="s">
        <v>171</v>
      </c>
      <c r="Q144" s="24" t="s">
        <v>701</v>
      </c>
      <c r="R144" s="21">
        <v>1210</v>
      </c>
      <c r="S144" s="51" t="s">
        <v>34</v>
      </c>
      <c r="T144" s="47" t="s">
        <v>287</v>
      </c>
      <c r="U144" s="47"/>
      <c r="V144" s="45" t="s">
        <v>45</v>
      </c>
      <c r="W144" s="45" t="s">
        <v>46</v>
      </c>
      <c r="X144" s="45">
        <v>15</v>
      </c>
      <c r="Y144" s="45"/>
      <c r="Z144" s="45" t="s">
        <v>729</v>
      </c>
      <c r="AA144" s="45"/>
      <c r="AB144" s="47" t="s">
        <v>39</v>
      </c>
      <c r="AC144" s="45" t="s">
        <v>85</v>
      </c>
      <c r="AD144" s="45"/>
      <c r="AE144" s="45"/>
      <c r="AF144" s="47"/>
      <c r="AG144" s="45"/>
      <c r="AH144" s="28"/>
      <c r="AI144" s="45"/>
      <c r="AJ144" s="24" t="s">
        <v>43</v>
      </c>
      <c r="AK144" s="30">
        <v>44400</v>
      </c>
      <c r="AL144" s="29">
        <f t="shared" si="7"/>
        <v>91613</v>
      </c>
    </row>
    <row r="145" spans="1:38" ht="18" customHeight="1" x14ac:dyDescent="0.3">
      <c r="A145" s="138">
        <v>140</v>
      </c>
      <c r="B145" s="21">
        <v>91614</v>
      </c>
      <c r="C145" s="45"/>
      <c r="D145" s="23" t="s">
        <v>43</v>
      </c>
      <c r="E145" s="21"/>
      <c r="F145" s="45"/>
      <c r="G145" s="56"/>
      <c r="H145" s="76"/>
      <c r="I145" s="45" t="s">
        <v>730</v>
      </c>
      <c r="J145" s="45"/>
      <c r="K145" s="45" t="s">
        <v>731</v>
      </c>
      <c r="L145" s="45"/>
      <c r="M145" s="45"/>
      <c r="N145" s="45" t="s">
        <v>708</v>
      </c>
      <c r="O145" s="47"/>
      <c r="P145" s="89" t="s">
        <v>171</v>
      </c>
      <c r="Q145" s="24" t="s">
        <v>701</v>
      </c>
      <c r="R145" s="21">
        <v>1210</v>
      </c>
      <c r="S145" s="51" t="s">
        <v>34</v>
      </c>
      <c r="T145" s="47" t="s">
        <v>287</v>
      </c>
      <c r="U145" s="47"/>
      <c r="V145" s="45" t="s">
        <v>45</v>
      </c>
      <c r="W145" s="45" t="s">
        <v>36</v>
      </c>
      <c r="X145" s="45">
        <v>12</v>
      </c>
      <c r="Y145" s="45"/>
      <c r="Z145" s="45" t="s">
        <v>730</v>
      </c>
      <c r="AA145" s="45"/>
      <c r="AB145" s="47" t="s">
        <v>39</v>
      </c>
      <c r="AC145" s="45" t="s">
        <v>85</v>
      </c>
      <c r="AD145" s="45" t="s">
        <v>83</v>
      </c>
      <c r="AE145" s="45" t="s">
        <v>84</v>
      </c>
      <c r="AF145" s="47"/>
      <c r="AG145" s="45"/>
      <c r="AH145" s="28" t="s">
        <v>732</v>
      </c>
      <c r="AI145" s="45"/>
      <c r="AJ145" s="24" t="s">
        <v>43</v>
      </c>
      <c r="AK145" s="30">
        <v>44399</v>
      </c>
      <c r="AL145" s="29">
        <f t="shared" si="7"/>
        <v>91614</v>
      </c>
    </row>
    <row r="146" spans="1:38" ht="18" customHeight="1" x14ac:dyDescent="0.3">
      <c r="A146" s="138">
        <v>141</v>
      </c>
      <c r="B146" s="21">
        <v>91615</v>
      </c>
      <c r="C146" s="45"/>
      <c r="D146" s="23" t="s">
        <v>43</v>
      </c>
      <c r="E146" s="21"/>
      <c r="F146" s="45"/>
      <c r="G146" s="56"/>
      <c r="H146" s="76"/>
      <c r="I146" s="45" t="s">
        <v>733</v>
      </c>
      <c r="J146" s="45"/>
      <c r="K146" s="45"/>
      <c r="L146" s="45"/>
      <c r="M146" s="45"/>
      <c r="N146" s="45" t="s">
        <v>708</v>
      </c>
      <c r="O146" s="47"/>
      <c r="P146" s="89" t="s">
        <v>171</v>
      </c>
      <c r="Q146" s="24" t="s">
        <v>701</v>
      </c>
      <c r="R146" s="21">
        <v>1210</v>
      </c>
      <c r="S146" s="51" t="s">
        <v>34</v>
      </c>
      <c r="T146" s="47" t="s">
        <v>287</v>
      </c>
      <c r="U146" s="47"/>
      <c r="V146" s="45"/>
      <c r="W146" s="45"/>
      <c r="X146" s="45">
        <v>2</v>
      </c>
      <c r="Y146" s="45"/>
      <c r="Z146" s="45" t="s">
        <v>733</v>
      </c>
      <c r="AA146" s="45" t="s">
        <v>44</v>
      </c>
      <c r="AB146" s="47" t="s">
        <v>55</v>
      </c>
      <c r="AC146" s="45" t="s">
        <v>736</v>
      </c>
      <c r="AD146" s="45" t="s">
        <v>734</v>
      </c>
      <c r="AE146" s="45" t="s">
        <v>735</v>
      </c>
      <c r="AF146" s="47"/>
      <c r="AG146" s="45"/>
      <c r="AH146" s="28" t="s">
        <v>737</v>
      </c>
      <c r="AI146" s="45"/>
      <c r="AJ146" s="24" t="s">
        <v>43</v>
      </c>
      <c r="AK146" s="30">
        <v>44400</v>
      </c>
      <c r="AL146" s="29">
        <f t="shared" si="7"/>
        <v>91615</v>
      </c>
    </row>
    <row r="147" spans="1:38" ht="18" customHeight="1" x14ac:dyDescent="0.3">
      <c r="A147" s="138">
        <v>142</v>
      </c>
      <c r="B147" s="21">
        <v>91616</v>
      </c>
      <c r="C147" s="45"/>
      <c r="D147" s="23" t="s">
        <v>43</v>
      </c>
      <c r="E147" s="21"/>
      <c r="F147" s="45"/>
      <c r="G147" s="56"/>
      <c r="H147" s="76"/>
      <c r="I147" s="45" t="s">
        <v>738</v>
      </c>
      <c r="J147" s="45"/>
      <c r="K147" s="45" t="s">
        <v>739</v>
      </c>
      <c r="L147" s="45"/>
      <c r="M147" s="45"/>
      <c r="N147" s="45" t="s">
        <v>708</v>
      </c>
      <c r="O147" s="47"/>
      <c r="P147" s="89" t="s">
        <v>171</v>
      </c>
      <c r="Q147" s="24" t="s">
        <v>701</v>
      </c>
      <c r="R147" s="21">
        <v>1210</v>
      </c>
      <c r="S147" s="51" t="s">
        <v>34</v>
      </c>
      <c r="T147" s="47" t="s">
        <v>287</v>
      </c>
      <c r="U147" s="47"/>
      <c r="V147" s="45" t="s">
        <v>45</v>
      </c>
      <c r="W147" s="45" t="s">
        <v>46</v>
      </c>
      <c r="X147" s="45">
        <v>1</v>
      </c>
      <c r="Y147" s="45"/>
      <c r="Z147" s="45" t="s">
        <v>738</v>
      </c>
      <c r="AA147" s="45"/>
      <c r="AB147" s="47" t="s">
        <v>39</v>
      </c>
      <c r="AC147" s="45" t="s">
        <v>85</v>
      </c>
      <c r="AD147" s="45" t="s">
        <v>83</v>
      </c>
      <c r="AE147" s="45" t="s">
        <v>84</v>
      </c>
      <c r="AF147" s="47"/>
      <c r="AG147" s="45"/>
      <c r="AH147" s="28" t="s">
        <v>740</v>
      </c>
      <c r="AI147" s="45"/>
      <c r="AJ147" s="24" t="s">
        <v>43</v>
      </c>
      <c r="AK147" s="30">
        <v>44399</v>
      </c>
      <c r="AL147" s="29">
        <f t="shared" si="7"/>
        <v>91616</v>
      </c>
    </row>
    <row r="148" spans="1:38" ht="18" customHeight="1" x14ac:dyDescent="0.3">
      <c r="A148" s="138">
        <v>143</v>
      </c>
      <c r="B148" s="21">
        <v>91617</v>
      </c>
      <c r="C148" s="45"/>
      <c r="D148" s="23" t="s">
        <v>43</v>
      </c>
      <c r="E148" s="21"/>
      <c r="F148" s="45"/>
      <c r="G148" s="56"/>
      <c r="H148" s="76"/>
      <c r="I148" s="45" t="s">
        <v>741</v>
      </c>
      <c r="J148" s="45"/>
      <c r="K148" s="45" t="s">
        <v>98</v>
      </c>
      <c r="L148" s="45" t="s">
        <v>742</v>
      </c>
      <c r="M148" s="45"/>
      <c r="N148" s="45" t="s">
        <v>708</v>
      </c>
      <c r="O148" s="47"/>
      <c r="P148" s="89" t="s">
        <v>171</v>
      </c>
      <c r="Q148" s="24" t="s">
        <v>701</v>
      </c>
      <c r="R148" s="21">
        <v>1210</v>
      </c>
      <c r="S148" s="51" t="s">
        <v>34</v>
      </c>
      <c r="T148" s="47" t="s">
        <v>287</v>
      </c>
      <c r="U148" s="47"/>
      <c r="V148" s="45"/>
      <c r="W148" s="45"/>
      <c r="X148" s="45">
        <f>1+7+1</f>
        <v>9</v>
      </c>
      <c r="Y148" s="45"/>
      <c r="Z148" s="45" t="s">
        <v>741</v>
      </c>
      <c r="AA148" s="45" t="s">
        <v>44</v>
      </c>
      <c r="AB148" s="47" t="s">
        <v>55</v>
      </c>
      <c r="AC148" s="45" t="s">
        <v>736</v>
      </c>
      <c r="AD148" s="45" t="s">
        <v>734</v>
      </c>
      <c r="AE148" s="45" t="s">
        <v>735</v>
      </c>
      <c r="AF148" s="47"/>
      <c r="AG148" s="45"/>
      <c r="AH148" s="28" t="s">
        <v>737</v>
      </c>
      <c r="AI148" s="45"/>
      <c r="AJ148" s="24" t="s">
        <v>43</v>
      </c>
      <c r="AK148" s="30">
        <v>44400</v>
      </c>
      <c r="AL148" s="29">
        <f t="shared" si="7"/>
        <v>91617</v>
      </c>
    </row>
    <row r="149" spans="1:38" ht="18" customHeight="1" x14ac:dyDescent="0.3">
      <c r="A149" s="138">
        <v>144</v>
      </c>
      <c r="B149" s="21">
        <v>40350</v>
      </c>
      <c r="C149" s="47"/>
      <c r="D149" s="23" t="s">
        <v>62</v>
      </c>
      <c r="E149" s="21"/>
      <c r="F149" s="45" t="s">
        <v>743</v>
      </c>
      <c r="G149" s="137" t="s">
        <v>749</v>
      </c>
      <c r="H149" s="76"/>
      <c r="I149" s="45" t="s">
        <v>750</v>
      </c>
      <c r="J149" s="45"/>
      <c r="K149" s="45" t="s">
        <v>745</v>
      </c>
      <c r="L149" s="45"/>
      <c r="M149" s="45"/>
      <c r="N149" s="45" t="s">
        <v>708</v>
      </c>
      <c r="O149" s="45"/>
      <c r="P149" s="89" t="s">
        <v>171</v>
      </c>
      <c r="Q149" s="24" t="s">
        <v>701</v>
      </c>
      <c r="R149" s="21">
        <v>1210</v>
      </c>
      <c r="S149" s="51" t="s">
        <v>34</v>
      </c>
      <c r="T149" s="47" t="s">
        <v>287</v>
      </c>
      <c r="U149" s="45"/>
      <c r="V149" s="45" t="s">
        <v>59</v>
      </c>
      <c r="W149" s="45" t="s">
        <v>36</v>
      </c>
      <c r="X149" s="45">
        <v>122</v>
      </c>
      <c r="Y149" s="45"/>
      <c r="Z149" s="45" t="s">
        <v>744</v>
      </c>
      <c r="AA149" s="45"/>
      <c r="AB149" s="47" t="s">
        <v>55</v>
      </c>
      <c r="AC149" s="45" t="s">
        <v>746</v>
      </c>
      <c r="AD149" s="45" t="s">
        <v>747</v>
      </c>
      <c r="AE149" s="45" t="s">
        <v>748</v>
      </c>
      <c r="AF149" s="47" t="s">
        <v>39</v>
      </c>
      <c r="AG149" s="45" t="s">
        <v>60</v>
      </c>
      <c r="AH149" s="45"/>
      <c r="AI149" s="45"/>
      <c r="AJ149" s="21" t="s">
        <v>61</v>
      </c>
      <c r="AK149" s="30">
        <v>44400</v>
      </c>
      <c r="AL149" s="31">
        <f t="shared" si="7"/>
        <v>40350</v>
      </c>
    </row>
    <row r="150" spans="1:38" ht="18" customHeight="1" x14ac:dyDescent="0.3">
      <c r="A150" s="138">
        <v>145</v>
      </c>
      <c r="B150" s="21">
        <v>91619</v>
      </c>
      <c r="C150" s="45"/>
      <c r="D150" s="23" t="s">
        <v>43</v>
      </c>
      <c r="E150" s="21"/>
      <c r="F150" s="45"/>
      <c r="G150" s="56"/>
      <c r="H150" s="76"/>
      <c r="I150" s="45" t="s">
        <v>751</v>
      </c>
      <c r="J150" s="45"/>
      <c r="K150" s="45" t="s">
        <v>32</v>
      </c>
      <c r="L150" s="45"/>
      <c r="M150" s="45"/>
      <c r="N150" s="45" t="s">
        <v>708</v>
      </c>
      <c r="O150" s="47"/>
      <c r="P150" s="89" t="s">
        <v>171</v>
      </c>
      <c r="Q150" s="24" t="s">
        <v>701</v>
      </c>
      <c r="R150" s="21">
        <v>1210</v>
      </c>
      <c r="S150" s="51" t="s">
        <v>34</v>
      </c>
      <c r="T150" s="47" t="s">
        <v>287</v>
      </c>
      <c r="U150" s="47"/>
      <c r="V150" s="45" t="s">
        <v>35</v>
      </c>
      <c r="W150" s="45" t="s">
        <v>36</v>
      </c>
      <c r="X150" s="42">
        <v>6</v>
      </c>
      <c r="Y150" s="42"/>
      <c r="Z150" s="45" t="s">
        <v>751</v>
      </c>
      <c r="AA150" s="47" t="s">
        <v>57</v>
      </c>
      <c r="AB150" s="27" t="s">
        <v>55</v>
      </c>
      <c r="AC150" s="27" t="s">
        <v>711</v>
      </c>
      <c r="AD150" s="45"/>
      <c r="AE150" s="45"/>
      <c r="AF150" s="27"/>
      <c r="AG150" s="43"/>
      <c r="AH150" s="45"/>
      <c r="AI150" s="45"/>
      <c r="AJ150" s="21" t="s">
        <v>43</v>
      </c>
      <c r="AK150" s="21" t="s">
        <v>114</v>
      </c>
      <c r="AL150" s="29">
        <f t="shared" si="7"/>
        <v>91619</v>
      </c>
    </row>
    <row r="151" spans="1:38" ht="18" customHeight="1" x14ac:dyDescent="0.3">
      <c r="A151" s="138">
        <v>146</v>
      </c>
      <c r="B151" s="21">
        <v>91620</v>
      </c>
      <c r="C151" s="45"/>
      <c r="D151" s="23" t="s">
        <v>43</v>
      </c>
      <c r="E151" s="21"/>
      <c r="F151" s="45"/>
      <c r="G151" s="56"/>
      <c r="H151" s="76"/>
      <c r="I151" s="45" t="s">
        <v>752</v>
      </c>
      <c r="J151" s="45"/>
      <c r="K151" s="45" t="s">
        <v>753</v>
      </c>
      <c r="L151" s="45"/>
      <c r="M151" s="45"/>
      <c r="N151" s="45" t="s">
        <v>708</v>
      </c>
      <c r="O151" s="47"/>
      <c r="P151" s="89" t="s">
        <v>171</v>
      </c>
      <c r="Q151" s="24" t="s">
        <v>701</v>
      </c>
      <c r="R151" s="21">
        <v>1210</v>
      </c>
      <c r="S151" s="51" t="s">
        <v>34</v>
      </c>
      <c r="T151" s="47" t="s">
        <v>287</v>
      </c>
      <c r="U151" s="47"/>
      <c r="V151" s="45" t="s">
        <v>45</v>
      </c>
      <c r="W151" s="45" t="s">
        <v>46</v>
      </c>
      <c r="X151" s="45">
        <v>1</v>
      </c>
      <c r="Y151" s="45"/>
      <c r="Z151" s="45" t="s">
        <v>752</v>
      </c>
      <c r="AA151" s="45"/>
      <c r="AB151" s="47" t="s">
        <v>39</v>
      </c>
      <c r="AC151" s="45" t="s">
        <v>85</v>
      </c>
      <c r="AD151" s="45" t="s">
        <v>83</v>
      </c>
      <c r="AE151" s="45" t="s">
        <v>84</v>
      </c>
      <c r="AF151" s="47"/>
      <c r="AG151" s="45"/>
      <c r="AH151" s="28" t="s">
        <v>754</v>
      </c>
      <c r="AI151" s="45"/>
      <c r="AJ151" s="24" t="s">
        <v>43</v>
      </c>
      <c r="AK151" s="30">
        <v>44399</v>
      </c>
      <c r="AL151" s="29">
        <f t="shared" si="7"/>
        <v>91620</v>
      </c>
    </row>
    <row r="152" spans="1:38" ht="18" customHeight="1" x14ac:dyDescent="0.3">
      <c r="A152" s="138">
        <v>147</v>
      </c>
      <c r="B152" s="21">
        <v>91621</v>
      </c>
      <c r="C152" s="45"/>
      <c r="D152" s="23" t="s">
        <v>43</v>
      </c>
      <c r="E152" s="21"/>
      <c r="F152" s="45"/>
      <c r="G152" s="56"/>
      <c r="H152" s="76"/>
      <c r="I152" s="45" t="s">
        <v>755</v>
      </c>
      <c r="J152" s="45"/>
      <c r="K152" s="45" t="s">
        <v>756</v>
      </c>
      <c r="L152" s="45"/>
      <c r="M152" s="45"/>
      <c r="N152" s="45" t="s">
        <v>708</v>
      </c>
      <c r="O152" s="47"/>
      <c r="P152" s="89" t="s">
        <v>171</v>
      </c>
      <c r="Q152" s="24" t="s">
        <v>701</v>
      </c>
      <c r="R152" s="21">
        <v>1210</v>
      </c>
      <c r="S152" s="51" t="s">
        <v>34</v>
      </c>
      <c r="T152" s="47" t="s">
        <v>287</v>
      </c>
      <c r="U152" s="47"/>
      <c r="V152" s="45" t="s">
        <v>45</v>
      </c>
      <c r="W152" s="45" t="s">
        <v>36</v>
      </c>
      <c r="X152" s="42">
        <v>5</v>
      </c>
      <c r="Y152" s="42"/>
      <c r="Z152" s="45" t="s">
        <v>755</v>
      </c>
      <c r="AA152" s="45"/>
      <c r="AB152" s="47" t="s">
        <v>39</v>
      </c>
      <c r="AC152" s="45" t="s">
        <v>85</v>
      </c>
      <c r="AD152" s="45" t="s">
        <v>83</v>
      </c>
      <c r="AE152" s="45" t="s">
        <v>84</v>
      </c>
      <c r="AF152" s="47"/>
      <c r="AG152" s="45"/>
      <c r="AH152" s="28" t="s">
        <v>757</v>
      </c>
      <c r="AI152" s="45"/>
      <c r="AJ152" s="24" t="s">
        <v>43</v>
      </c>
      <c r="AK152" s="30">
        <v>44399</v>
      </c>
      <c r="AL152" s="29">
        <f t="shared" si="7"/>
        <v>91621</v>
      </c>
    </row>
    <row r="153" spans="1:38" ht="18" customHeight="1" x14ac:dyDescent="0.3">
      <c r="A153" s="138">
        <v>148</v>
      </c>
      <c r="B153" s="21">
        <v>91622</v>
      </c>
      <c r="C153" s="45"/>
      <c r="D153" s="23" t="s">
        <v>43</v>
      </c>
      <c r="E153" s="21"/>
      <c r="F153" s="45"/>
      <c r="G153" s="56"/>
      <c r="H153" s="76"/>
      <c r="I153" s="45" t="s">
        <v>758</v>
      </c>
      <c r="J153" s="45"/>
      <c r="K153" s="45" t="s">
        <v>759</v>
      </c>
      <c r="L153" s="45"/>
      <c r="M153" s="45"/>
      <c r="N153" s="45" t="s">
        <v>708</v>
      </c>
      <c r="O153" s="47"/>
      <c r="P153" s="89" t="s">
        <v>171</v>
      </c>
      <c r="Q153" s="24" t="s">
        <v>701</v>
      </c>
      <c r="R153" s="21">
        <v>1210</v>
      </c>
      <c r="S153" s="51" t="s">
        <v>34</v>
      </c>
      <c r="T153" s="47" t="s">
        <v>287</v>
      </c>
      <c r="U153" s="47"/>
      <c r="V153" s="45" t="s">
        <v>45</v>
      </c>
      <c r="W153" s="45" t="s">
        <v>36</v>
      </c>
      <c r="X153" s="42">
        <v>41</v>
      </c>
      <c r="Y153" s="42"/>
      <c r="Z153" s="45" t="s">
        <v>758</v>
      </c>
      <c r="AA153" s="45"/>
      <c r="AB153" s="47" t="s">
        <v>39</v>
      </c>
      <c r="AC153" s="45" t="s">
        <v>85</v>
      </c>
      <c r="AD153" s="45" t="s">
        <v>83</v>
      </c>
      <c r="AE153" s="45" t="s">
        <v>84</v>
      </c>
      <c r="AF153" s="47"/>
      <c r="AG153" s="45"/>
      <c r="AH153" s="28" t="s">
        <v>760</v>
      </c>
      <c r="AI153" s="45"/>
      <c r="AJ153" s="24" t="s">
        <v>43</v>
      </c>
      <c r="AK153" s="30">
        <v>44399</v>
      </c>
      <c r="AL153" s="29">
        <f t="shared" si="7"/>
        <v>91622</v>
      </c>
    </row>
    <row r="154" spans="1:38" ht="18" customHeight="1" x14ac:dyDescent="0.3">
      <c r="A154" s="138">
        <v>149</v>
      </c>
      <c r="B154" s="21"/>
      <c r="C154" s="45"/>
      <c r="D154" s="23"/>
      <c r="E154" s="21"/>
      <c r="F154" s="45"/>
      <c r="G154" s="56"/>
      <c r="H154" s="76" t="s">
        <v>772</v>
      </c>
      <c r="I154" s="45"/>
      <c r="J154" s="45"/>
      <c r="K154" s="45"/>
      <c r="L154" s="45"/>
      <c r="M154" s="45"/>
      <c r="N154" s="45"/>
      <c r="O154" s="47"/>
      <c r="P154" s="89"/>
      <c r="Q154" s="24"/>
      <c r="R154" s="24"/>
      <c r="S154" s="51"/>
      <c r="T154" s="47"/>
      <c r="U154" s="47"/>
      <c r="V154" s="45"/>
      <c r="W154" s="45"/>
      <c r="X154" s="42"/>
      <c r="Y154" s="42"/>
      <c r="Z154" s="45"/>
      <c r="AA154" s="45"/>
      <c r="AB154" s="47"/>
      <c r="AC154" s="45"/>
      <c r="AD154" s="45"/>
      <c r="AE154" s="45"/>
      <c r="AF154" s="47"/>
      <c r="AG154" s="45"/>
      <c r="AH154" s="28"/>
      <c r="AI154" s="45"/>
      <c r="AJ154" s="24"/>
      <c r="AK154" s="30"/>
      <c r="AL154" s="29"/>
    </row>
    <row r="155" spans="1:38" ht="18" customHeight="1" x14ac:dyDescent="0.3">
      <c r="A155" s="138">
        <v>150</v>
      </c>
      <c r="B155" s="21">
        <v>91623</v>
      </c>
      <c r="C155" s="45"/>
      <c r="D155" s="23" t="s">
        <v>43</v>
      </c>
      <c r="E155" s="21"/>
      <c r="F155" s="45"/>
      <c r="G155" s="56"/>
      <c r="H155" s="76"/>
      <c r="I155" s="45" t="s">
        <v>761</v>
      </c>
      <c r="J155" s="45"/>
      <c r="K155" s="45" t="s">
        <v>32</v>
      </c>
      <c r="L155" s="45"/>
      <c r="M155" s="45"/>
      <c r="N155" s="49" t="s">
        <v>772</v>
      </c>
      <c r="O155" s="47"/>
      <c r="P155" s="89" t="s">
        <v>171</v>
      </c>
      <c r="Q155" s="24" t="s">
        <v>762</v>
      </c>
      <c r="R155" s="24" t="s">
        <v>762</v>
      </c>
      <c r="S155" s="51" t="s">
        <v>34</v>
      </c>
      <c r="T155" s="47" t="s">
        <v>598</v>
      </c>
      <c r="U155" s="47"/>
      <c r="V155" s="45" t="s">
        <v>35</v>
      </c>
      <c r="W155" s="45" t="s">
        <v>36</v>
      </c>
      <c r="X155" s="45">
        <v>5</v>
      </c>
      <c r="Y155" s="45"/>
      <c r="Z155" s="45" t="s">
        <v>761</v>
      </c>
      <c r="AA155" s="45"/>
      <c r="AB155" s="47" t="s">
        <v>55</v>
      </c>
      <c r="AC155" s="45" t="s">
        <v>764</v>
      </c>
      <c r="AD155" s="45" t="s">
        <v>763</v>
      </c>
      <c r="AE155" s="45"/>
      <c r="AF155" s="47"/>
      <c r="AG155" s="45"/>
      <c r="AH155" s="45"/>
      <c r="AI155" s="45"/>
      <c r="AJ155" s="24" t="s">
        <v>43</v>
      </c>
      <c r="AK155" s="30">
        <v>44400</v>
      </c>
      <c r="AL155" s="29">
        <f>B155</f>
        <v>91623</v>
      </c>
    </row>
    <row r="156" spans="1:38" ht="18" customHeight="1" x14ac:dyDescent="0.3">
      <c r="A156" s="138">
        <v>151</v>
      </c>
      <c r="B156" s="21">
        <v>91624</v>
      </c>
      <c r="C156" s="45"/>
      <c r="D156" s="23" t="s">
        <v>43</v>
      </c>
      <c r="E156" s="21"/>
      <c r="F156" s="45"/>
      <c r="G156" s="56"/>
      <c r="H156" s="76"/>
      <c r="I156" s="45" t="s">
        <v>765</v>
      </c>
      <c r="J156" s="45"/>
      <c r="K156" s="45" t="s">
        <v>32</v>
      </c>
      <c r="L156" s="45"/>
      <c r="M156" s="45"/>
      <c r="N156" s="49" t="s">
        <v>772</v>
      </c>
      <c r="O156" s="47"/>
      <c r="P156" s="89" t="s">
        <v>171</v>
      </c>
      <c r="Q156" s="24" t="s">
        <v>762</v>
      </c>
      <c r="R156" s="24" t="s">
        <v>762</v>
      </c>
      <c r="S156" s="51" t="s">
        <v>34</v>
      </c>
      <c r="T156" s="47" t="s">
        <v>598</v>
      </c>
      <c r="U156" s="47"/>
      <c r="V156" s="45" t="s">
        <v>35</v>
      </c>
      <c r="W156" s="45" t="s">
        <v>36</v>
      </c>
      <c r="X156" s="45">
        <f>6+4</f>
        <v>10</v>
      </c>
      <c r="Y156" s="45"/>
      <c r="Z156" s="45" t="s">
        <v>765</v>
      </c>
      <c r="AA156" s="45" t="s">
        <v>44</v>
      </c>
      <c r="AB156" s="47" t="s">
        <v>55</v>
      </c>
      <c r="AC156" s="45" t="s">
        <v>768</v>
      </c>
      <c r="AD156" s="45" t="s">
        <v>766</v>
      </c>
      <c r="AE156" s="45" t="s">
        <v>767</v>
      </c>
      <c r="AF156" s="47"/>
      <c r="AG156" s="45"/>
      <c r="AH156" s="136"/>
      <c r="AI156" s="45"/>
      <c r="AJ156" s="24" t="s">
        <v>43</v>
      </c>
      <c r="AK156" s="30">
        <v>44400</v>
      </c>
      <c r="AL156" s="29">
        <f>B156</f>
        <v>91624</v>
      </c>
    </row>
    <row r="157" spans="1:38" ht="18" customHeight="1" x14ac:dyDescent="0.3">
      <c r="A157" s="138">
        <v>152</v>
      </c>
      <c r="B157" s="21">
        <v>91625</v>
      </c>
      <c r="C157" s="45" t="s">
        <v>72</v>
      </c>
      <c r="D157" s="23" t="s">
        <v>43</v>
      </c>
      <c r="E157" s="21"/>
      <c r="F157" s="47" t="s">
        <v>774</v>
      </c>
      <c r="G157" s="137" t="s">
        <v>769</v>
      </c>
      <c r="H157" s="75"/>
      <c r="I157" s="45" t="s">
        <v>775</v>
      </c>
      <c r="J157" s="45" t="s">
        <v>65</v>
      </c>
      <c r="K157" s="49" t="s">
        <v>771</v>
      </c>
      <c r="L157" s="45"/>
      <c r="M157" s="45"/>
      <c r="N157" s="49" t="s">
        <v>772</v>
      </c>
      <c r="O157" s="47"/>
      <c r="P157" s="89" t="s">
        <v>171</v>
      </c>
      <c r="Q157" s="24" t="s">
        <v>762</v>
      </c>
      <c r="R157" s="24" t="s">
        <v>762</v>
      </c>
      <c r="S157" s="51" t="s">
        <v>34</v>
      </c>
      <c r="T157" s="47" t="s">
        <v>598</v>
      </c>
      <c r="U157" s="47"/>
      <c r="V157" s="45" t="s">
        <v>59</v>
      </c>
      <c r="W157" s="45" t="s">
        <v>36</v>
      </c>
      <c r="X157" s="45">
        <v>85</v>
      </c>
      <c r="Y157" s="45"/>
      <c r="Z157" s="45" t="s">
        <v>770</v>
      </c>
      <c r="AA157" s="23"/>
      <c r="AB157" s="27" t="s">
        <v>55</v>
      </c>
      <c r="AC157" s="23" t="s">
        <v>773</v>
      </c>
      <c r="AD157" s="45" t="s">
        <v>68</v>
      </c>
      <c r="AE157" s="45" t="s">
        <v>69</v>
      </c>
      <c r="AF157" s="27" t="s">
        <v>39</v>
      </c>
      <c r="AG157" s="23" t="s">
        <v>66</v>
      </c>
      <c r="AH157" s="28" t="s">
        <v>67</v>
      </c>
      <c r="AI157" s="45"/>
      <c r="AJ157" s="21" t="s">
        <v>42</v>
      </c>
      <c r="AK157" s="30">
        <v>44400</v>
      </c>
      <c r="AL157" s="29">
        <f>B157</f>
        <v>91625</v>
      </c>
    </row>
    <row r="158" spans="1:38" ht="18" customHeight="1" x14ac:dyDescent="0.3">
      <c r="A158" s="138">
        <v>153</v>
      </c>
      <c r="B158" s="21"/>
      <c r="C158" s="45"/>
      <c r="D158" s="23"/>
      <c r="E158" s="21"/>
      <c r="F158" s="47"/>
      <c r="G158" s="56"/>
      <c r="H158" s="75" t="s">
        <v>778</v>
      </c>
      <c r="I158" s="45"/>
      <c r="J158" s="45"/>
      <c r="K158" s="49"/>
      <c r="L158" s="45"/>
      <c r="M158" s="45"/>
      <c r="N158" s="45"/>
      <c r="O158" s="47"/>
      <c r="P158" s="89"/>
      <c r="Q158" s="24"/>
      <c r="R158" s="24"/>
      <c r="S158" s="51"/>
      <c r="T158" s="47"/>
      <c r="U158" s="47"/>
      <c r="V158" s="45"/>
      <c r="W158" s="45"/>
      <c r="X158" s="45"/>
      <c r="Y158" s="45"/>
      <c r="Z158" s="45"/>
      <c r="AA158" s="23"/>
      <c r="AB158" s="27"/>
      <c r="AC158" s="23"/>
      <c r="AD158" s="45"/>
      <c r="AE158" s="45"/>
      <c r="AF158" s="27"/>
      <c r="AG158" s="23"/>
      <c r="AH158" s="28"/>
      <c r="AI158" s="45"/>
      <c r="AJ158" s="21"/>
      <c r="AK158" s="30"/>
      <c r="AL158" s="29"/>
    </row>
    <row r="159" spans="1:38" ht="18" customHeight="1" x14ac:dyDescent="0.3">
      <c r="A159" s="138">
        <v>154</v>
      </c>
      <c r="B159" s="21">
        <v>91626</v>
      </c>
      <c r="C159" s="45"/>
      <c r="D159" s="23" t="s">
        <v>43</v>
      </c>
      <c r="E159" s="21"/>
      <c r="F159" s="45"/>
      <c r="G159" s="56"/>
      <c r="H159" s="76"/>
      <c r="I159" s="45" t="s">
        <v>776</v>
      </c>
      <c r="J159" s="45"/>
      <c r="K159" s="45" t="s">
        <v>777</v>
      </c>
      <c r="L159" s="45"/>
      <c r="M159" s="45"/>
      <c r="N159" s="45" t="s">
        <v>778</v>
      </c>
      <c r="O159" s="47"/>
      <c r="P159" s="89" t="s">
        <v>171</v>
      </c>
      <c r="Q159" s="24" t="s">
        <v>779</v>
      </c>
      <c r="R159" s="24" t="s">
        <v>779</v>
      </c>
      <c r="S159" s="51" t="s">
        <v>34</v>
      </c>
      <c r="T159" s="47" t="s">
        <v>598</v>
      </c>
      <c r="U159" s="47"/>
      <c r="V159" s="45" t="s">
        <v>45</v>
      </c>
      <c r="W159" s="45" t="s">
        <v>46</v>
      </c>
      <c r="X159" s="45">
        <v>26</v>
      </c>
      <c r="Y159" s="45"/>
      <c r="Z159" s="45" t="s">
        <v>776</v>
      </c>
      <c r="AA159" s="45"/>
      <c r="AB159" s="47" t="s">
        <v>39</v>
      </c>
      <c r="AC159" s="45" t="s">
        <v>85</v>
      </c>
      <c r="AD159" s="45" t="s">
        <v>83</v>
      </c>
      <c r="AE159" s="45" t="s">
        <v>84</v>
      </c>
      <c r="AF159" s="47"/>
      <c r="AG159" s="45"/>
      <c r="AH159" s="28" t="s">
        <v>780</v>
      </c>
      <c r="AI159" s="45"/>
      <c r="AJ159" s="24" t="s">
        <v>43</v>
      </c>
      <c r="AK159" s="30">
        <v>44399</v>
      </c>
      <c r="AL159" s="29">
        <f t="shared" ref="AL159:AL169" si="8">B159</f>
        <v>91626</v>
      </c>
    </row>
    <row r="160" spans="1:38" ht="18" customHeight="1" x14ac:dyDescent="0.3">
      <c r="A160" s="138">
        <v>155</v>
      </c>
      <c r="B160" s="21">
        <v>91627</v>
      </c>
      <c r="C160" s="45"/>
      <c r="D160" s="23" t="s">
        <v>43</v>
      </c>
      <c r="E160" s="21"/>
      <c r="F160" s="45"/>
      <c r="G160" s="56"/>
      <c r="H160" s="76"/>
      <c r="I160" s="45" t="s">
        <v>781</v>
      </c>
      <c r="J160" s="45"/>
      <c r="K160" s="45" t="s">
        <v>782</v>
      </c>
      <c r="L160" s="45"/>
      <c r="M160" s="45"/>
      <c r="N160" s="45" t="s">
        <v>778</v>
      </c>
      <c r="O160" s="47"/>
      <c r="P160" s="89" t="s">
        <v>171</v>
      </c>
      <c r="Q160" s="24" t="s">
        <v>779</v>
      </c>
      <c r="R160" s="24" t="s">
        <v>779</v>
      </c>
      <c r="S160" s="51" t="s">
        <v>34</v>
      </c>
      <c r="T160" s="47" t="s">
        <v>598</v>
      </c>
      <c r="U160" s="47"/>
      <c r="V160" s="45" t="s">
        <v>45</v>
      </c>
      <c r="W160" s="45" t="s">
        <v>36</v>
      </c>
      <c r="X160" s="45">
        <v>48</v>
      </c>
      <c r="Y160" s="45"/>
      <c r="Z160" s="45" t="s">
        <v>781</v>
      </c>
      <c r="AA160" s="45"/>
      <c r="AB160" s="47" t="s">
        <v>39</v>
      </c>
      <c r="AC160" s="45" t="s">
        <v>85</v>
      </c>
      <c r="AD160" s="45" t="s">
        <v>83</v>
      </c>
      <c r="AE160" s="45" t="s">
        <v>84</v>
      </c>
      <c r="AF160" s="47"/>
      <c r="AG160" s="45"/>
      <c r="AH160" s="28" t="s">
        <v>783</v>
      </c>
      <c r="AI160" s="45"/>
      <c r="AJ160" s="24" t="s">
        <v>43</v>
      </c>
      <c r="AK160" s="30">
        <v>44399</v>
      </c>
      <c r="AL160" s="29">
        <f t="shared" si="8"/>
        <v>91627</v>
      </c>
    </row>
    <row r="161" spans="1:38" ht="18" customHeight="1" x14ac:dyDescent="0.3">
      <c r="A161" s="138">
        <v>156</v>
      </c>
      <c r="B161" s="21">
        <v>91628</v>
      </c>
      <c r="C161" s="45"/>
      <c r="D161" s="23" t="s">
        <v>43</v>
      </c>
      <c r="E161" s="21"/>
      <c r="F161" s="45"/>
      <c r="G161" s="56"/>
      <c r="H161" s="76"/>
      <c r="I161" s="45" t="s">
        <v>784</v>
      </c>
      <c r="J161" s="45"/>
      <c r="K161" s="45" t="s">
        <v>785</v>
      </c>
      <c r="L161" s="45"/>
      <c r="M161" s="45"/>
      <c r="N161" s="45" t="s">
        <v>778</v>
      </c>
      <c r="O161" s="47"/>
      <c r="P161" s="89" t="s">
        <v>171</v>
      </c>
      <c r="Q161" s="24" t="s">
        <v>779</v>
      </c>
      <c r="R161" s="24" t="s">
        <v>779</v>
      </c>
      <c r="S161" s="51" t="s">
        <v>34</v>
      </c>
      <c r="T161" s="47" t="s">
        <v>598</v>
      </c>
      <c r="U161" s="47"/>
      <c r="V161" s="45" t="s">
        <v>45</v>
      </c>
      <c r="W161" s="45" t="s">
        <v>36</v>
      </c>
      <c r="X161" s="45">
        <v>30</v>
      </c>
      <c r="Y161" s="45"/>
      <c r="Z161" s="45" t="s">
        <v>784</v>
      </c>
      <c r="AA161" s="45"/>
      <c r="AB161" s="47" t="s">
        <v>39</v>
      </c>
      <c r="AC161" s="45" t="s">
        <v>85</v>
      </c>
      <c r="AD161" s="45" t="s">
        <v>83</v>
      </c>
      <c r="AE161" s="45" t="s">
        <v>84</v>
      </c>
      <c r="AF161" s="47"/>
      <c r="AG161" s="45"/>
      <c r="AH161" s="28" t="s">
        <v>786</v>
      </c>
      <c r="AI161" s="45"/>
      <c r="AJ161" s="24" t="s">
        <v>43</v>
      </c>
      <c r="AK161" s="30">
        <v>44399</v>
      </c>
      <c r="AL161" s="29">
        <f t="shared" si="8"/>
        <v>91628</v>
      </c>
    </row>
    <row r="162" spans="1:38" ht="18" customHeight="1" x14ac:dyDescent="0.3">
      <c r="A162" s="138">
        <v>157</v>
      </c>
      <c r="B162" s="21">
        <v>91629</v>
      </c>
      <c r="C162" s="45"/>
      <c r="D162" s="23" t="s">
        <v>43</v>
      </c>
      <c r="E162" s="21"/>
      <c r="F162" s="45"/>
      <c r="G162" s="56"/>
      <c r="H162" s="76"/>
      <c r="I162" s="45" t="s">
        <v>787</v>
      </c>
      <c r="J162" s="45"/>
      <c r="K162" s="45" t="s">
        <v>32</v>
      </c>
      <c r="L162" s="45"/>
      <c r="M162" s="45"/>
      <c r="N162" s="45" t="s">
        <v>778</v>
      </c>
      <c r="O162" s="47"/>
      <c r="P162" s="89" t="s">
        <v>171</v>
      </c>
      <c r="Q162" s="24" t="s">
        <v>779</v>
      </c>
      <c r="R162" s="24" t="s">
        <v>779</v>
      </c>
      <c r="S162" s="51" t="s">
        <v>34</v>
      </c>
      <c r="T162" s="47" t="s">
        <v>598</v>
      </c>
      <c r="U162" s="47"/>
      <c r="V162" s="45" t="s">
        <v>35</v>
      </c>
      <c r="W162" s="45" t="s">
        <v>36</v>
      </c>
      <c r="X162" s="45">
        <f>3+3+5</f>
        <v>11</v>
      </c>
      <c r="Y162" s="45"/>
      <c r="Z162" s="45" t="s">
        <v>787</v>
      </c>
      <c r="AA162" s="23" t="s">
        <v>44</v>
      </c>
      <c r="AB162" s="47" t="s">
        <v>55</v>
      </c>
      <c r="AC162" s="45" t="s">
        <v>424</v>
      </c>
      <c r="AD162" s="45" t="s">
        <v>422</v>
      </c>
      <c r="AE162" s="45" t="s">
        <v>423</v>
      </c>
      <c r="AF162" s="47" t="s">
        <v>39</v>
      </c>
      <c r="AG162" s="45" t="s">
        <v>74</v>
      </c>
      <c r="AH162" s="45"/>
      <c r="AI162" s="45"/>
      <c r="AJ162" s="21" t="s">
        <v>43</v>
      </c>
      <c r="AK162" s="30">
        <v>44400</v>
      </c>
      <c r="AL162" s="29">
        <f t="shared" si="8"/>
        <v>91629</v>
      </c>
    </row>
    <row r="163" spans="1:38" ht="18" customHeight="1" x14ac:dyDescent="0.3">
      <c r="A163" s="138">
        <v>158</v>
      </c>
      <c r="B163" s="21">
        <v>91630</v>
      </c>
      <c r="C163" s="45"/>
      <c r="D163" s="23" t="s">
        <v>43</v>
      </c>
      <c r="E163" s="21"/>
      <c r="F163" s="45"/>
      <c r="G163" s="56"/>
      <c r="H163" s="76"/>
      <c r="I163" s="45" t="s">
        <v>788</v>
      </c>
      <c r="J163" s="45"/>
      <c r="K163" s="45"/>
      <c r="L163" s="45"/>
      <c r="M163" s="45"/>
      <c r="N163" s="45" t="s">
        <v>778</v>
      </c>
      <c r="O163" s="47"/>
      <c r="P163" s="89" t="s">
        <v>171</v>
      </c>
      <c r="Q163" s="24" t="s">
        <v>779</v>
      </c>
      <c r="R163" s="24" t="s">
        <v>779</v>
      </c>
      <c r="S163" s="51" t="s">
        <v>34</v>
      </c>
      <c r="T163" s="47" t="s">
        <v>598</v>
      </c>
      <c r="U163" s="47"/>
      <c r="V163" s="45"/>
      <c r="W163" s="45"/>
      <c r="X163" s="45">
        <v>40</v>
      </c>
      <c r="Y163" s="45"/>
      <c r="Z163" s="45" t="s">
        <v>788</v>
      </c>
      <c r="AA163" s="45" t="s">
        <v>44</v>
      </c>
      <c r="AB163" s="47" t="s">
        <v>55</v>
      </c>
      <c r="AC163" s="45" t="s">
        <v>791</v>
      </c>
      <c r="AD163" s="45" t="s">
        <v>789</v>
      </c>
      <c r="AE163" s="45" t="s">
        <v>790</v>
      </c>
      <c r="AF163" s="47"/>
      <c r="AG163" s="45"/>
      <c r="AH163" s="28" t="s">
        <v>792</v>
      </c>
      <c r="AI163" s="45"/>
      <c r="AJ163" s="24" t="s">
        <v>43</v>
      </c>
      <c r="AK163" s="30">
        <v>44400</v>
      </c>
      <c r="AL163" s="29">
        <f t="shared" si="8"/>
        <v>91630</v>
      </c>
    </row>
    <row r="164" spans="1:38" ht="18" customHeight="1" x14ac:dyDescent="0.3">
      <c r="A164" s="138">
        <v>159</v>
      </c>
      <c r="B164" s="21">
        <v>91631</v>
      </c>
      <c r="C164" s="45"/>
      <c r="D164" s="23" t="s">
        <v>43</v>
      </c>
      <c r="E164" s="21"/>
      <c r="F164" s="45"/>
      <c r="G164" s="56"/>
      <c r="H164" s="76"/>
      <c r="I164" s="45" t="s">
        <v>793</v>
      </c>
      <c r="J164" s="45"/>
      <c r="K164" s="45" t="s">
        <v>98</v>
      </c>
      <c r="L164" s="45"/>
      <c r="M164" s="45"/>
      <c r="N164" s="45" t="s">
        <v>778</v>
      </c>
      <c r="O164" s="47"/>
      <c r="P164" s="89" t="s">
        <v>171</v>
      </c>
      <c r="Q164" s="24" t="s">
        <v>779</v>
      </c>
      <c r="R164" s="24" t="s">
        <v>779</v>
      </c>
      <c r="S164" s="51" t="s">
        <v>34</v>
      </c>
      <c r="T164" s="47" t="s">
        <v>598</v>
      </c>
      <c r="U164" s="47"/>
      <c r="V164" s="45" t="s">
        <v>45</v>
      </c>
      <c r="W164" s="45" t="s">
        <v>36</v>
      </c>
      <c r="X164" s="45">
        <v>78</v>
      </c>
      <c r="Y164" s="45"/>
      <c r="Z164" s="45" t="s">
        <v>793</v>
      </c>
      <c r="AA164" s="45"/>
      <c r="AB164" s="47" t="s">
        <v>39</v>
      </c>
      <c r="AC164" s="45" t="s">
        <v>85</v>
      </c>
      <c r="AD164" s="45" t="s">
        <v>83</v>
      </c>
      <c r="AE164" s="45" t="s">
        <v>84</v>
      </c>
      <c r="AF164" s="47"/>
      <c r="AG164" s="45"/>
      <c r="AH164" s="28"/>
      <c r="AI164" s="45"/>
      <c r="AJ164" s="24" t="s">
        <v>43</v>
      </c>
      <c r="AK164" s="30">
        <v>44400</v>
      </c>
      <c r="AL164" s="29">
        <f t="shared" si="8"/>
        <v>91631</v>
      </c>
    </row>
    <row r="165" spans="1:38" ht="18" customHeight="1" x14ac:dyDescent="0.3">
      <c r="A165" s="138">
        <v>160</v>
      </c>
      <c r="B165" s="21">
        <v>30428</v>
      </c>
      <c r="C165" s="45"/>
      <c r="D165" s="23" t="s">
        <v>31</v>
      </c>
      <c r="E165" s="21"/>
      <c r="F165" s="46" t="s">
        <v>794</v>
      </c>
      <c r="G165" s="47" t="s">
        <v>796</v>
      </c>
      <c r="H165" s="74"/>
      <c r="I165" s="49" t="s">
        <v>795</v>
      </c>
      <c r="J165" s="47"/>
      <c r="K165" s="46" t="s">
        <v>32</v>
      </c>
      <c r="L165" s="45"/>
      <c r="M165" s="45"/>
      <c r="N165" s="45" t="s">
        <v>778</v>
      </c>
      <c r="O165" s="46"/>
      <c r="P165" s="89" t="s">
        <v>171</v>
      </c>
      <c r="Q165" s="51" t="s">
        <v>779</v>
      </c>
      <c r="R165" s="24" t="s">
        <v>779</v>
      </c>
      <c r="S165" s="51" t="s">
        <v>34</v>
      </c>
      <c r="T165" s="50" t="s">
        <v>598</v>
      </c>
      <c r="U165" s="50"/>
      <c r="V165" s="50" t="s">
        <v>35</v>
      </c>
      <c r="W165" s="47" t="s">
        <v>36</v>
      </c>
      <c r="X165" s="25">
        <v>5</v>
      </c>
      <c r="Y165" s="26"/>
      <c r="Z165" s="49" t="s">
        <v>795</v>
      </c>
      <c r="AA165" s="50"/>
      <c r="AB165" s="48" t="s">
        <v>55</v>
      </c>
      <c r="AC165" s="48" t="s">
        <v>798</v>
      </c>
      <c r="AD165" s="50" t="s">
        <v>422</v>
      </c>
      <c r="AE165" s="50" t="s">
        <v>797</v>
      </c>
      <c r="AF165" s="48" t="s">
        <v>55</v>
      </c>
      <c r="AG165" s="48" t="s">
        <v>799</v>
      </c>
      <c r="AH165" s="28" t="s">
        <v>800</v>
      </c>
      <c r="AI165" s="28"/>
      <c r="AJ165" s="51" t="s">
        <v>75</v>
      </c>
      <c r="AK165" s="21"/>
      <c r="AL165" s="29">
        <f t="shared" si="8"/>
        <v>30428</v>
      </c>
    </row>
    <row r="166" spans="1:38" ht="18" customHeight="1" x14ac:dyDescent="0.3">
      <c r="A166" s="138">
        <v>161</v>
      </c>
      <c r="B166" s="21">
        <v>91632</v>
      </c>
      <c r="C166" s="45"/>
      <c r="D166" s="23" t="s">
        <v>43</v>
      </c>
      <c r="E166" s="21"/>
      <c r="F166" s="45"/>
      <c r="G166" s="56"/>
      <c r="H166" s="76"/>
      <c r="I166" s="45" t="s">
        <v>801</v>
      </c>
      <c r="J166" s="45"/>
      <c r="K166" s="45" t="s">
        <v>802</v>
      </c>
      <c r="L166" s="45"/>
      <c r="M166" s="45"/>
      <c r="N166" s="45" t="s">
        <v>778</v>
      </c>
      <c r="O166" s="47"/>
      <c r="P166" s="89" t="s">
        <v>171</v>
      </c>
      <c r="Q166" s="24" t="s">
        <v>779</v>
      </c>
      <c r="R166" s="24" t="s">
        <v>779</v>
      </c>
      <c r="S166" s="51" t="s">
        <v>34</v>
      </c>
      <c r="T166" s="47" t="s">
        <v>598</v>
      </c>
      <c r="U166" s="47"/>
      <c r="V166" s="45" t="s">
        <v>45</v>
      </c>
      <c r="W166" s="45" t="s">
        <v>46</v>
      </c>
      <c r="X166" s="45">
        <v>38</v>
      </c>
      <c r="Y166" s="45"/>
      <c r="Z166" s="45" t="s">
        <v>801</v>
      </c>
      <c r="AA166" s="45"/>
      <c r="AB166" s="47" t="s">
        <v>39</v>
      </c>
      <c r="AC166" s="45" t="s">
        <v>85</v>
      </c>
      <c r="AD166" s="45" t="s">
        <v>83</v>
      </c>
      <c r="AE166" s="45" t="s">
        <v>84</v>
      </c>
      <c r="AF166" s="47"/>
      <c r="AG166" s="45"/>
      <c r="AH166" s="28" t="s">
        <v>803</v>
      </c>
      <c r="AI166" s="45"/>
      <c r="AJ166" s="24" t="s">
        <v>43</v>
      </c>
      <c r="AK166" s="30">
        <v>44399</v>
      </c>
      <c r="AL166" s="29">
        <f t="shared" si="8"/>
        <v>91632</v>
      </c>
    </row>
    <row r="167" spans="1:38" ht="18" customHeight="1" x14ac:dyDescent="0.3">
      <c r="A167" s="138">
        <v>162</v>
      </c>
      <c r="B167" s="21">
        <v>91633</v>
      </c>
      <c r="C167" s="45"/>
      <c r="D167" s="23" t="s">
        <v>43</v>
      </c>
      <c r="E167" s="21"/>
      <c r="F167" s="45"/>
      <c r="G167" s="56"/>
      <c r="H167" s="76"/>
      <c r="I167" s="45" t="s">
        <v>804</v>
      </c>
      <c r="J167" s="45"/>
      <c r="K167" s="45" t="s">
        <v>805</v>
      </c>
      <c r="L167" s="45"/>
      <c r="M167" s="45"/>
      <c r="N167" s="45" t="s">
        <v>778</v>
      </c>
      <c r="O167" s="47"/>
      <c r="P167" s="89" t="s">
        <v>171</v>
      </c>
      <c r="Q167" s="24" t="s">
        <v>779</v>
      </c>
      <c r="R167" s="24" t="s">
        <v>779</v>
      </c>
      <c r="S167" s="51" t="s">
        <v>34</v>
      </c>
      <c r="T167" s="47" t="s">
        <v>598</v>
      </c>
      <c r="U167" s="47"/>
      <c r="V167" s="45" t="s">
        <v>45</v>
      </c>
      <c r="W167" s="45" t="s">
        <v>36</v>
      </c>
      <c r="X167" s="45">
        <v>45</v>
      </c>
      <c r="Y167" s="45"/>
      <c r="Z167" s="45" t="s">
        <v>804</v>
      </c>
      <c r="AA167" s="45"/>
      <c r="AB167" s="47" t="s">
        <v>39</v>
      </c>
      <c r="AC167" s="45" t="s">
        <v>85</v>
      </c>
      <c r="AD167" s="45" t="s">
        <v>83</v>
      </c>
      <c r="AE167" s="45" t="s">
        <v>84</v>
      </c>
      <c r="AF167" s="47"/>
      <c r="AG167" s="45"/>
      <c r="AH167" s="28" t="s">
        <v>806</v>
      </c>
      <c r="AI167" s="45"/>
      <c r="AJ167" s="24" t="s">
        <v>43</v>
      </c>
      <c r="AK167" s="30">
        <v>44399</v>
      </c>
      <c r="AL167" s="29">
        <f t="shared" si="8"/>
        <v>91633</v>
      </c>
    </row>
    <row r="168" spans="1:38" ht="18" customHeight="1" x14ac:dyDescent="0.3">
      <c r="A168" s="138">
        <v>163</v>
      </c>
      <c r="B168" s="21">
        <v>91634</v>
      </c>
      <c r="C168" s="45"/>
      <c r="D168" s="23" t="s">
        <v>43</v>
      </c>
      <c r="E168" s="21"/>
      <c r="F168" s="45"/>
      <c r="G168" s="56"/>
      <c r="H168" s="76"/>
      <c r="I168" s="45" t="s">
        <v>807</v>
      </c>
      <c r="J168" s="45"/>
      <c r="K168" s="45" t="s">
        <v>808</v>
      </c>
      <c r="L168" s="45"/>
      <c r="M168" s="45"/>
      <c r="N168" s="45" t="s">
        <v>778</v>
      </c>
      <c r="O168" s="47"/>
      <c r="P168" s="89" t="s">
        <v>171</v>
      </c>
      <c r="Q168" s="24" t="s">
        <v>779</v>
      </c>
      <c r="R168" s="24" t="s">
        <v>779</v>
      </c>
      <c r="S168" s="51" t="s">
        <v>34</v>
      </c>
      <c r="T168" s="47" t="s">
        <v>598</v>
      </c>
      <c r="U168" s="47"/>
      <c r="V168" s="45" t="s">
        <v>45</v>
      </c>
      <c r="W168" s="45" t="s">
        <v>46</v>
      </c>
      <c r="X168" s="45">
        <v>25</v>
      </c>
      <c r="Y168" s="45"/>
      <c r="Z168" s="45" t="s">
        <v>807</v>
      </c>
      <c r="AA168" s="45"/>
      <c r="AB168" s="47" t="s">
        <v>39</v>
      </c>
      <c r="AC168" s="45" t="s">
        <v>85</v>
      </c>
      <c r="AD168" s="45" t="s">
        <v>83</v>
      </c>
      <c r="AE168" s="45" t="s">
        <v>84</v>
      </c>
      <c r="AF168" s="47"/>
      <c r="AG168" s="45"/>
      <c r="AH168" s="28" t="s">
        <v>809</v>
      </c>
      <c r="AI168" s="45"/>
      <c r="AJ168" s="24" t="s">
        <v>43</v>
      </c>
      <c r="AK168" s="30">
        <v>44399</v>
      </c>
      <c r="AL168" s="29">
        <f t="shared" si="8"/>
        <v>91634</v>
      </c>
    </row>
    <row r="169" spans="1:38" ht="18" customHeight="1" x14ac:dyDescent="0.3">
      <c r="A169" s="138">
        <v>164</v>
      </c>
      <c r="B169" s="21">
        <v>91635</v>
      </c>
      <c r="C169" s="45"/>
      <c r="D169" s="23" t="s">
        <v>43</v>
      </c>
      <c r="E169" s="21"/>
      <c r="F169" s="45"/>
      <c r="G169" s="56"/>
      <c r="H169" s="76"/>
      <c r="I169" s="45" t="s">
        <v>1619</v>
      </c>
      <c r="J169" s="45"/>
      <c r="K169" s="45" t="s">
        <v>810</v>
      </c>
      <c r="L169" s="45"/>
      <c r="M169" s="45"/>
      <c r="N169" s="45" t="s">
        <v>778</v>
      </c>
      <c r="O169" s="47"/>
      <c r="P169" s="89" t="s">
        <v>171</v>
      </c>
      <c r="Q169" s="24" t="s">
        <v>779</v>
      </c>
      <c r="R169" s="24"/>
      <c r="S169" s="51" t="s">
        <v>34</v>
      </c>
      <c r="T169" s="47" t="s">
        <v>598</v>
      </c>
      <c r="U169" s="47"/>
      <c r="V169" s="45" t="s">
        <v>59</v>
      </c>
      <c r="W169" s="45" t="s">
        <v>36</v>
      </c>
      <c r="X169" s="45">
        <v>61</v>
      </c>
      <c r="Y169" s="45"/>
      <c r="Z169" s="45" t="s">
        <v>1619</v>
      </c>
      <c r="AA169" s="45"/>
      <c r="AB169" s="47" t="s">
        <v>39</v>
      </c>
      <c r="AC169" s="45" t="s">
        <v>85</v>
      </c>
      <c r="AD169" s="45" t="s">
        <v>83</v>
      </c>
      <c r="AE169" s="45" t="s">
        <v>84</v>
      </c>
      <c r="AF169" s="47"/>
      <c r="AG169" s="45"/>
      <c r="AH169" s="28" t="s">
        <v>811</v>
      </c>
      <c r="AI169" s="45"/>
      <c r="AJ169" s="24" t="s">
        <v>43</v>
      </c>
      <c r="AK169" s="30">
        <v>44399</v>
      </c>
      <c r="AL169" s="29">
        <f t="shared" si="8"/>
        <v>91635</v>
      </c>
    </row>
    <row r="170" spans="1:38" ht="18" customHeight="1" x14ac:dyDescent="0.3">
      <c r="A170" s="138">
        <v>165</v>
      </c>
      <c r="B170" s="21"/>
      <c r="C170" s="45"/>
      <c r="D170" s="23"/>
      <c r="E170" s="21"/>
      <c r="F170" s="45"/>
      <c r="G170" s="56"/>
      <c r="H170" s="76" t="s">
        <v>170</v>
      </c>
      <c r="I170" s="45"/>
      <c r="J170" s="45"/>
      <c r="K170" s="45"/>
      <c r="L170" s="45"/>
      <c r="M170" s="45"/>
      <c r="N170" s="45"/>
      <c r="O170" s="47"/>
      <c r="P170" s="89"/>
      <c r="Q170" s="24"/>
      <c r="R170" s="24"/>
      <c r="S170" s="51"/>
      <c r="T170" s="47"/>
      <c r="U170" s="47"/>
      <c r="V170" s="45"/>
      <c r="W170" s="45"/>
      <c r="X170" s="45"/>
      <c r="Y170" s="45"/>
      <c r="Z170" s="45"/>
      <c r="AA170" s="45"/>
      <c r="AB170" s="47"/>
      <c r="AC170" s="45"/>
      <c r="AD170" s="45"/>
      <c r="AE170" s="45"/>
      <c r="AF170" s="47"/>
      <c r="AG170" s="45"/>
      <c r="AH170" s="28"/>
      <c r="AI170" s="45"/>
      <c r="AJ170" s="24"/>
      <c r="AK170" s="30"/>
      <c r="AL170" s="29"/>
    </row>
    <row r="171" spans="1:38" ht="18" customHeight="1" x14ac:dyDescent="0.3">
      <c r="A171" s="138">
        <v>166</v>
      </c>
      <c r="B171" s="21">
        <v>10340</v>
      </c>
      <c r="C171" s="21"/>
      <c r="D171" s="23" t="s">
        <v>94</v>
      </c>
      <c r="E171" s="21"/>
      <c r="F171" s="54" t="s">
        <v>824</v>
      </c>
      <c r="G171" s="56"/>
      <c r="H171" s="76"/>
      <c r="I171" s="54" t="s">
        <v>827</v>
      </c>
      <c r="J171" s="37"/>
      <c r="K171" s="54" t="s">
        <v>825</v>
      </c>
      <c r="L171" s="54"/>
      <c r="M171" s="45"/>
      <c r="N171" s="54" t="s">
        <v>170</v>
      </c>
      <c r="O171" s="37"/>
      <c r="P171" s="89" t="s">
        <v>171</v>
      </c>
      <c r="Q171" s="38" t="s">
        <v>815</v>
      </c>
      <c r="R171" s="38" t="s">
        <v>815</v>
      </c>
      <c r="S171" s="51" t="s">
        <v>34</v>
      </c>
      <c r="T171" s="55" t="s">
        <v>173</v>
      </c>
      <c r="U171" s="45"/>
      <c r="V171" s="54"/>
      <c r="W171" s="54"/>
      <c r="X171" s="40" t="s">
        <v>826</v>
      </c>
      <c r="Y171" s="45"/>
      <c r="Z171" s="45"/>
      <c r="AA171" s="54"/>
      <c r="AB171" s="55" t="s">
        <v>55</v>
      </c>
      <c r="AC171" s="55" t="s">
        <v>829</v>
      </c>
      <c r="AD171" s="55" t="s">
        <v>827</v>
      </c>
      <c r="AE171" s="54" t="s">
        <v>828</v>
      </c>
      <c r="AF171" s="55" t="s">
        <v>55</v>
      </c>
      <c r="AG171" s="55" t="s">
        <v>829</v>
      </c>
      <c r="AH171" s="37" t="s">
        <v>830</v>
      </c>
      <c r="AI171" s="37"/>
      <c r="AJ171" s="21" t="s">
        <v>96</v>
      </c>
      <c r="AK171" s="30">
        <v>44105</v>
      </c>
      <c r="AL171" s="29">
        <f t="shared" ref="AL171:AL205" si="9">B171</f>
        <v>10340</v>
      </c>
    </row>
    <row r="172" spans="1:38" ht="18" customHeight="1" x14ac:dyDescent="0.3">
      <c r="A172" s="138">
        <v>167</v>
      </c>
      <c r="B172" s="21">
        <v>91636</v>
      </c>
      <c r="C172" s="45"/>
      <c r="D172" s="23" t="s">
        <v>43</v>
      </c>
      <c r="E172" s="21"/>
      <c r="F172" s="45"/>
      <c r="G172" s="56"/>
      <c r="H172" s="76"/>
      <c r="I172" s="45" t="s">
        <v>812</v>
      </c>
      <c r="J172" s="45" t="s">
        <v>813</v>
      </c>
      <c r="K172" s="45" t="s">
        <v>814</v>
      </c>
      <c r="L172" s="45"/>
      <c r="M172" s="45"/>
      <c r="N172" s="45" t="s">
        <v>170</v>
      </c>
      <c r="O172" s="47"/>
      <c r="P172" s="89" t="s">
        <v>171</v>
      </c>
      <c r="Q172" s="24" t="s">
        <v>815</v>
      </c>
      <c r="R172" s="24" t="s">
        <v>815</v>
      </c>
      <c r="S172" s="51" t="s">
        <v>34</v>
      </c>
      <c r="T172" s="47" t="s">
        <v>816</v>
      </c>
      <c r="U172" s="47"/>
      <c r="V172" s="45" t="s">
        <v>45</v>
      </c>
      <c r="W172" s="45" t="s">
        <v>36</v>
      </c>
      <c r="X172" s="29">
        <v>4</v>
      </c>
      <c r="Y172" s="45"/>
      <c r="Z172" s="45" t="s">
        <v>812</v>
      </c>
      <c r="AA172" s="45" t="s">
        <v>44</v>
      </c>
      <c r="AB172" s="47" t="s">
        <v>55</v>
      </c>
      <c r="AC172" s="45" t="s">
        <v>819</v>
      </c>
      <c r="AD172" s="45" t="s">
        <v>817</v>
      </c>
      <c r="AE172" s="45" t="s">
        <v>818</v>
      </c>
      <c r="AF172" s="47"/>
      <c r="AG172" s="45"/>
      <c r="AH172" s="45"/>
      <c r="AI172" s="45"/>
      <c r="AJ172" s="24" t="s">
        <v>43</v>
      </c>
      <c r="AK172" s="30">
        <v>44403</v>
      </c>
      <c r="AL172" s="29">
        <f t="shared" si="9"/>
        <v>91636</v>
      </c>
    </row>
    <row r="173" spans="1:38" ht="18" customHeight="1" x14ac:dyDescent="0.3">
      <c r="A173" s="138">
        <v>168</v>
      </c>
      <c r="B173" s="21">
        <v>91637</v>
      </c>
      <c r="C173" s="45"/>
      <c r="D173" s="23" t="s">
        <v>43</v>
      </c>
      <c r="E173" s="21"/>
      <c r="F173" s="49"/>
      <c r="G173" s="56"/>
      <c r="H173" s="77"/>
      <c r="I173" s="45" t="s">
        <v>820</v>
      </c>
      <c r="J173" s="45"/>
      <c r="K173" s="45" t="s">
        <v>821</v>
      </c>
      <c r="L173" s="45"/>
      <c r="M173" s="45"/>
      <c r="N173" s="45" t="s">
        <v>170</v>
      </c>
      <c r="O173" s="47"/>
      <c r="P173" s="89" t="s">
        <v>171</v>
      </c>
      <c r="Q173" s="24" t="s">
        <v>815</v>
      </c>
      <c r="R173" s="24" t="s">
        <v>815</v>
      </c>
      <c r="S173" s="51" t="s">
        <v>34</v>
      </c>
      <c r="T173" s="47" t="s">
        <v>816</v>
      </c>
      <c r="U173" s="47"/>
      <c r="V173" s="45" t="s">
        <v>59</v>
      </c>
      <c r="W173" s="45" t="s">
        <v>36</v>
      </c>
      <c r="X173" s="29">
        <v>53</v>
      </c>
      <c r="Y173" s="45"/>
      <c r="Z173" s="45" t="s">
        <v>820</v>
      </c>
      <c r="AA173" s="45"/>
      <c r="AB173" s="47" t="s">
        <v>55</v>
      </c>
      <c r="AC173" s="47" t="s">
        <v>822</v>
      </c>
      <c r="AD173" s="45" t="s">
        <v>99</v>
      </c>
      <c r="AE173" s="45" t="s">
        <v>100</v>
      </c>
      <c r="AF173" s="47" t="s">
        <v>102</v>
      </c>
      <c r="AG173" s="45" t="s">
        <v>103</v>
      </c>
      <c r="AH173" s="28" t="s">
        <v>823</v>
      </c>
      <c r="AI173" s="45"/>
      <c r="AJ173" s="21" t="s">
        <v>43</v>
      </c>
      <c r="AK173" s="30">
        <v>44280</v>
      </c>
      <c r="AL173" s="29">
        <f t="shared" si="9"/>
        <v>91637</v>
      </c>
    </row>
    <row r="174" spans="1:38" ht="18" customHeight="1" x14ac:dyDescent="0.3">
      <c r="A174" s="138">
        <v>169</v>
      </c>
      <c r="B174" s="21">
        <v>91638</v>
      </c>
      <c r="C174" s="45"/>
      <c r="D174" s="23" t="s">
        <v>43</v>
      </c>
      <c r="E174" s="21"/>
      <c r="F174" s="45"/>
      <c r="G174" s="56"/>
      <c r="H174" s="76"/>
      <c r="I174" s="45" t="s">
        <v>831</v>
      </c>
      <c r="J174" s="45" t="s">
        <v>832</v>
      </c>
      <c r="K174" s="45"/>
      <c r="L174" s="45"/>
      <c r="M174" s="45"/>
      <c r="N174" s="45" t="s">
        <v>170</v>
      </c>
      <c r="O174" s="47"/>
      <c r="P174" s="89" t="s">
        <v>171</v>
      </c>
      <c r="Q174" s="24" t="s">
        <v>815</v>
      </c>
      <c r="R174" s="24" t="s">
        <v>815</v>
      </c>
      <c r="S174" s="51" t="s">
        <v>34</v>
      </c>
      <c r="T174" s="47" t="s">
        <v>816</v>
      </c>
      <c r="U174" s="47"/>
      <c r="V174" s="45" t="s">
        <v>45</v>
      </c>
      <c r="W174" s="45" t="s">
        <v>46</v>
      </c>
      <c r="X174" s="29">
        <v>3</v>
      </c>
      <c r="Y174" s="45"/>
      <c r="Z174" s="45" t="s">
        <v>831</v>
      </c>
      <c r="AA174" s="45" t="s">
        <v>44</v>
      </c>
      <c r="AB174" s="47" t="s">
        <v>55</v>
      </c>
      <c r="AC174" s="45" t="s">
        <v>835</v>
      </c>
      <c r="AD174" s="45" t="s">
        <v>833</v>
      </c>
      <c r="AE174" s="45" t="s">
        <v>834</v>
      </c>
      <c r="AF174" s="47"/>
      <c r="AG174" s="45"/>
      <c r="AH174" s="28" t="s">
        <v>836</v>
      </c>
      <c r="AI174" s="45"/>
      <c r="AJ174" s="24" t="s">
        <v>43</v>
      </c>
      <c r="AK174" s="30">
        <v>44403</v>
      </c>
      <c r="AL174" s="29">
        <f t="shared" si="9"/>
        <v>91638</v>
      </c>
    </row>
    <row r="175" spans="1:38" ht="18" customHeight="1" x14ac:dyDescent="0.3">
      <c r="A175" s="138">
        <v>170</v>
      </c>
      <c r="B175" s="21">
        <v>91639</v>
      </c>
      <c r="C175" s="45"/>
      <c r="D175" s="23" t="s">
        <v>43</v>
      </c>
      <c r="E175" s="21"/>
      <c r="F175" s="45"/>
      <c r="G175" s="56"/>
      <c r="H175" s="76"/>
      <c r="I175" s="45" t="s">
        <v>837</v>
      </c>
      <c r="J175" s="45" t="s">
        <v>838</v>
      </c>
      <c r="K175" s="45" t="s">
        <v>839</v>
      </c>
      <c r="L175" s="45"/>
      <c r="M175" s="45"/>
      <c r="N175" s="45" t="s">
        <v>170</v>
      </c>
      <c r="O175" s="47"/>
      <c r="P175" s="89" t="s">
        <v>171</v>
      </c>
      <c r="Q175" s="24" t="s">
        <v>815</v>
      </c>
      <c r="R175" s="24" t="s">
        <v>815</v>
      </c>
      <c r="S175" s="51" t="s">
        <v>34</v>
      </c>
      <c r="T175" s="47" t="s">
        <v>816</v>
      </c>
      <c r="U175" s="47"/>
      <c r="V175" s="45" t="s">
        <v>45</v>
      </c>
      <c r="W175" s="45" t="s">
        <v>36</v>
      </c>
      <c r="X175" s="29">
        <v>19</v>
      </c>
      <c r="Y175" s="45"/>
      <c r="Z175" s="45" t="s">
        <v>837</v>
      </c>
      <c r="AA175" s="45" t="s">
        <v>44</v>
      </c>
      <c r="AB175" s="47" t="s">
        <v>55</v>
      </c>
      <c r="AC175" s="45" t="s">
        <v>835</v>
      </c>
      <c r="AD175" s="45" t="s">
        <v>833</v>
      </c>
      <c r="AE175" s="45" t="s">
        <v>834</v>
      </c>
      <c r="AF175" s="47"/>
      <c r="AG175" s="45"/>
      <c r="AH175" s="28" t="s">
        <v>836</v>
      </c>
      <c r="AI175" s="45"/>
      <c r="AJ175" s="24" t="s">
        <v>43</v>
      </c>
      <c r="AK175" s="30">
        <v>44553</v>
      </c>
      <c r="AL175" s="29">
        <f t="shared" si="9"/>
        <v>91639</v>
      </c>
    </row>
    <row r="176" spans="1:38" ht="18" customHeight="1" x14ac:dyDescent="0.3">
      <c r="A176" s="138">
        <v>171</v>
      </c>
      <c r="B176" s="21">
        <v>91640</v>
      </c>
      <c r="C176" s="45"/>
      <c r="D176" s="23" t="s">
        <v>43</v>
      </c>
      <c r="E176" s="21"/>
      <c r="F176" s="45"/>
      <c r="G176" s="56"/>
      <c r="H176" s="76"/>
      <c r="I176" s="45" t="s">
        <v>840</v>
      </c>
      <c r="J176" s="45" t="s">
        <v>841</v>
      </c>
      <c r="K176" s="45"/>
      <c r="L176" s="45"/>
      <c r="M176" s="45"/>
      <c r="N176" s="45" t="s">
        <v>170</v>
      </c>
      <c r="O176" s="47"/>
      <c r="P176" s="89" t="s">
        <v>171</v>
      </c>
      <c r="Q176" s="24" t="s">
        <v>815</v>
      </c>
      <c r="R176" s="24" t="s">
        <v>815</v>
      </c>
      <c r="S176" s="51" t="s">
        <v>34</v>
      </c>
      <c r="T176" s="47" t="s">
        <v>816</v>
      </c>
      <c r="U176" s="47"/>
      <c r="V176" s="45" t="s">
        <v>45</v>
      </c>
      <c r="W176" s="45" t="s">
        <v>46</v>
      </c>
      <c r="X176" s="29">
        <v>19</v>
      </c>
      <c r="Y176" s="45"/>
      <c r="Z176" s="45" t="s">
        <v>840</v>
      </c>
      <c r="AA176" s="45" t="s">
        <v>44</v>
      </c>
      <c r="AB176" s="47" t="s">
        <v>55</v>
      </c>
      <c r="AC176" s="45" t="s">
        <v>835</v>
      </c>
      <c r="AD176" s="45" t="s">
        <v>833</v>
      </c>
      <c r="AE176" s="45" t="s">
        <v>834</v>
      </c>
      <c r="AF176" s="47"/>
      <c r="AG176" s="45"/>
      <c r="AH176" s="28" t="s">
        <v>836</v>
      </c>
      <c r="AI176" s="45"/>
      <c r="AJ176" s="24" t="s">
        <v>43</v>
      </c>
      <c r="AK176" s="21" t="s">
        <v>114</v>
      </c>
      <c r="AL176" s="29">
        <f t="shared" si="9"/>
        <v>91640</v>
      </c>
    </row>
    <row r="177" spans="1:38" ht="18" customHeight="1" x14ac:dyDescent="0.3">
      <c r="A177" s="138">
        <v>172</v>
      </c>
      <c r="B177" s="21">
        <v>91641</v>
      </c>
      <c r="C177" s="45"/>
      <c r="D177" s="23" t="s">
        <v>43</v>
      </c>
      <c r="E177" s="21"/>
      <c r="F177" s="45"/>
      <c r="G177" s="56"/>
      <c r="H177" s="76"/>
      <c r="I177" s="45" t="s">
        <v>842</v>
      </c>
      <c r="J177" s="45" t="s">
        <v>841</v>
      </c>
      <c r="K177" s="45"/>
      <c r="L177" s="45"/>
      <c r="M177" s="45"/>
      <c r="N177" s="45" t="s">
        <v>170</v>
      </c>
      <c r="O177" s="47"/>
      <c r="P177" s="89" t="s">
        <v>171</v>
      </c>
      <c r="Q177" s="24" t="s">
        <v>815</v>
      </c>
      <c r="R177" s="24" t="s">
        <v>815</v>
      </c>
      <c r="S177" s="51" t="s">
        <v>34</v>
      </c>
      <c r="T177" s="47" t="s">
        <v>816</v>
      </c>
      <c r="U177" s="47"/>
      <c r="V177" s="45" t="s">
        <v>45</v>
      </c>
      <c r="W177" s="45" t="s">
        <v>46</v>
      </c>
      <c r="X177" s="29">
        <v>44</v>
      </c>
      <c r="Y177" s="45"/>
      <c r="Z177" s="45" t="s">
        <v>842</v>
      </c>
      <c r="AA177" s="45" t="s">
        <v>44</v>
      </c>
      <c r="AB177" s="47" t="s">
        <v>55</v>
      </c>
      <c r="AC177" s="45" t="s">
        <v>835</v>
      </c>
      <c r="AD177" s="45" t="s">
        <v>833</v>
      </c>
      <c r="AE177" s="45" t="s">
        <v>834</v>
      </c>
      <c r="AF177" s="47"/>
      <c r="AG177" s="45"/>
      <c r="AH177" s="28" t="s">
        <v>836</v>
      </c>
      <c r="AI177" s="45"/>
      <c r="AJ177" s="24" t="s">
        <v>43</v>
      </c>
      <c r="AK177" s="30">
        <v>44400</v>
      </c>
      <c r="AL177" s="29">
        <f t="shared" si="9"/>
        <v>91641</v>
      </c>
    </row>
    <row r="178" spans="1:38" ht="18" customHeight="1" x14ac:dyDescent="0.3">
      <c r="A178" s="138">
        <v>173</v>
      </c>
      <c r="B178" s="21">
        <v>91642</v>
      </c>
      <c r="C178" s="45" t="s">
        <v>63</v>
      </c>
      <c r="D178" s="23" t="s">
        <v>43</v>
      </c>
      <c r="E178" s="21"/>
      <c r="F178" s="43" t="s">
        <v>843</v>
      </c>
      <c r="G178" s="56"/>
      <c r="H178" s="132"/>
      <c r="I178" s="45" t="s">
        <v>844</v>
      </c>
      <c r="J178" s="45" t="s">
        <v>845</v>
      </c>
      <c r="K178" s="45" t="s">
        <v>846</v>
      </c>
      <c r="L178" s="45"/>
      <c r="M178" s="45"/>
      <c r="N178" s="45" t="s">
        <v>170</v>
      </c>
      <c r="O178" s="47"/>
      <c r="P178" s="89" t="s">
        <v>171</v>
      </c>
      <c r="Q178" s="24" t="s">
        <v>815</v>
      </c>
      <c r="R178" s="24" t="s">
        <v>815</v>
      </c>
      <c r="S178" s="51" t="s">
        <v>34</v>
      </c>
      <c r="T178" s="47" t="s">
        <v>816</v>
      </c>
      <c r="U178" s="47"/>
      <c r="V178" s="45" t="s">
        <v>45</v>
      </c>
      <c r="W178" s="45" t="s">
        <v>36</v>
      </c>
      <c r="X178" s="29">
        <v>57</v>
      </c>
      <c r="Y178" s="45"/>
      <c r="Z178" s="45" t="s">
        <v>847</v>
      </c>
      <c r="AA178" s="23" t="s">
        <v>113</v>
      </c>
      <c r="AB178" s="47" t="s">
        <v>55</v>
      </c>
      <c r="AC178" s="45" t="s">
        <v>848</v>
      </c>
      <c r="AD178" s="45"/>
      <c r="AE178" s="45"/>
      <c r="AF178" s="47"/>
      <c r="AG178" s="45"/>
      <c r="AH178" s="45"/>
      <c r="AI178" s="45"/>
      <c r="AJ178" s="21" t="s">
        <v>849</v>
      </c>
      <c r="AK178" s="30">
        <v>44400</v>
      </c>
      <c r="AL178" s="29">
        <f t="shared" si="9"/>
        <v>91642</v>
      </c>
    </row>
    <row r="179" spans="1:38" ht="18" customHeight="1" x14ac:dyDescent="0.3">
      <c r="A179" s="138">
        <v>174</v>
      </c>
      <c r="B179" s="21">
        <v>91643</v>
      </c>
      <c r="C179" s="45"/>
      <c r="D179" s="23" t="s">
        <v>43</v>
      </c>
      <c r="E179" s="21"/>
      <c r="F179" s="43"/>
      <c r="G179" s="56"/>
      <c r="H179" s="132"/>
      <c r="I179" s="45" t="s">
        <v>1620</v>
      </c>
      <c r="J179" s="45"/>
      <c r="K179" s="45" t="s">
        <v>850</v>
      </c>
      <c r="L179" s="45"/>
      <c r="M179" s="45"/>
      <c r="N179" s="45" t="s">
        <v>170</v>
      </c>
      <c r="O179" s="47"/>
      <c r="P179" s="89" t="s">
        <v>171</v>
      </c>
      <c r="Q179" s="24" t="s">
        <v>815</v>
      </c>
      <c r="R179" s="24" t="s">
        <v>815</v>
      </c>
      <c r="S179" s="51" t="s">
        <v>34</v>
      </c>
      <c r="T179" s="47" t="s">
        <v>816</v>
      </c>
      <c r="U179" s="47"/>
      <c r="V179" s="45" t="s">
        <v>45</v>
      </c>
      <c r="W179" s="45" t="s">
        <v>36</v>
      </c>
      <c r="X179" s="29">
        <v>21</v>
      </c>
      <c r="Y179" s="45"/>
      <c r="Z179" s="45" t="s">
        <v>1621</v>
      </c>
      <c r="AA179" s="45"/>
      <c r="AB179" s="47" t="s">
        <v>39</v>
      </c>
      <c r="AC179" s="45" t="s">
        <v>85</v>
      </c>
      <c r="AD179" s="45" t="s">
        <v>83</v>
      </c>
      <c r="AE179" s="45" t="s">
        <v>84</v>
      </c>
      <c r="AF179" s="47"/>
      <c r="AG179" s="45"/>
      <c r="AH179" s="28" t="s">
        <v>851</v>
      </c>
      <c r="AI179" s="45"/>
      <c r="AJ179" s="24" t="s">
        <v>43</v>
      </c>
      <c r="AK179" s="30">
        <v>44399</v>
      </c>
      <c r="AL179" s="29">
        <f t="shared" si="9"/>
        <v>91643</v>
      </c>
    </row>
    <row r="180" spans="1:38" ht="18" customHeight="1" x14ac:dyDescent="0.3">
      <c r="A180" s="138">
        <v>175</v>
      </c>
      <c r="B180" s="21">
        <v>91644</v>
      </c>
      <c r="C180" s="45"/>
      <c r="D180" s="23" t="s">
        <v>43</v>
      </c>
      <c r="E180" s="21"/>
      <c r="F180" s="45"/>
      <c r="G180" s="56"/>
      <c r="H180" s="76"/>
      <c r="I180" s="45" t="s">
        <v>852</v>
      </c>
      <c r="J180" s="45" t="s">
        <v>841</v>
      </c>
      <c r="K180" s="45" t="s">
        <v>853</v>
      </c>
      <c r="L180" s="45"/>
      <c r="M180" s="45"/>
      <c r="N180" s="45" t="s">
        <v>170</v>
      </c>
      <c r="O180" s="47"/>
      <c r="P180" s="89" t="s">
        <v>171</v>
      </c>
      <c r="Q180" s="24" t="s">
        <v>815</v>
      </c>
      <c r="R180" s="24" t="s">
        <v>815</v>
      </c>
      <c r="S180" s="51" t="s">
        <v>34</v>
      </c>
      <c r="T180" s="47" t="s">
        <v>816</v>
      </c>
      <c r="U180" s="47"/>
      <c r="V180" s="45" t="s">
        <v>45</v>
      </c>
      <c r="W180" s="45" t="s">
        <v>46</v>
      </c>
      <c r="X180" s="29">
        <f>29+12</f>
        <v>41</v>
      </c>
      <c r="Y180" s="45"/>
      <c r="Z180" s="45" t="s">
        <v>852</v>
      </c>
      <c r="AA180" s="45" t="s">
        <v>44</v>
      </c>
      <c r="AB180" s="47" t="s">
        <v>55</v>
      </c>
      <c r="AC180" s="45" t="s">
        <v>835</v>
      </c>
      <c r="AD180" s="45" t="s">
        <v>833</v>
      </c>
      <c r="AE180" s="45" t="s">
        <v>834</v>
      </c>
      <c r="AF180" s="47"/>
      <c r="AG180" s="45"/>
      <c r="AH180" s="28" t="s">
        <v>836</v>
      </c>
      <c r="AI180" s="45"/>
      <c r="AJ180" s="24" t="s">
        <v>43</v>
      </c>
      <c r="AK180" s="30">
        <v>44403</v>
      </c>
      <c r="AL180" s="29">
        <f t="shared" si="9"/>
        <v>91644</v>
      </c>
    </row>
    <row r="181" spans="1:38" ht="18" customHeight="1" x14ac:dyDescent="0.3">
      <c r="A181" s="138">
        <v>176</v>
      </c>
      <c r="B181" s="21">
        <v>10341</v>
      </c>
      <c r="C181" s="21"/>
      <c r="D181" s="23" t="s">
        <v>94</v>
      </c>
      <c r="E181" s="21"/>
      <c r="F181" s="45" t="s">
        <v>854</v>
      </c>
      <c r="G181" s="56"/>
      <c r="H181" s="76"/>
      <c r="I181" s="45" t="s">
        <v>855</v>
      </c>
      <c r="J181" s="45"/>
      <c r="K181" s="45" t="s">
        <v>856</v>
      </c>
      <c r="L181" s="45"/>
      <c r="M181" s="45"/>
      <c r="N181" s="45" t="s">
        <v>170</v>
      </c>
      <c r="O181" s="45"/>
      <c r="P181" s="89" t="s">
        <v>171</v>
      </c>
      <c r="Q181" s="24" t="s">
        <v>815</v>
      </c>
      <c r="R181" s="24" t="s">
        <v>815</v>
      </c>
      <c r="S181" s="51" t="s">
        <v>34</v>
      </c>
      <c r="T181" s="47" t="s">
        <v>173</v>
      </c>
      <c r="U181" s="45"/>
      <c r="V181" s="45" t="s">
        <v>59</v>
      </c>
      <c r="W181" s="45" t="s">
        <v>36</v>
      </c>
      <c r="X181" s="29">
        <v>60</v>
      </c>
      <c r="Y181" s="45"/>
      <c r="Z181" s="45" t="s">
        <v>855</v>
      </c>
      <c r="AA181" s="45"/>
      <c r="AB181" s="47" t="s">
        <v>55</v>
      </c>
      <c r="AC181" s="47" t="s">
        <v>829</v>
      </c>
      <c r="AD181" s="47" t="s">
        <v>827</v>
      </c>
      <c r="AE181" s="45" t="s">
        <v>828</v>
      </c>
      <c r="AF181" s="47" t="s">
        <v>55</v>
      </c>
      <c r="AG181" s="47" t="s">
        <v>829</v>
      </c>
      <c r="AH181" s="149" t="s">
        <v>830</v>
      </c>
      <c r="AI181" s="45"/>
      <c r="AJ181" s="21" t="s">
        <v>96</v>
      </c>
      <c r="AK181" s="30">
        <v>44105</v>
      </c>
      <c r="AL181" s="29">
        <f t="shared" si="9"/>
        <v>10341</v>
      </c>
    </row>
    <row r="182" spans="1:38" ht="18" customHeight="1" x14ac:dyDescent="0.3">
      <c r="A182" s="138">
        <v>177</v>
      </c>
      <c r="B182" s="21">
        <v>10342</v>
      </c>
      <c r="C182" s="21"/>
      <c r="D182" s="23" t="s">
        <v>94</v>
      </c>
      <c r="E182" s="21"/>
      <c r="F182" s="45" t="s">
        <v>857</v>
      </c>
      <c r="G182" s="56"/>
      <c r="H182" s="76"/>
      <c r="I182" s="45" t="s">
        <v>858</v>
      </c>
      <c r="J182" s="45"/>
      <c r="K182" s="45" t="s">
        <v>859</v>
      </c>
      <c r="L182" s="45"/>
      <c r="M182" s="45"/>
      <c r="N182" s="45" t="s">
        <v>170</v>
      </c>
      <c r="O182" s="45"/>
      <c r="P182" s="89" t="s">
        <v>171</v>
      </c>
      <c r="Q182" s="24" t="s">
        <v>815</v>
      </c>
      <c r="R182" s="24" t="s">
        <v>815</v>
      </c>
      <c r="S182" s="51" t="s">
        <v>34</v>
      </c>
      <c r="T182" s="47" t="s">
        <v>173</v>
      </c>
      <c r="U182" s="45"/>
      <c r="V182" s="45" t="s">
        <v>45</v>
      </c>
      <c r="W182" s="45" t="s">
        <v>36</v>
      </c>
      <c r="X182" s="29">
        <v>68</v>
      </c>
      <c r="Y182" s="45"/>
      <c r="Z182" s="45" t="s">
        <v>858</v>
      </c>
      <c r="AA182" s="45"/>
      <c r="AB182" s="47" t="s">
        <v>55</v>
      </c>
      <c r="AC182" s="47" t="s">
        <v>829</v>
      </c>
      <c r="AD182" s="47" t="s">
        <v>827</v>
      </c>
      <c r="AE182" s="45" t="s">
        <v>828</v>
      </c>
      <c r="AF182" s="47" t="s">
        <v>55</v>
      </c>
      <c r="AG182" s="47" t="s">
        <v>829</v>
      </c>
      <c r="AH182" s="149" t="s">
        <v>830</v>
      </c>
      <c r="AI182" s="45"/>
      <c r="AJ182" s="21" t="s">
        <v>860</v>
      </c>
      <c r="AK182" s="30">
        <v>44105</v>
      </c>
      <c r="AL182" s="29">
        <f t="shared" si="9"/>
        <v>10342</v>
      </c>
    </row>
    <row r="183" spans="1:38" ht="18" customHeight="1" x14ac:dyDescent="0.3">
      <c r="A183" s="138">
        <v>178</v>
      </c>
      <c r="B183" s="21">
        <v>40351</v>
      </c>
      <c r="C183" s="45" t="s">
        <v>868</v>
      </c>
      <c r="D183" s="23" t="s">
        <v>62</v>
      </c>
      <c r="E183" s="21"/>
      <c r="F183" s="45" t="s">
        <v>861</v>
      </c>
      <c r="G183" s="56"/>
      <c r="H183" s="76"/>
      <c r="I183" s="45" t="s">
        <v>869</v>
      </c>
      <c r="J183" s="45" t="s">
        <v>870</v>
      </c>
      <c r="K183" s="45" t="s">
        <v>862</v>
      </c>
      <c r="L183" s="45"/>
      <c r="M183" s="45"/>
      <c r="N183" s="45" t="s">
        <v>170</v>
      </c>
      <c r="O183" s="45"/>
      <c r="P183" s="89" t="s">
        <v>171</v>
      </c>
      <c r="Q183" s="24" t="s">
        <v>815</v>
      </c>
      <c r="R183" s="24" t="s">
        <v>815</v>
      </c>
      <c r="S183" s="51" t="s">
        <v>34</v>
      </c>
      <c r="T183" s="47" t="s">
        <v>173</v>
      </c>
      <c r="U183" s="45"/>
      <c r="V183" s="45" t="s">
        <v>59</v>
      </c>
      <c r="W183" s="45" t="s">
        <v>36</v>
      </c>
      <c r="X183" s="29">
        <v>214</v>
      </c>
      <c r="Y183" s="45"/>
      <c r="Z183" s="45" t="s">
        <v>871</v>
      </c>
      <c r="AA183" s="45"/>
      <c r="AB183" s="47" t="s">
        <v>55</v>
      </c>
      <c r="AC183" s="45" t="s">
        <v>865</v>
      </c>
      <c r="AD183" s="45" t="s">
        <v>863</v>
      </c>
      <c r="AE183" s="45" t="s">
        <v>864</v>
      </c>
      <c r="AF183" s="47" t="s">
        <v>55</v>
      </c>
      <c r="AG183" s="47" t="s">
        <v>866</v>
      </c>
      <c r="AH183" s="28" t="s">
        <v>867</v>
      </c>
      <c r="AI183" s="45"/>
      <c r="AJ183" s="21" t="s">
        <v>61</v>
      </c>
      <c r="AK183" s="30">
        <v>44400</v>
      </c>
      <c r="AL183" s="31">
        <f t="shared" si="9"/>
        <v>40351</v>
      </c>
    </row>
    <row r="184" spans="1:38" ht="18" customHeight="1" x14ac:dyDescent="0.3">
      <c r="A184" s="138">
        <v>179</v>
      </c>
      <c r="B184" s="21">
        <v>91646</v>
      </c>
      <c r="C184" s="45"/>
      <c r="D184" s="23" t="s">
        <v>43</v>
      </c>
      <c r="E184" s="21"/>
      <c r="F184" s="45"/>
      <c r="G184" s="56"/>
      <c r="H184" s="76"/>
      <c r="I184" s="45" t="s">
        <v>872</v>
      </c>
      <c r="J184" s="45"/>
      <c r="K184" s="45"/>
      <c r="L184" s="45"/>
      <c r="M184" s="45"/>
      <c r="N184" s="45" t="s">
        <v>170</v>
      </c>
      <c r="O184" s="53"/>
      <c r="P184" s="89" t="s">
        <v>171</v>
      </c>
      <c r="Q184" s="24" t="s">
        <v>815</v>
      </c>
      <c r="R184" s="24" t="s">
        <v>815</v>
      </c>
      <c r="S184" s="51" t="s">
        <v>34</v>
      </c>
      <c r="T184" s="47" t="s">
        <v>816</v>
      </c>
      <c r="U184" s="47"/>
      <c r="V184" s="45" t="s">
        <v>45</v>
      </c>
      <c r="W184" s="45" t="s">
        <v>46</v>
      </c>
      <c r="X184" s="42">
        <v>3</v>
      </c>
      <c r="Y184" s="42"/>
      <c r="Z184" s="45" t="s">
        <v>872</v>
      </c>
      <c r="AA184" s="45" t="s">
        <v>44</v>
      </c>
      <c r="AB184" s="47" t="s">
        <v>55</v>
      </c>
      <c r="AC184" s="45" t="s">
        <v>835</v>
      </c>
      <c r="AD184" s="45" t="s">
        <v>833</v>
      </c>
      <c r="AE184" s="45" t="s">
        <v>834</v>
      </c>
      <c r="AF184" s="43"/>
      <c r="AG184" s="43"/>
      <c r="AH184" s="28" t="s">
        <v>836</v>
      </c>
      <c r="AI184" s="45"/>
      <c r="AJ184" s="21" t="s">
        <v>43</v>
      </c>
      <c r="AK184" s="21" t="s">
        <v>114</v>
      </c>
      <c r="AL184" s="29">
        <f t="shared" si="9"/>
        <v>91646</v>
      </c>
    </row>
    <row r="185" spans="1:38" ht="18" customHeight="1" x14ac:dyDescent="0.3">
      <c r="A185" s="138">
        <v>180</v>
      </c>
      <c r="B185" s="21">
        <v>30431</v>
      </c>
      <c r="C185" s="45"/>
      <c r="D185" s="23" t="s">
        <v>31</v>
      </c>
      <c r="E185" s="21"/>
      <c r="F185" s="46" t="s">
        <v>873</v>
      </c>
      <c r="G185" s="56"/>
      <c r="H185" s="74"/>
      <c r="I185" s="46" t="s">
        <v>874</v>
      </c>
      <c r="J185" s="46"/>
      <c r="K185" s="46" t="s">
        <v>875</v>
      </c>
      <c r="L185" s="46" t="s">
        <v>876</v>
      </c>
      <c r="M185" s="45"/>
      <c r="N185" s="46" t="s">
        <v>170</v>
      </c>
      <c r="O185" s="46"/>
      <c r="P185" s="89" t="s">
        <v>171</v>
      </c>
      <c r="Q185" s="51" t="s">
        <v>815</v>
      </c>
      <c r="R185" s="24" t="s">
        <v>815</v>
      </c>
      <c r="S185" s="51" t="s">
        <v>34</v>
      </c>
      <c r="T185" s="50" t="s">
        <v>173</v>
      </c>
      <c r="U185" s="50"/>
      <c r="V185" s="50" t="s">
        <v>45</v>
      </c>
      <c r="W185" s="47" t="s">
        <v>36</v>
      </c>
      <c r="X185" s="25">
        <v>31</v>
      </c>
      <c r="Y185" s="26"/>
      <c r="Z185" s="49" t="s">
        <v>874</v>
      </c>
      <c r="AA185" s="50"/>
      <c r="AB185" s="48" t="s">
        <v>122</v>
      </c>
      <c r="AC185" s="48" t="s">
        <v>879</v>
      </c>
      <c r="AD185" s="50" t="s">
        <v>877</v>
      </c>
      <c r="AE185" s="50" t="s">
        <v>878</v>
      </c>
      <c r="AF185" s="48"/>
      <c r="AG185" s="48"/>
      <c r="AH185" s="50"/>
      <c r="AI185" s="50"/>
      <c r="AJ185" s="51" t="s">
        <v>224</v>
      </c>
      <c r="AK185" s="21"/>
      <c r="AL185" s="29">
        <f t="shared" si="9"/>
        <v>30431</v>
      </c>
    </row>
    <row r="186" spans="1:38" ht="18" customHeight="1" x14ac:dyDescent="0.3">
      <c r="A186" s="138">
        <v>181</v>
      </c>
      <c r="B186" s="21">
        <v>20421</v>
      </c>
      <c r="C186" s="21"/>
      <c r="D186" s="23" t="s">
        <v>76</v>
      </c>
      <c r="E186" s="21"/>
      <c r="F186" s="34" t="s">
        <v>884</v>
      </c>
      <c r="G186" s="56"/>
      <c r="H186" s="77"/>
      <c r="I186" s="49" t="s">
        <v>885</v>
      </c>
      <c r="J186" s="49" t="s">
        <v>813</v>
      </c>
      <c r="K186" s="49" t="s">
        <v>881</v>
      </c>
      <c r="L186" s="49"/>
      <c r="M186" s="49"/>
      <c r="N186" s="49" t="s">
        <v>170</v>
      </c>
      <c r="O186" s="49"/>
      <c r="P186" s="89" t="s">
        <v>171</v>
      </c>
      <c r="Q186" s="24" t="s">
        <v>815</v>
      </c>
      <c r="R186" s="24" t="s">
        <v>815</v>
      </c>
      <c r="S186" s="51" t="s">
        <v>34</v>
      </c>
      <c r="T186" s="47" t="s">
        <v>173</v>
      </c>
      <c r="U186" s="47"/>
      <c r="V186" s="47" t="s">
        <v>59</v>
      </c>
      <c r="W186" s="47" t="s">
        <v>36</v>
      </c>
      <c r="X186" s="25">
        <v>50</v>
      </c>
      <c r="Y186" s="45"/>
      <c r="Z186" s="49" t="s">
        <v>880</v>
      </c>
      <c r="AA186" s="45"/>
      <c r="AB186" s="27" t="s">
        <v>55</v>
      </c>
      <c r="AC186" s="27" t="s">
        <v>882</v>
      </c>
      <c r="AD186" s="45" t="s">
        <v>119</v>
      </c>
      <c r="AE186" s="47" t="s">
        <v>100</v>
      </c>
      <c r="AF186" s="27" t="s">
        <v>55</v>
      </c>
      <c r="AG186" s="47" t="s">
        <v>886</v>
      </c>
      <c r="AH186" s="28" t="s">
        <v>883</v>
      </c>
      <c r="AI186" s="28"/>
      <c r="AJ186" s="24" t="s">
        <v>92</v>
      </c>
      <c r="AK186" s="24" t="s">
        <v>1622</v>
      </c>
      <c r="AL186" s="29">
        <f t="shared" si="9"/>
        <v>20421</v>
      </c>
    </row>
    <row r="187" spans="1:38" ht="18" customHeight="1" x14ac:dyDescent="0.3">
      <c r="A187" s="138">
        <v>182</v>
      </c>
      <c r="B187" s="21">
        <v>10343</v>
      </c>
      <c r="C187" s="21"/>
      <c r="D187" s="23" t="s">
        <v>94</v>
      </c>
      <c r="E187" s="21"/>
      <c r="F187" s="27" t="s">
        <v>1623</v>
      </c>
      <c r="G187" s="56" t="s">
        <v>1670</v>
      </c>
      <c r="H187" s="76"/>
      <c r="I187" s="45" t="s">
        <v>1624</v>
      </c>
      <c r="J187" s="45" t="s">
        <v>887</v>
      </c>
      <c r="K187" s="45" t="s">
        <v>889</v>
      </c>
      <c r="L187" s="45"/>
      <c r="M187" s="45"/>
      <c r="N187" s="45" t="s">
        <v>170</v>
      </c>
      <c r="O187" s="45"/>
      <c r="P187" s="89" t="s">
        <v>171</v>
      </c>
      <c r="Q187" s="24" t="s">
        <v>815</v>
      </c>
      <c r="R187" s="24" t="s">
        <v>815</v>
      </c>
      <c r="S187" s="51" t="s">
        <v>34</v>
      </c>
      <c r="T187" s="47" t="s">
        <v>173</v>
      </c>
      <c r="U187" s="45"/>
      <c r="V187" s="45" t="s">
        <v>59</v>
      </c>
      <c r="W187" s="45" t="s">
        <v>36</v>
      </c>
      <c r="X187" s="29">
        <v>48</v>
      </c>
      <c r="Y187" s="45"/>
      <c r="Z187" s="45" t="s">
        <v>888</v>
      </c>
      <c r="AA187" s="45"/>
      <c r="AB187" s="47" t="s">
        <v>55</v>
      </c>
      <c r="AC187" s="47" t="s">
        <v>829</v>
      </c>
      <c r="AD187" s="47" t="s">
        <v>827</v>
      </c>
      <c r="AE187" s="45" t="s">
        <v>828</v>
      </c>
      <c r="AF187" s="47" t="s">
        <v>55</v>
      </c>
      <c r="AG187" s="47" t="s">
        <v>829</v>
      </c>
      <c r="AH187" s="149" t="s">
        <v>830</v>
      </c>
      <c r="AI187" s="28"/>
      <c r="AJ187" s="21" t="s">
        <v>1625</v>
      </c>
      <c r="AK187" s="30">
        <v>44403</v>
      </c>
      <c r="AL187" s="29">
        <f t="shared" si="9"/>
        <v>10343</v>
      </c>
    </row>
    <row r="188" spans="1:38" ht="18" customHeight="1" x14ac:dyDescent="0.3">
      <c r="A188" s="138">
        <v>183</v>
      </c>
      <c r="B188" s="21">
        <v>91649</v>
      </c>
      <c r="C188" s="45"/>
      <c r="D188" s="23" t="s">
        <v>43</v>
      </c>
      <c r="E188" s="21"/>
      <c r="F188" s="45"/>
      <c r="G188" s="56"/>
      <c r="H188" s="76"/>
      <c r="I188" s="45" t="s">
        <v>890</v>
      </c>
      <c r="J188" s="45" t="s">
        <v>891</v>
      </c>
      <c r="K188" s="45"/>
      <c r="L188" s="45"/>
      <c r="M188" s="45"/>
      <c r="N188" s="45" t="s">
        <v>170</v>
      </c>
      <c r="O188" s="47"/>
      <c r="P188" s="89" t="s">
        <v>171</v>
      </c>
      <c r="Q188" s="24" t="s">
        <v>815</v>
      </c>
      <c r="R188" s="24" t="s">
        <v>815</v>
      </c>
      <c r="S188" s="51" t="s">
        <v>34</v>
      </c>
      <c r="T188" s="47" t="s">
        <v>816</v>
      </c>
      <c r="U188" s="47"/>
      <c r="V188" s="45"/>
      <c r="W188" s="45"/>
      <c r="X188" s="29">
        <v>14</v>
      </c>
      <c r="Y188" s="45"/>
      <c r="Z188" s="45" t="s">
        <v>890</v>
      </c>
      <c r="AA188" s="45" t="s">
        <v>44</v>
      </c>
      <c r="AB188" s="47" t="s">
        <v>55</v>
      </c>
      <c r="AC188" s="45" t="s">
        <v>835</v>
      </c>
      <c r="AD188" s="45" t="s">
        <v>833</v>
      </c>
      <c r="AE188" s="45" t="s">
        <v>834</v>
      </c>
      <c r="AF188" s="47"/>
      <c r="AG188" s="45"/>
      <c r="AH188" s="28" t="s">
        <v>836</v>
      </c>
      <c r="AI188" s="45"/>
      <c r="AJ188" s="24" t="s">
        <v>43</v>
      </c>
      <c r="AK188" s="30">
        <v>44400</v>
      </c>
      <c r="AL188" s="29">
        <f t="shared" si="9"/>
        <v>91649</v>
      </c>
    </row>
    <row r="189" spans="1:38" ht="18" customHeight="1" x14ac:dyDescent="0.3">
      <c r="A189" s="138">
        <v>184</v>
      </c>
      <c r="B189" s="21">
        <v>40352</v>
      </c>
      <c r="C189" s="47" t="s">
        <v>63</v>
      </c>
      <c r="D189" s="23" t="s">
        <v>62</v>
      </c>
      <c r="E189" s="21"/>
      <c r="F189" s="45" t="s">
        <v>899</v>
      </c>
      <c r="G189" s="56"/>
      <c r="H189" s="76"/>
      <c r="I189" s="45" t="s">
        <v>892</v>
      </c>
      <c r="J189" s="45"/>
      <c r="K189" s="45" t="s">
        <v>893</v>
      </c>
      <c r="L189" s="45" t="s">
        <v>894</v>
      </c>
      <c r="M189" s="45"/>
      <c r="N189" s="45" t="s">
        <v>170</v>
      </c>
      <c r="O189" s="45"/>
      <c r="P189" s="89" t="s">
        <v>171</v>
      </c>
      <c r="Q189" s="24" t="s">
        <v>815</v>
      </c>
      <c r="R189" s="24" t="s">
        <v>815</v>
      </c>
      <c r="S189" s="51" t="s">
        <v>34</v>
      </c>
      <c r="T189" s="47" t="s">
        <v>173</v>
      </c>
      <c r="U189" s="45"/>
      <c r="V189" s="45" t="s">
        <v>45</v>
      </c>
      <c r="W189" s="45" t="s">
        <v>36</v>
      </c>
      <c r="X189" s="29">
        <v>206</v>
      </c>
      <c r="Y189" s="45"/>
      <c r="Z189" s="45" t="s">
        <v>892</v>
      </c>
      <c r="AA189" s="45" t="s">
        <v>64</v>
      </c>
      <c r="AB189" s="47" t="s">
        <v>55</v>
      </c>
      <c r="AC189" s="45" t="s">
        <v>896</v>
      </c>
      <c r="AD189" s="45" t="s">
        <v>895</v>
      </c>
      <c r="AE189" s="45" t="s">
        <v>900</v>
      </c>
      <c r="AF189" s="47" t="s">
        <v>897</v>
      </c>
      <c r="AG189" s="47" t="s">
        <v>901</v>
      </c>
      <c r="AH189" s="28" t="s">
        <v>902</v>
      </c>
      <c r="AI189" s="45"/>
      <c r="AJ189" s="21" t="s">
        <v>898</v>
      </c>
      <c r="AK189" s="30">
        <v>43237</v>
      </c>
      <c r="AL189" s="31">
        <f t="shared" si="9"/>
        <v>40352</v>
      </c>
    </row>
    <row r="190" spans="1:38" ht="18" customHeight="1" x14ac:dyDescent="0.3">
      <c r="A190" s="138">
        <v>185</v>
      </c>
      <c r="B190" s="21">
        <v>10344</v>
      </c>
      <c r="C190" s="21"/>
      <c r="D190" s="23" t="s">
        <v>94</v>
      </c>
      <c r="E190" s="21"/>
      <c r="F190" s="45"/>
      <c r="G190" s="56"/>
      <c r="H190" s="76"/>
      <c r="I190" s="45" t="s">
        <v>903</v>
      </c>
      <c r="J190" s="45"/>
      <c r="K190" s="45" t="s">
        <v>98</v>
      </c>
      <c r="L190" s="45"/>
      <c r="M190" s="45"/>
      <c r="N190" s="45" t="s">
        <v>170</v>
      </c>
      <c r="O190" s="45"/>
      <c r="P190" s="89" t="s">
        <v>171</v>
      </c>
      <c r="Q190" s="24" t="s">
        <v>815</v>
      </c>
      <c r="R190" s="24" t="s">
        <v>815</v>
      </c>
      <c r="S190" s="51" t="s">
        <v>34</v>
      </c>
      <c r="T190" s="47" t="s">
        <v>173</v>
      </c>
      <c r="U190" s="45"/>
      <c r="V190" s="45" t="s">
        <v>45</v>
      </c>
      <c r="W190" s="45" t="s">
        <v>46</v>
      </c>
      <c r="X190" s="29">
        <v>24</v>
      </c>
      <c r="Y190" s="45"/>
      <c r="Z190" s="45" t="s">
        <v>903</v>
      </c>
      <c r="AA190" s="45"/>
      <c r="AB190" s="47" t="s">
        <v>55</v>
      </c>
      <c r="AC190" s="47" t="s">
        <v>829</v>
      </c>
      <c r="AD190" s="47" t="s">
        <v>827</v>
      </c>
      <c r="AE190" s="45" t="s">
        <v>828</v>
      </c>
      <c r="AF190" s="47" t="s">
        <v>55</v>
      </c>
      <c r="AG190" s="47" t="s">
        <v>829</v>
      </c>
      <c r="AH190" s="149" t="s">
        <v>830</v>
      </c>
      <c r="AI190" s="45"/>
      <c r="AJ190" s="21" t="s">
        <v>904</v>
      </c>
      <c r="AK190" s="30">
        <v>44105</v>
      </c>
      <c r="AL190" s="29">
        <f t="shared" si="9"/>
        <v>10344</v>
      </c>
    </row>
    <row r="191" spans="1:38" ht="18" customHeight="1" x14ac:dyDescent="0.3">
      <c r="A191" s="138">
        <v>186</v>
      </c>
      <c r="B191" s="21">
        <v>91650</v>
      </c>
      <c r="C191" s="45"/>
      <c r="D191" s="23" t="s">
        <v>43</v>
      </c>
      <c r="E191" s="21"/>
      <c r="F191" s="45"/>
      <c r="G191" s="56"/>
      <c r="H191" s="76"/>
      <c r="I191" s="45" t="s">
        <v>905</v>
      </c>
      <c r="J191" s="45" t="s">
        <v>906</v>
      </c>
      <c r="K191" s="45" t="s">
        <v>98</v>
      </c>
      <c r="L191" s="45"/>
      <c r="M191" s="45"/>
      <c r="N191" s="45" t="s">
        <v>170</v>
      </c>
      <c r="O191" s="47"/>
      <c r="P191" s="89" t="s">
        <v>171</v>
      </c>
      <c r="Q191" s="24" t="s">
        <v>815</v>
      </c>
      <c r="R191" s="24" t="s">
        <v>815</v>
      </c>
      <c r="S191" s="51" t="s">
        <v>34</v>
      </c>
      <c r="T191" s="47" t="s">
        <v>816</v>
      </c>
      <c r="U191" s="47"/>
      <c r="V191" s="45"/>
      <c r="W191" s="45"/>
      <c r="X191" s="29">
        <f>45+9+97+49+14+44+52+6+15+35+53+3+9</f>
        <v>431</v>
      </c>
      <c r="Y191" s="45"/>
      <c r="Z191" s="45" t="s">
        <v>905</v>
      </c>
      <c r="AA191" s="45" t="s">
        <v>44</v>
      </c>
      <c r="AB191" s="47" t="s">
        <v>55</v>
      </c>
      <c r="AC191" s="45" t="s">
        <v>835</v>
      </c>
      <c r="AD191" s="45" t="s">
        <v>833</v>
      </c>
      <c r="AE191" s="45" t="s">
        <v>834</v>
      </c>
      <c r="AF191" s="47"/>
      <c r="AG191" s="45"/>
      <c r="AH191" s="28" t="s">
        <v>836</v>
      </c>
      <c r="AI191" s="45"/>
      <c r="AJ191" s="24" t="s">
        <v>43</v>
      </c>
      <c r="AK191" s="30">
        <v>44403</v>
      </c>
      <c r="AL191" s="29">
        <f t="shared" si="9"/>
        <v>91650</v>
      </c>
    </row>
    <row r="192" spans="1:38" ht="18" customHeight="1" x14ac:dyDescent="0.3">
      <c r="A192" s="138">
        <v>187</v>
      </c>
      <c r="B192" s="21">
        <v>91651</v>
      </c>
      <c r="C192" s="45"/>
      <c r="D192" s="23" t="s">
        <v>43</v>
      </c>
      <c r="E192" s="21"/>
      <c r="F192" s="45"/>
      <c r="G192" s="56"/>
      <c r="H192" s="76"/>
      <c r="I192" s="45" t="s">
        <v>907</v>
      </c>
      <c r="J192" s="45"/>
      <c r="K192" s="45" t="s">
        <v>908</v>
      </c>
      <c r="L192" s="45"/>
      <c r="M192" s="45"/>
      <c r="N192" s="45" t="s">
        <v>170</v>
      </c>
      <c r="O192" s="47"/>
      <c r="P192" s="89" t="s">
        <v>171</v>
      </c>
      <c r="Q192" s="24" t="s">
        <v>815</v>
      </c>
      <c r="R192" s="24" t="s">
        <v>815</v>
      </c>
      <c r="S192" s="51" t="s">
        <v>34</v>
      </c>
      <c r="T192" s="47" t="s">
        <v>816</v>
      </c>
      <c r="U192" s="47"/>
      <c r="V192" s="45" t="s">
        <v>45</v>
      </c>
      <c r="W192" s="45" t="s">
        <v>36</v>
      </c>
      <c r="X192" s="29">
        <v>14</v>
      </c>
      <c r="Y192" s="45"/>
      <c r="Z192" s="45"/>
      <c r="AA192" s="45"/>
      <c r="AB192" s="47"/>
      <c r="AC192" s="45"/>
      <c r="AD192" s="45"/>
      <c r="AE192" s="45"/>
      <c r="AF192" s="47"/>
      <c r="AG192" s="45"/>
      <c r="AH192" s="28"/>
      <c r="AI192" s="45"/>
      <c r="AJ192" s="24" t="s">
        <v>43</v>
      </c>
      <c r="AK192" s="30">
        <v>44400</v>
      </c>
      <c r="AL192" s="29">
        <f t="shared" si="9"/>
        <v>91651</v>
      </c>
    </row>
    <row r="193" spans="1:38" ht="18" customHeight="1" x14ac:dyDescent="0.3">
      <c r="A193" s="138">
        <v>188</v>
      </c>
      <c r="B193" s="21">
        <v>40353</v>
      </c>
      <c r="C193" s="47" t="s">
        <v>72</v>
      </c>
      <c r="D193" s="23" t="s">
        <v>62</v>
      </c>
      <c r="E193" s="21"/>
      <c r="F193" s="45" t="s">
        <v>909</v>
      </c>
      <c r="G193" s="56"/>
      <c r="H193" s="76"/>
      <c r="I193" s="45" t="s">
        <v>910</v>
      </c>
      <c r="J193" s="45"/>
      <c r="K193" s="45" t="s">
        <v>32</v>
      </c>
      <c r="L193" s="45"/>
      <c r="M193" s="45"/>
      <c r="N193" s="45" t="s">
        <v>170</v>
      </c>
      <c r="O193" s="45"/>
      <c r="P193" s="89" t="s">
        <v>171</v>
      </c>
      <c r="Q193" s="24" t="s">
        <v>815</v>
      </c>
      <c r="R193" s="24" t="s">
        <v>815</v>
      </c>
      <c r="S193" s="51" t="s">
        <v>34</v>
      </c>
      <c r="T193" s="47" t="s">
        <v>173</v>
      </c>
      <c r="U193" s="45"/>
      <c r="V193" s="45" t="s">
        <v>73</v>
      </c>
      <c r="W193" s="45" t="s">
        <v>36</v>
      </c>
      <c r="X193" s="29">
        <v>26</v>
      </c>
      <c r="Y193" s="45"/>
      <c r="Z193" s="45" t="s">
        <v>911</v>
      </c>
      <c r="AA193" s="45"/>
      <c r="AB193" s="47" t="s">
        <v>55</v>
      </c>
      <c r="AC193" s="45" t="s">
        <v>914</v>
      </c>
      <c r="AD193" s="45" t="s">
        <v>912</v>
      </c>
      <c r="AE193" s="45" t="s">
        <v>913</v>
      </c>
      <c r="AF193" s="47" t="s">
        <v>55</v>
      </c>
      <c r="AG193" s="47" t="s">
        <v>915</v>
      </c>
      <c r="AH193" s="28" t="s">
        <v>916</v>
      </c>
      <c r="AI193" s="45"/>
      <c r="AJ193" s="21" t="s">
        <v>62</v>
      </c>
      <c r="AK193" s="30">
        <v>41547</v>
      </c>
      <c r="AL193" s="31">
        <f t="shared" si="9"/>
        <v>40353</v>
      </c>
    </row>
    <row r="194" spans="1:38" ht="18" customHeight="1" x14ac:dyDescent="0.3">
      <c r="A194" s="138">
        <v>189</v>
      </c>
      <c r="B194" s="21">
        <v>91652</v>
      </c>
      <c r="C194" s="45"/>
      <c r="D194" s="23" t="s">
        <v>43</v>
      </c>
      <c r="E194" s="21"/>
      <c r="F194" s="45"/>
      <c r="G194" s="56"/>
      <c r="H194" s="76"/>
      <c r="I194" s="45" t="s">
        <v>917</v>
      </c>
      <c r="J194" s="45"/>
      <c r="K194" s="45" t="s">
        <v>918</v>
      </c>
      <c r="L194" s="45"/>
      <c r="M194" s="45"/>
      <c r="N194" s="45" t="s">
        <v>170</v>
      </c>
      <c r="O194" s="47"/>
      <c r="P194" s="89" t="s">
        <v>171</v>
      </c>
      <c r="Q194" s="24" t="s">
        <v>815</v>
      </c>
      <c r="R194" s="24" t="s">
        <v>815</v>
      </c>
      <c r="S194" s="51" t="s">
        <v>34</v>
      </c>
      <c r="T194" s="47" t="s">
        <v>173</v>
      </c>
      <c r="U194" s="47"/>
      <c r="V194" s="45" t="s">
        <v>45</v>
      </c>
      <c r="W194" s="45" t="s">
        <v>36</v>
      </c>
      <c r="X194" s="29">
        <v>207</v>
      </c>
      <c r="Y194" s="45"/>
      <c r="Z194" s="45" t="s">
        <v>917</v>
      </c>
      <c r="AA194" s="45"/>
      <c r="AB194" s="47" t="s">
        <v>55</v>
      </c>
      <c r="AC194" s="45" t="s">
        <v>919</v>
      </c>
      <c r="AD194" s="45" t="s">
        <v>99</v>
      </c>
      <c r="AE194" s="45" t="s">
        <v>100</v>
      </c>
      <c r="AF194" s="47" t="s">
        <v>55</v>
      </c>
      <c r="AG194" s="45" t="s">
        <v>920</v>
      </c>
      <c r="AH194" s="28" t="s">
        <v>921</v>
      </c>
      <c r="AI194" s="45"/>
      <c r="AJ194" s="24" t="s">
        <v>43</v>
      </c>
      <c r="AK194" s="30">
        <v>44468</v>
      </c>
      <c r="AL194" s="29">
        <f t="shared" si="9"/>
        <v>91652</v>
      </c>
    </row>
    <row r="195" spans="1:38" ht="18" customHeight="1" x14ac:dyDescent="0.3">
      <c r="A195" s="138">
        <v>190</v>
      </c>
      <c r="B195" s="21">
        <v>40354</v>
      </c>
      <c r="C195" s="47" t="s">
        <v>72</v>
      </c>
      <c r="D195" s="23" t="s">
        <v>62</v>
      </c>
      <c r="E195" s="21"/>
      <c r="F195" s="45" t="s">
        <v>922</v>
      </c>
      <c r="G195" s="56"/>
      <c r="H195" s="76"/>
      <c r="I195" s="45" t="s">
        <v>923</v>
      </c>
      <c r="J195" s="45"/>
      <c r="K195" s="45" t="s">
        <v>32</v>
      </c>
      <c r="L195" s="45"/>
      <c r="M195" s="45"/>
      <c r="N195" s="45" t="s">
        <v>170</v>
      </c>
      <c r="O195" s="45"/>
      <c r="P195" s="89" t="s">
        <v>171</v>
      </c>
      <c r="Q195" s="24" t="s">
        <v>815</v>
      </c>
      <c r="R195" s="24" t="s">
        <v>815</v>
      </c>
      <c r="S195" s="51" t="s">
        <v>34</v>
      </c>
      <c r="T195" s="47" t="s">
        <v>924</v>
      </c>
      <c r="U195" s="45"/>
      <c r="V195" s="45" t="s">
        <v>73</v>
      </c>
      <c r="W195" s="45" t="s">
        <v>36</v>
      </c>
      <c r="X195" s="29">
        <v>3</v>
      </c>
      <c r="Y195" s="45"/>
      <c r="Z195" s="45" t="s">
        <v>923</v>
      </c>
      <c r="AA195" s="45"/>
      <c r="AB195" s="47" t="s">
        <v>55</v>
      </c>
      <c r="AC195" s="45" t="s">
        <v>927</v>
      </c>
      <c r="AD195" s="45" t="s">
        <v>925</v>
      </c>
      <c r="AE195" s="45" t="s">
        <v>926</v>
      </c>
      <c r="AF195" s="47" t="s">
        <v>55</v>
      </c>
      <c r="AG195" s="45" t="s">
        <v>928</v>
      </c>
      <c r="AH195" s="45"/>
      <c r="AI195" s="45"/>
      <c r="AJ195" s="21" t="s">
        <v>62</v>
      </c>
      <c r="AK195" s="30">
        <v>43243</v>
      </c>
      <c r="AL195" s="31">
        <f t="shared" si="9"/>
        <v>40354</v>
      </c>
    </row>
    <row r="196" spans="1:38" ht="18" customHeight="1" x14ac:dyDescent="0.3">
      <c r="A196" s="138">
        <v>191</v>
      </c>
      <c r="B196" s="21">
        <v>20424</v>
      </c>
      <c r="C196" s="21"/>
      <c r="D196" s="23" t="s">
        <v>76</v>
      </c>
      <c r="E196" s="21"/>
      <c r="F196" s="34" t="s">
        <v>929</v>
      </c>
      <c r="G196" s="56"/>
      <c r="H196" s="77"/>
      <c r="I196" s="49" t="s">
        <v>930</v>
      </c>
      <c r="J196" s="49"/>
      <c r="K196" s="49" t="s">
        <v>931</v>
      </c>
      <c r="L196" s="49"/>
      <c r="M196" s="49"/>
      <c r="N196" s="49" t="s">
        <v>170</v>
      </c>
      <c r="O196" s="49"/>
      <c r="P196" s="89" t="s">
        <v>171</v>
      </c>
      <c r="Q196" s="24" t="s">
        <v>815</v>
      </c>
      <c r="R196" s="24" t="s">
        <v>815</v>
      </c>
      <c r="S196" s="51" t="s">
        <v>34</v>
      </c>
      <c r="T196" s="47" t="s">
        <v>173</v>
      </c>
      <c r="U196" s="47"/>
      <c r="V196" s="47" t="s">
        <v>59</v>
      </c>
      <c r="W196" s="47" t="s">
        <v>36</v>
      </c>
      <c r="X196" s="25">
        <v>97</v>
      </c>
      <c r="Y196" s="45"/>
      <c r="Z196" s="49" t="s">
        <v>932</v>
      </c>
      <c r="AA196" s="45"/>
      <c r="AB196" s="47" t="s">
        <v>55</v>
      </c>
      <c r="AC196" s="45" t="s">
        <v>933</v>
      </c>
      <c r="AD196" s="45" t="s">
        <v>119</v>
      </c>
      <c r="AE196" s="45" t="s">
        <v>100</v>
      </c>
      <c r="AF196" s="47" t="s">
        <v>55</v>
      </c>
      <c r="AG196" s="45" t="s">
        <v>934</v>
      </c>
      <c r="AH196" s="28" t="s">
        <v>935</v>
      </c>
      <c r="AI196" s="28"/>
      <c r="AJ196" s="24" t="s">
        <v>92</v>
      </c>
      <c r="AK196" s="24" t="s">
        <v>1626</v>
      </c>
      <c r="AL196" s="29">
        <f t="shared" si="9"/>
        <v>20424</v>
      </c>
    </row>
    <row r="197" spans="1:38" ht="18" customHeight="1" x14ac:dyDescent="0.3">
      <c r="A197" s="138">
        <v>192</v>
      </c>
      <c r="B197" s="21">
        <v>20425</v>
      </c>
      <c r="C197" s="21"/>
      <c r="D197" s="23" t="s">
        <v>76</v>
      </c>
      <c r="E197" s="21"/>
      <c r="F197" s="34" t="s">
        <v>936</v>
      </c>
      <c r="G197" s="56"/>
      <c r="H197" s="77"/>
      <c r="I197" s="49" t="s">
        <v>937</v>
      </c>
      <c r="J197" s="45" t="s">
        <v>938</v>
      </c>
      <c r="K197" s="49" t="s">
        <v>821</v>
      </c>
      <c r="L197" s="49"/>
      <c r="M197" s="49"/>
      <c r="N197" s="49" t="s">
        <v>170</v>
      </c>
      <c r="O197" s="49"/>
      <c r="P197" s="89" t="s">
        <v>171</v>
      </c>
      <c r="Q197" s="24" t="s">
        <v>815</v>
      </c>
      <c r="R197" s="24" t="s">
        <v>815</v>
      </c>
      <c r="S197" s="51" t="s">
        <v>34</v>
      </c>
      <c r="T197" s="47" t="s">
        <v>173</v>
      </c>
      <c r="U197" s="47"/>
      <c r="V197" s="47" t="s">
        <v>59</v>
      </c>
      <c r="W197" s="47" t="s">
        <v>36</v>
      </c>
      <c r="X197" s="25">
        <v>53</v>
      </c>
      <c r="Y197" s="45"/>
      <c r="Z197" s="45" t="s">
        <v>937</v>
      </c>
      <c r="AA197" s="45"/>
      <c r="AB197" s="47" t="s">
        <v>55</v>
      </c>
      <c r="AC197" s="45" t="s">
        <v>933</v>
      </c>
      <c r="AD197" s="45" t="s">
        <v>119</v>
      </c>
      <c r="AE197" s="45" t="s">
        <v>100</v>
      </c>
      <c r="AF197" s="47" t="s">
        <v>102</v>
      </c>
      <c r="AG197" s="45" t="s">
        <v>103</v>
      </c>
      <c r="AH197" s="28" t="s">
        <v>935</v>
      </c>
      <c r="AI197" s="28"/>
      <c r="AJ197" s="21" t="s">
        <v>101</v>
      </c>
      <c r="AK197" s="30">
        <v>44280</v>
      </c>
      <c r="AL197" s="29">
        <f t="shared" si="9"/>
        <v>20425</v>
      </c>
    </row>
    <row r="198" spans="1:38" ht="18" customHeight="1" x14ac:dyDescent="0.3">
      <c r="A198" s="138">
        <v>193</v>
      </c>
      <c r="B198" s="21">
        <v>91654</v>
      </c>
      <c r="C198" s="45"/>
      <c r="D198" s="23" t="s">
        <v>43</v>
      </c>
      <c r="E198" s="21"/>
      <c r="F198" s="45"/>
      <c r="G198" s="56"/>
      <c r="H198" s="76"/>
      <c r="I198" s="45" t="s">
        <v>939</v>
      </c>
      <c r="J198" s="45"/>
      <c r="K198" s="45"/>
      <c r="L198" s="45"/>
      <c r="M198" s="45"/>
      <c r="N198" s="45" t="s">
        <v>170</v>
      </c>
      <c r="O198" s="53"/>
      <c r="P198" s="89" t="s">
        <v>171</v>
      </c>
      <c r="Q198" s="24" t="s">
        <v>815</v>
      </c>
      <c r="R198" s="24" t="s">
        <v>815</v>
      </c>
      <c r="S198" s="51" t="s">
        <v>34</v>
      </c>
      <c r="T198" s="47" t="s">
        <v>816</v>
      </c>
      <c r="U198" s="47"/>
      <c r="V198" s="45" t="s">
        <v>45</v>
      </c>
      <c r="W198" s="45" t="s">
        <v>46</v>
      </c>
      <c r="X198" s="42">
        <v>30</v>
      </c>
      <c r="Y198" s="42"/>
      <c r="Z198" s="45" t="s">
        <v>939</v>
      </c>
      <c r="AA198" s="45" t="s">
        <v>44</v>
      </c>
      <c r="AB198" s="47" t="s">
        <v>55</v>
      </c>
      <c r="AC198" s="45" t="s">
        <v>835</v>
      </c>
      <c r="AD198" s="45" t="s">
        <v>833</v>
      </c>
      <c r="AE198" s="45" t="s">
        <v>834</v>
      </c>
      <c r="AF198" s="43"/>
      <c r="AG198" s="43"/>
      <c r="AH198" s="28" t="s">
        <v>836</v>
      </c>
      <c r="AI198" s="45"/>
      <c r="AJ198" s="21" t="s">
        <v>43</v>
      </c>
      <c r="AK198" s="30">
        <v>44403</v>
      </c>
      <c r="AL198" s="29">
        <f t="shared" si="9"/>
        <v>91654</v>
      </c>
    </row>
    <row r="199" spans="1:38" ht="18" customHeight="1" x14ac:dyDescent="0.3">
      <c r="A199" s="138">
        <v>194</v>
      </c>
      <c r="B199" s="21">
        <v>10346</v>
      </c>
      <c r="C199" s="21"/>
      <c r="D199" s="23" t="s">
        <v>94</v>
      </c>
      <c r="E199" s="21"/>
      <c r="F199" s="45" t="s">
        <v>857</v>
      </c>
      <c r="G199" s="56"/>
      <c r="H199" s="76"/>
      <c r="I199" s="45" t="s">
        <v>940</v>
      </c>
      <c r="J199" s="45"/>
      <c r="K199" s="45" t="s">
        <v>941</v>
      </c>
      <c r="L199" s="45" t="s">
        <v>1627</v>
      </c>
      <c r="M199" s="45"/>
      <c r="N199" s="45" t="s">
        <v>170</v>
      </c>
      <c r="O199" s="45"/>
      <c r="P199" s="89" t="s">
        <v>171</v>
      </c>
      <c r="Q199" s="24" t="s">
        <v>815</v>
      </c>
      <c r="R199" s="24" t="s">
        <v>815</v>
      </c>
      <c r="S199" s="51" t="s">
        <v>34</v>
      </c>
      <c r="T199" s="47" t="s">
        <v>173</v>
      </c>
      <c r="U199" s="45"/>
      <c r="V199" s="45" t="s">
        <v>45</v>
      </c>
      <c r="W199" s="45" t="s">
        <v>36</v>
      </c>
      <c r="X199" s="29">
        <v>76</v>
      </c>
      <c r="Y199" s="45"/>
      <c r="Z199" s="45" t="s">
        <v>940</v>
      </c>
      <c r="AA199" s="45"/>
      <c r="AB199" s="47" t="s">
        <v>55</v>
      </c>
      <c r="AC199" s="47" t="s">
        <v>829</v>
      </c>
      <c r="AD199" s="47" t="s">
        <v>827</v>
      </c>
      <c r="AE199" s="45" t="s">
        <v>828</v>
      </c>
      <c r="AF199" s="47" t="s">
        <v>55</v>
      </c>
      <c r="AG199" s="47" t="s">
        <v>829</v>
      </c>
      <c r="AH199" s="149" t="s">
        <v>830</v>
      </c>
      <c r="AI199" s="45"/>
      <c r="AJ199" s="21" t="s">
        <v>159</v>
      </c>
      <c r="AK199" s="30">
        <v>44403</v>
      </c>
      <c r="AL199" s="29">
        <f t="shared" si="9"/>
        <v>10346</v>
      </c>
    </row>
    <row r="200" spans="1:38" ht="18" customHeight="1" x14ac:dyDescent="0.3">
      <c r="A200" s="138">
        <v>195</v>
      </c>
      <c r="B200" s="21">
        <v>20427</v>
      </c>
      <c r="C200" s="21"/>
      <c r="D200" s="23" t="s">
        <v>76</v>
      </c>
      <c r="E200" s="21"/>
      <c r="F200" s="34" t="s">
        <v>943</v>
      </c>
      <c r="G200" s="56"/>
      <c r="H200" s="77"/>
      <c r="I200" s="49" t="s">
        <v>944</v>
      </c>
      <c r="J200" s="49"/>
      <c r="K200" s="49" t="s">
        <v>945</v>
      </c>
      <c r="L200" s="49" t="s">
        <v>942</v>
      </c>
      <c r="M200" s="49"/>
      <c r="N200" s="49" t="s">
        <v>170</v>
      </c>
      <c r="O200" s="49"/>
      <c r="P200" s="89" t="s">
        <v>171</v>
      </c>
      <c r="Q200" s="24" t="s">
        <v>815</v>
      </c>
      <c r="R200" s="24" t="s">
        <v>815</v>
      </c>
      <c r="S200" s="51" t="s">
        <v>34</v>
      </c>
      <c r="T200" s="47" t="s">
        <v>173</v>
      </c>
      <c r="U200" s="47"/>
      <c r="V200" s="47" t="s">
        <v>45</v>
      </c>
      <c r="W200" s="47" t="s">
        <v>36</v>
      </c>
      <c r="X200" s="25">
        <v>76</v>
      </c>
      <c r="Y200" s="45"/>
      <c r="Z200" s="47" t="s">
        <v>946</v>
      </c>
      <c r="AA200" s="47"/>
      <c r="AB200" s="47" t="s">
        <v>55</v>
      </c>
      <c r="AC200" s="47" t="s">
        <v>947</v>
      </c>
      <c r="AD200" s="47"/>
      <c r="AE200" s="47"/>
      <c r="AF200" s="47"/>
      <c r="AG200" s="47"/>
      <c r="AH200" s="28" t="s">
        <v>948</v>
      </c>
      <c r="AI200" s="28"/>
      <c r="AJ200" s="24" t="s">
        <v>76</v>
      </c>
      <c r="AK200" s="24"/>
      <c r="AL200" s="29">
        <f t="shared" si="9"/>
        <v>20427</v>
      </c>
    </row>
    <row r="201" spans="1:38" ht="18" customHeight="1" x14ac:dyDescent="0.3">
      <c r="A201" s="138">
        <v>196</v>
      </c>
      <c r="B201" s="21">
        <v>10347</v>
      </c>
      <c r="C201" s="21"/>
      <c r="D201" s="23" t="s">
        <v>94</v>
      </c>
      <c r="E201" s="21"/>
      <c r="F201" s="45" t="s">
        <v>854</v>
      </c>
      <c r="G201" s="56"/>
      <c r="H201" s="76"/>
      <c r="I201" s="45" t="s">
        <v>949</v>
      </c>
      <c r="J201" s="45"/>
      <c r="K201" s="45" t="s">
        <v>950</v>
      </c>
      <c r="L201" s="45" t="s">
        <v>951</v>
      </c>
      <c r="M201" s="45"/>
      <c r="N201" s="45" t="s">
        <v>170</v>
      </c>
      <c r="O201" s="45"/>
      <c r="P201" s="89" t="s">
        <v>171</v>
      </c>
      <c r="Q201" s="24" t="s">
        <v>815</v>
      </c>
      <c r="R201" s="24" t="s">
        <v>815</v>
      </c>
      <c r="S201" s="51" t="s">
        <v>34</v>
      </c>
      <c r="T201" s="47" t="s">
        <v>173</v>
      </c>
      <c r="U201" s="45"/>
      <c r="V201" s="45" t="s">
        <v>45</v>
      </c>
      <c r="W201" s="45" t="s">
        <v>36</v>
      </c>
      <c r="X201" s="29">
        <v>60</v>
      </c>
      <c r="Y201" s="45"/>
      <c r="Z201" s="45" t="s">
        <v>949</v>
      </c>
      <c r="AA201" s="45"/>
      <c r="AB201" s="47" t="s">
        <v>55</v>
      </c>
      <c r="AC201" s="47" t="s">
        <v>829</v>
      </c>
      <c r="AD201" s="47" t="s">
        <v>827</v>
      </c>
      <c r="AE201" s="45" t="s">
        <v>828</v>
      </c>
      <c r="AF201" s="47" t="s">
        <v>55</v>
      </c>
      <c r="AG201" s="47" t="s">
        <v>829</v>
      </c>
      <c r="AH201" s="149" t="s">
        <v>830</v>
      </c>
      <c r="AI201" s="45"/>
      <c r="AJ201" s="21" t="s">
        <v>96</v>
      </c>
      <c r="AK201" s="30">
        <v>44105</v>
      </c>
      <c r="AL201" s="29">
        <f t="shared" si="9"/>
        <v>10347</v>
      </c>
    </row>
    <row r="202" spans="1:38" ht="18" customHeight="1" x14ac:dyDescent="0.3">
      <c r="A202" s="138">
        <v>197</v>
      </c>
      <c r="B202" s="21">
        <v>10348</v>
      </c>
      <c r="C202" s="21"/>
      <c r="D202" s="23" t="s">
        <v>94</v>
      </c>
      <c r="E202" s="21"/>
      <c r="F202" s="45" t="s">
        <v>952</v>
      </c>
      <c r="G202" s="56"/>
      <c r="H202" s="76"/>
      <c r="I202" s="45" t="s">
        <v>953</v>
      </c>
      <c r="J202" s="45"/>
      <c r="K202" s="45" t="s">
        <v>954</v>
      </c>
      <c r="L202" s="45" t="s">
        <v>955</v>
      </c>
      <c r="M202" s="45"/>
      <c r="N202" s="45" t="s">
        <v>170</v>
      </c>
      <c r="O202" s="45"/>
      <c r="P202" s="89" t="s">
        <v>171</v>
      </c>
      <c r="Q202" s="24" t="s">
        <v>815</v>
      </c>
      <c r="R202" s="24" t="s">
        <v>815</v>
      </c>
      <c r="S202" s="51" t="s">
        <v>34</v>
      </c>
      <c r="T202" s="47" t="s">
        <v>173</v>
      </c>
      <c r="U202" s="45"/>
      <c r="V202" s="45" t="s">
        <v>45</v>
      </c>
      <c r="W202" s="45" t="s">
        <v>36</v>
      </c>
      <c r="X202" s="29">
        <v>200</v>
      </c>
      <c r="Y202" s="45"/>
      <c r="Z202" s="45" t="s">
        <v>953</v>
      </c>
      <c r="AA202" s="45"/>
      <c r="AB202" s="47" t="s">
        <v>55</v>
      </c>
      <c r="AC202" s="47" t="s">
        <v>829</v>
      </c>
      <c r="AD202" s="47" t="s">
        <v>827</v>
      </c>
      <c r="AE202" s="45" t="s">
        <v>828</v>
      </c>
      <c r="AF202" s="47" t="s">
        <v>55</v>
      </c>
      <c r="AG202" s="47" t="s">
        <v>829</v>
      </c>
      <c r="AH202" s="149" t="s">
        <v>830</v>
      </c>
      <c r="AI202" s="45"/>
      <c r="AJ202" s="21" t="s">
        <v>96</v>
      </c>
      <c r="AK202" s="30">
        <v>44105</v>
      </c>
      <c r="AL202" s="29">
        <f t="shared" si="9"/>
        <v>10348</v>
      </c>
    </row>
    <row r="203" spans="1:38" ht="18" customHeight="1" x14ac:dyDescent="0.3">
      <c r="A203" s="138">
        <v>198</v>
      </c>
      <c r="B203" s="21">
        <v>91656</v>
      </c>
      <c r="C203" s="45"/>
      <c r="D203" s="23" t="s">
        <v>43</v>
      </c>
      <c r="E203" s="21"/>
      <c r="F203" s="45" t="s">
        <v>1628</v>
      </c>
      <c r="G203" s="56"/>
      <c r="H203" s="76"/>
      <c r="I203" s="45" t="s">
        <v>956</v>
      </c>
      <c r="J203" s="45"/>
      <c r="K203" s="45" t="s">
        <v>957</v>
      </c>
      <c r="L203" s="45" t="s">
        <v>959</v>
      </c>
      <c r="M203" s="45"/>
      <c r="N203" s="45" t="s">
        <v>170</v>
      </c>
      <c r="O203" s="47"/>
      <c r="P203" s="89" t="s">
        <v>171</v>
      </c>
      <c r="Q203" s="24" t="s">
        <v>815</v>
      </c>
      <c r="R203" s="24" t="s">
        <v>815</v>
      </c>
      <c r="S203" s="51" t="s">
        <v>34</v>
      </c>
      <c r="T203" s="47" t="s">
        <v>173</v>
      </c>
      <c r="U203" s="47"/>
      <c r="V203" s="45" t="s">
        <v>45</v>
      </c>
      <c r="W203" s="45" t="s">
        <v>36</v>
      </c>
      <c r="X203" s="29">
        <v>14</v>
      </c>
      <c r="Y203" s="45"/>
      <c r="Z203" s="45" t="s">
        <v>956</v>
      </c>
      <c r="AA203" s="45"/>
      <c r="AB203" s="47" t="s">
        <v>39</v>
      </c>
      <c r="AC203" s="45" t="s">
        <v>85</v>
      </c>
      <c r="AD203" s="45" t="s">
        <v>83</v>
      </c>
      <c r="AE203" s="45" t="s">
        <v>84</v>
      </c>
      <c r="AF203" s="47"/>
      <c r="AG203" s="45"/>
      <c r="AH203" s="28" t="s">
        <v>958</v>
      </c>
      <c r="AI203" s="45"/>
      <c r="AJ203" s="24" t="s">
        <v>92</v>
      </c>
      <c r="AK203" s="30">
        <v>44399</v>
      </c>
      <c r="AL203" s="29">
        <f t="shared" si="9"/>
        <v>91656</v>
      </c>
    </row>
    <row r="204" spans="1:38" ht="18" customHeight="1" x14ac:dyDescent="0.3">
      <c r="A204" s="138">
        <v>199</v>
      </c>
      <c r="B204" s="21">
        <v>30434</v>
      </c>
      <c r="C204" s="45"/>
      <c r="D204" s="23" t="s">
        <v>31</v>
      </c>
      <c r="E204" s="21"/>
      <c r="F204" s="46" t="s">
        <v>960</v>
      </c>
      <c r="G204" s="43" t="s">
        <v>969</v>
      </c>
      <c r="H204" s="74"/>
      <c r="I204" s="46" t="s">
        <v>961</v>
      </c>
      <c r="J204" s="43"/>
      <c r="K204" s="49" t="s">
        <v>962</v>
      </c>
      <c r="L204" s="45"/>
      <c r="M204" s="45"/>
      <c r="N204" s="34" t="s">
        <v>170</v>
      </c>
      <c r="O204" s="46"/>
      <c r="P204" s="89" t="s">
        <v>171</v>
      </c>
      <c r="Q204" s="24" t="s">
        <v>815</v>
      </c>
      <c r="R204" s="24" t="s">
        <v>815</v>
      </c>
      <c r="S204" s="51" t="s">
        <v>34</v>
      </c>
      <c r="T204" s="47" t="s">
        <v>173</v>
      </c>
      <c r="U204" s="47"/>
      <c r="V204" s="47" t="s">
        <v>59</v>
      </c>
      <c r="W204" s="47" t="s">
        <v>36</v>
      </c>
      <c r="X204" s="25">
        <v>132</v>
      </c>
      <c r="Y204" s="26"/>
      <c r="Z204" s="49" t="s">
        <v>961</v>
      </c>
      <c r="AA204" s="47" t="s">
        <v>113</v>
      </c>
      <c r="AB204" s="27" t="s">
        <v>55</v>
      </c>
      <c r="AC204" s="23" t="s">
        <v>965</v>
      </c>
      <c r="AD204" s="47" t="s">
        <v>963</v>
      </c>
      <c r="AE204" s="47" t="s">
        <v>964</v>
      </c>
      <c r="AF204" s="48" t="s">
        <v>966</v>
      </c>
      <c r="AG204" s="48" t="s">
        <v>967</v>
      </c>
      <c r="AH204" s="28" t="s">
        <v>968</v>
      </c>
      <c r="AI204" s="28"/>
      <c r="AJ204" s="51" t="s">
        <v>849</v>
      </c>
      <c r="AK204" s="30">
        <v>44400</v>
      </c>
      <c r="AL204" s="29">
        <f t="shared" si="9"/>
        <v>30434</v>
      </c>
    </row>
    <row r="205" spans="1:38" ht="18" customHeight="1" x14ac:dyDescent="0.3">
      <c r="A205" s="138">
        <v>200</v>
      </c>
      <c r="B205" s="21">
        <v>91658</v>
      </c>
      <c r="C205" s="45"/>
      <c r="D205" s="23" t="s">
        <v>43</v>
      </c>
      <c r="E205" s="21"/>
      <c r="F205" s="43"/>
      <c r="G205" s="56"/>
      <c r="H205" s="132"/>
      <c r="I205" s="45" t="s">
        <v>1629</v>
      </c>
      <c r="J205" s="45"/>
      <c r="K205" s="45" t="s">
        <v>970</v>
      </c>
      <c r="L205" s="45"/>
      <c r="M205" s="45"/>
      <c r="N205" s="45" t="s">
        <v>170</v>
      </c>
      <c r="O205" s="47"/>
      <c r="P205" s="89" t="s">
        <v>171</v>
      </c>
      <c r="Q205" s="24" t="s">
        <v>815</v>
      </c>
      <c r="R205" s="24"/>
      <c r="S205" s="51" t="s">
        <v>34</v>
      </c>
      <c r="T205" s="47" t="s">
        <v>816</v>
      </c>
      <c r="U205" s="47"/>
      <c r="V205" s="45"/>
      <c r="W205" s="45" t="s">
        <v>36</v>
      </c>
      <c r="X205" s="29">
        <v>4</v>
      </c>
      <c r="Y205" s="45"/>
      <c r="Z205" s="52"/>
      <c r="AA205" s="94"/>
      <c r="AB205" s="52"/>
      <c r="AC205" s="94"/>
      <c r="AD205" s="52"/>
      <c r="AE205" s="94"/>
      <c r="AF205" s="94"/>
      <c r="AG205" s="45"/>
      <c r="AH205" s="45"/>
      <c r="AI205" s="45"/>
      <c r="AJ205" s="24" t="s">
        <v>43</v>
      </c>
      <c r="AK205" s="30">
        <v>44400</v>
      </c>
      <c r="AL205" s="29">
        <f t="shared" si="9"/>
        <v>91658</v>
      </c>
    </row>
    <row r="206" spans="1:38" ht="18" customHeight="1" x14ac:dyDescent="0.3">
      <c r="A206" s="138">
        <v>201</v>
      </c>
      <c r="B206" s="21"/>
      <c r="C206" s="45"/>
      <c r="D206" s="23"/>
      <c r="E206" s="21"/>
      <c r="F206" s="43"/>
      <c r="G206" s="56"/>
      <c r="H206" s="132" t="s">
        <v>972</v>
      </c>
      <c r="I206" s="45"/>
      <c r="J206" s="45"/>
      <c r="K206" s="45"/>
      <c r="L206" s="45"/>
      <c r="M206" s="45"/>
      <c r="N206" s="45"/>
      <c r="O206" s="47"/>
      <c r="P206" s="89"/>
      <c r="Q206" s="24"/>
      <c r="R206" s="24"/>
      <c r="S206" s="51"/>
      <c r="T206" s="47"/>
      <c r="U206" s="47"/>
      <c r="V206" s="45"/>
      <c r="W206" s="45"/>
      <c r="X206" s="45"/>
      <c r="Y206" s="45"/>
      <c r="Z206" s="52"/>
      <c r="AA206" s="94"/>
      <c r="AB206" s="52"/>
      <c r="AC206" s="94"/>
      <c r="AD206" s="52"/>
      <c r="AE206" s="94"/>
      <c r="AF206" s="94"/>
      <c r="AG206" s="45"/>
      <c r="AH206" s="45"/>
      <c r="AI206" s="45"/>
      <c r="AJ206" s="24"/>
      <c r="AK206" s="30"/>
      <c r="AL206" s="29"/>
    </row>
    <row r="207" spans="1:38" ht="18" customHeight="1" x14ac:dyDescent="0.3">
      <c r="A207" s="138">
        <v>202</v>
      </c>
      <c r="B207" s="21">
        <v>91659</v>
      </c>
      <c r="C207" s="45"/>
      <c r="D207" s="23" t="s">
        <v>43</v>
      </c>
      <c r="E207" s="21"/>
      <c r="F207" s="45"/>
      <c r="G207" s="56"/>
      <c r="H207" s="76"/>
      <c r="I207" s="45" t="s">
        <v>971</v>
      </c>
      <c r="J207" s="45"/>
      <c r="K207" s="45" t="s">
        <v>32</v>
      </c>
      <c r="L207" s="45"/>
      <c r="M207" s="45"/>
      <c r="N207" s="45" t="s">
        <v>972</v>
      </c>
      <c r="O207" s="47"/>
      <c r="P207" s="89" t="s">
        <v>171</v>
      </c>
      <c r="Q207" s="24" t="s">
        <v>973</v>
      </c>
      <c r="R207" s="21">
        <v>1215</v>
      </c>
      <c r="S207" s="51" t="s">
        <v>34</v>
      </c>
      <c r="T207" s="47" t="s">
        <v>560</v>
      </c>
      <c r="U207" s="47"/>
      <c r="V207" s="45" t="s">
        <v>35</v>
      </c>
      <c r="W207" s="45" t="s">
        <v>36</v>
      </c>
      <c r="X207" s="45">
        <v>4</v>
      </c>
      <c r="Y207" s="45"/>
      <c r="Z207" s="45" t="s">
        <v>971</v>
      </c>
      <c r="AA207" s="45" t="s">
        <v>44</v>
      </c>
      <c r="AB207" s="47" t="s">
        <v>55</v>
      </c>
      <c r="AC207" s="45" t="s">
        <v>293</v>
      </c>
      <c r="AD207" s="45" t="s">
        <v>974</v>
      </c>
      <c r="AE207" s="45" t="s">
        <v>292</v>
      </c>
      <c r="AF207" s="47" t="s">
        <v>39</v>
      </c>
      <c r="AG207" s="45" t="s">
        <v>74</v>
      </c>
      <c r="AH207" s="28" t="s">
        <v>975</v>
      </c>
      <c r="AI207" s="45"/>
      <c r="AJ207" s="21" t="s">
        <v>43</v>
      </c>
      <c r="AK207" s="30">
        <v>44403</v>
      </c>
      <c r="AL207" s="29">
        <f t="shared" ref="AL207:AL216" si="10">B207</f>
        <v>91659</v>
      </c>
    </row>
    <row r="208" spans="1:38" ht="18" customHeight="1" x14ac:dyDescent="0.3">
      <c r="A208" s="138">
        <v>203</v>
      </c>
      <c r="B208" s="21">
        <v>91660</v>
      </c>
      <c r="C208" s="45"/>
      <c r="D208" s="23" t="s">
        <v>43</v>
      </c>
      <c r="E208" s="21"/>
      <c r="F208" s="45"/>
      <c r="G208" s="56"/>
      <c r="H208" s="76"/>
      <c r="I208" s="45" t="s">
        <v>976</v>
      </c>
      <c r="J208" s="45"/>
      <c r="K208" s="45" t="s">
        <v>32</v>
      </c>
      <c r="L208" s="45"/>
      <c r="M208" s="45"/>
      <c r="N208" s="45" t="s">
        <v>972</v>
      </c>
      <c r="O208" s="47"/>
      <c r="P208" s="89" t="s">
        <v>171</v>
      </c>
      <c r="Q208" s="24" t="s">
        <v>973</v>
      </c>
      <c r="R208" s="21">
        <v>1215</v>
      </c>
      <c r="S208" s="51" t="s">
        <v>34</v>
      </c>
      <c r="T208" s="47" t="s">
        <v>560</v>
      </c>
      <c r="U208" s="47"/>
      <c r="V208" s="45" t="s">
        <v>35</v>
      </c>
      <c r="W208" s="45" t="s">
        <v>36</v>
      </c>
      <c r="X208" s="45">
        <v>5</v>
      </c>
      <c r="Y208" s="45"/>
      <c r="Z208" s="45" t="s">
        <v>976</v>
      </c>
      <c r="AA208" s="45" t="s">
        <v>44</v>
      </c>
      <c r="AB208" s="47" t="s">
        <v>55</v>
      </c>
      <c r="AC208" s="45" t="s">
        <v>979</v>
      </c>
      <c r="AD208" s="45" t="s">
        <v>977</v>
      </c>
      <c r="AE208" s="45" t="s">
        <v>978</v>
      </c>
      <c r="AF208" s="47"/>
      <c r="AG208" s="45"/>
      <c r="AH208" s="28" t="s">
        <v>980</v>
      </c>
      <c r="AI208" s="45"/>
      <c r="AJ208" s="24" t="s">
        <v>43</v>
      </c>
      <c r="AK208" s="30">
        <v>44403</v>
      </c>
      <c r="AL208" s="29">
        <f t="shared" si="10"/>
        <v>91660</v>
      </c>
    </row>
    <row r="209" spans="1:38" ht="18" customHeight="1" x14ac:dyDescent="0.3">
      <c r="A209" s="138">
        <v>204</v>
      </c>
      <c r="B209" s="21">
        <v>91661</v>
      </c>
      <c r="C209" s="45"/>
      <c r="D209" s="23" t="s">
        <v>43</v>
      </c>
      <c r="E209" s="21"/>
      <c r="F209" s="45"/>
      <c r="G209" s="56"/>
      <c r="H209" s="76"/>
      <c r="I209" s="45" t="s">
        <v>981</v>
      </c>
      <c r="J209" s="45"/>
      <c r="K209" s="45" t="s">
        <v>32</v>
      </c>
      <c r="L209" s="45"/>
      <c r="M209" s="45"/>
      <c r="N209" s="45" t="s">
        <v>972</v>
      </c>
      <c r="O209" s="47"/>
      <c r="P209" s="89" t="s">
        <v>171</v>
      </c>
      <c r="Q209" s="24" t="s">
        <v>973</v>
      </c>
      <c r="R209" s="21">
        <v>1215</v>
      </c>
      <c r="S209" s="51" t="s">
        <v>34</v>
      </c>
      <c r="T209" s="47" t="s">
        <v>560</v>
      </c>
      <c r="U209" s="47"/>
      <c r="V209" s="45" t="s">
        <v>35</v>
      </c>
      <c r="W209" s="45" t="s">
        <v>36</v>
      </c>
      <c r="X209" s="45">
        <v>3</v>
      </c>
      <c r="Y209" s="45"/>
      <c r="Z209" s="45" t="s">
        <v>981</v>
      </c>
      <c r="AA209" s="45"/>
      <c r="AB209" s="47" t="s">
        <v>39</v>
      </c>
      <c r="AC209" s="45" t="s">
        <v>53</v>
      </c>
      <c r="AD209" s="45" t="s">
        <v>51</v>
      </c>
      <c r="AE209" s="45" t="s">
        <v>52</v>
      </c>
      <c r="AF209" s="47"/>
      <c r="AG209" s="45"/>
      <c r="AH209" s="28" t="s">
        <v>54</v>
      </c>
      <c r="AI209" s="45"/>
      <c r="AJ209" s="24" t="s">
        <v>43</v>
      </c>
      <c r="AK209" s="30">
        <v>44403</v>
      </c>
      <c r="AL209" s="29">
        <f t="shared" si="10"/>
        <v>91661</v>
      </c>
    </row>
    <row r="210" spans="1:38" ht="18" customHeight="1" x14ac:dyDescent="0.3">
      <c r="A210" s="138">
        <v>205</v>
      </c>
      <c r="B210" s="21">
        <v>91662</v>
      </c>
      <c r="C210" s="45"/>
      <c r="D210" s="23" t="s">
        <v>43</v>
      </c>
      <c r="E210" s="21"/>
      <c r="F210" s="45"/>
      <c r="G210" s="56"/>
      <c r="H210" s="76"/>
      <c r="I210" s="45" t="s">
        <v>982</v>
      </c>
      <c r="J210" s="45"/>
      <c r="K210" s="45" t="s">
        <v>983</v>
      </c>
      <c r="L210" s="45"/>
      <c r="M210" s="45"/>
      <c r="N210" s="45" t="s">
        <v>972</v>
      </c>
      <c r="O210" s="47"/>
      <c r="P210" s="89" t="s">
        <v>171</v>
      </c>
      <c r="Q210" s="24" t="s">
        <v>973</v>
      </c>
      <c r="R210" s="21">
        <v>1215</v>
      </c>
      <c r="S210" s="51" t="s">
        <v>34</v>
      </c>
      <c r="T210" s="47" t="s">
        <v>560</v>
      </c>
      <c r="U210" s="47"/>
      <c r="V210" s="45" t="s">
        <v>59</v>
      </c>
      <c r="W210" s="45" t="s">
        <v>158</v>
      </c>
      <c r="X210" s="45">
        <v>200</v>
      </c>
      <c r="Y210" s="45"/>
      <c r="Z210" s="45" t="s">
        <v>982</v>
      </c>
      <c r="AA210" s="45" t="s">
        <v>113</v>
      </c>
      <c r="AB210" s="47" t="s">
        <v>55</v>
      </c>
      <c r="AC210" s="45" t="s">
        <v>984</v>
      </c>
      <c r="AD210" s="45"/>
      <c r="AE210" s="45"/>
      <c r="AF210" s="47"/>
      <c r="AG210" s="45"/>
      <c r="AH210" s="45"/>
      <c r="AI210" s="45"/>
      <c r="AJ210" s="24" t="s">
        <v>43</v>
      </c>
      <c r="AK210" s="30">
        <v>44403</v>
      </c>
      <c r="AL210" s="29">
        <f t="shared" si="10"/>
        <v>91662</v>
      </c>
    </row>
    <row r="211" spans="1:38" ht="18" customHeight="1" x14ac:dyDescent="0.3">
      <c r="A211" s="138">
        <v>206</v>
      </c>
      <c r="B211" s="21">
        <v>40357</v>
      </c>
      <c r="C211" s="45" t="s">
        <v>985</v>
      </c>
      <c r="D211" s="23" t="s">
        <v>62</v>
      </c>
      <c r="E211" s="21"/>
      <c r="F211" s="45" t="s">
        <v>989</v>
      </c>
      <c r="G211" s="56" t="s">
        <v>986</v>
      </c>
      <c r="H211" s="76"/>
      <c r="I211" s="45" t="s">
        <v>1630</v>
      </c>
      <c r="J211" s="45" t="s">
        <v>990</v>
      </c>
      <c r="K211" s="45" t="s">
        <v>987</v>
      </c>
      <c r="L211" s="45"/>
      <c r="M211" s="45"/>
      <c r="N211" s="45" t="s">
        <v>972</v>
      </c>
      <c r="O211" s="45"/>
      <c r="P211" s="89" t="s">
        <v>171</v>
      </c>
      <c r="Q211" s="24" t="s">
        <v>973</v>
      </c>
      <c r="R211" s="21">
        <v>1215</v>
      </c>
      <c r="S211" s="51" t="s">
        <v>34</v>
      </c>
      <c r="T211" s="47" t="s">
        <v>560</v>
      </c>
      <c r="U211" s="45"/>
      <c r="V211" s="45" t="s">
        <v>59</v>
      </c>
      <c r="W211" s="45" t="s">
        <v>36</v>
      </c>
      <c r="X211" s="45">
        <v>205</v>
      </c>
      <c r="Y211" s="45"/>
      <c r="Z211" s="45" t="s">
        <v>991</v>
      </c>
      <c r="AA211" s="45" t="s">
        <v>64</v>
      </c>
      <c r="AB211" s="47" t="s">
        <v>55</v>
      </c>
      <c r="AC211" s="45" t="s">
        <v>988</v>
      </c>
      <c r="AD211" s="45" t="s">
        <v>863</v>
      </c>
      <c r="AE211" s="45" t="s">
        <v>864</v>
      </c>
      <c r="AF211" s="47" t="s">
        <v>55</v>
      </c>
      <c r="AG211" s="47" t="s">
        <v>866</v>
      </c>
      <c r="AH211" s="28" t="s">
        <v>992</v>
      </c>
      <c r="AI211" s="45"/>
      <c r="AJ211" s="21" t="s">
        <v>120</v>
      </c>
      <c r="AK211" s="30">
        <v>44403</v>
      </c>
      <c r="AL211" s="31">
        <f t="shared" si="10"/>
        <v>40357</v>
      </c>
    </row>
    <row r="212" spans="1:38" ht="18" customHeight="1" x14ac:dyDescent="0.3">
      <c r="A212" s="138">
        <v>207</v>
      </c>
      <c r="B212" s="21">
        <v>91664</v>
      </c>
      <c r="C212" s="45"/>
      <c r="D212" s="23" t="s">
        <v>43</v>
      </c>
      <c r="E212" s="21"/>
      <c r="F212" s="45"/>
      <c r="G212" s="56"/>
      <c r="H212" s="76"/>
      <c r="I212" s="45" t="s">
        <v>993</v>
      </c>
      <c r="J212" s="45" t="s">
        <v>994</v>
      </c>
      <c r="K212" s="45" t="s">
        <v>32</v>
      </c>
      <c r="L212" s="45"/>
      <c r="M212" s="45"/>
      <c r="N212" s="45" t="s">
        <v>972</v>
      </c>
      <c r="O212" s="47"/>
      <c r="P212" s="89" t="s">
        <v>171</v>
      </c>
      <c r="Q212" s="24" t="s">
        <v>973</v>
      </c>
      <c r="R212" s="21">
        <v>1215</v>
      </c>
      <c r="S212" s="51" t="s">
        <v>34</v>
      </c>
      <c r="T212" s="47" t="s">
        <v>560</v>
      </c>
      <c r="U212" s="47"/>
      <c r="V212" s="45" t="s">
        <v>35</v>
      </c>
      <c r="W212" s="45" t="s">
        <v>36</v>
      </c>
      <c r="X212" s="45">
        <v>5</v>
      </c>
      <c r="Y212" s="45"/>
      <c r="Z212" s="45" t="s">
        <v>993</v>
      </c>
      <c r="AA212" s="45"/>
      <c r="AB212" s="47" t="s">
        <v>55</v>
      </c>
      <c r="AC212" s="45" t="s">
        <v>995</v>
      </c>
      <c r="AD212" s="45"/>
      <c r="AE212" s="45"/>
      <c r="AF212" s="47"/>
      <c r="AG212" s="45"/>
      <c r="AH212" s="28" t="s">
        <v>352</v>
      </c>
      <c r="AI212" s="45"/>
      <c r="AJ212" s="24" t="s">
        <v>43</v>
      </c>
      <c r="AK212" s="30">
        <v>44403</v>
      </c>
      <c r="AL212" s="29">
        <f t="shared" si="10"/>
        <v>91664</v>
      </c>
    </row>
    <row r="213" spans="1:38" ht="18" customHeight="1" x14ac:dyDescent="0.3">
      <c r="A213" s="138">
        <v>208</v>
      </c>
      <c r="B213" s="21">
        <v>40358</v>
      </c>
      <c r="C213" s="47" t="s">
        <v>63</v>
      </c>
      <c r="D213" s="23" t="s">
        <v>62</v>
      </c>
      <c r="E213" s="21"/>
      <c r="F213" s="45" t="s">
        <v>996</v>
      </c>
      <c r="G213" s="56"/>
      <c r="H213" s="76"/>
      <c r="I213" s="45" t="s">
        <v>997</v>
      </c>
      <c r="J213" s="45" t="s">
        <v>998</v>
      </c>
      <c r="K213" s="45" t="s">
        <v>999</v>
      </c>
      <c r="L213" s="45" t="s">
        <v>1000</v>
      </c>
      <c r="M213" s="45"/>
      <c r="N213" s="45" t="s">
        <v>972</v>
      </c>
      <c r="O213" s="45"/>
      <c r="P213" s="89" t="s">
        <v>171</v>
      </c>
      <c r="Q213" s="24" t="s">
        <v>973</v>
      </c>
      <c r="R213" s="21">
        <v>1215</v>
      </c>
      <c r="S213" s="51" t="s">
        <v>34</v>
      </c>
      <c r="T213" s="47" t="s">
        <v>560</v>
      </c>
      <c r="U213" s="45"/>
      <c r="V213" s="45" t="s">
        <v>45</v>
      </c>
      <c r="W213" s="45" t="s">
        <v>36</v>
      </c>
      <c r="X213" s="45">
        <v>183</v>
      </c>
      <c r="Y213" s="45"/>
      <c r="Z213" s="45" t="s">
        <v>997</v>
      </c>
      <c r="AA213" s="45" t="s">
        <v>64</v>
      </c>
      <c r="AB213" s="47" t="s">
        <v>39</v>
      </c>
      <c r="AC213" s="45" t="s">
        <v>116</v>
      </c>
      <c r="AD213" s="45" t="s">
        <v>80</v>
      </c>
      <c r="AE213" s="45" t="s">
        <v>81</v>
      </c>
      <c r="AF213" s="47" t="s">
        <v>39</v>
      </c>
      <c r="AG213" s="45" t="s">
        <v>1001</v>
      </c>
      <c r="AH213" s="28" t="s">
        <v>82</v>
      </c>
      <c r="AI213" s="45"/>
      <c r="AJ213" s="21" t="s">
        <v>618</v>
      </c>
      <c r="AK213" s="30">
        <v>41547</v>
      </c>
      <c r="AL213" s="31">
        <f t="shared" si="10"/>
        <v>40358</v>
      </c>
    </row>
    <row r="214" spans="1:38" ht="18" customHeight="1" x14ac:dyDescent="0.3">
      <c r="A214" s="138">
        <v>209</v>
      </c>
      <c r="B214" s="21">
        <v>91665</v>
      </c>
      <c r="C214" s="45"/>
      <c r="D214" s="23" t="s">
        <v>43</v>
      </c>
      <c r="E214" s="21"/>
      <c r="F214" s="49" t="s">
        <v>1002</v>
      </c>
      <c r="G214" s="56" t="s">
        <v>1631</v>
      </c>
      <c r="H214" s="77"/>
      <c r="I214" s="49" t="s">
        <v>1003</v>
      </c>
      <c r="J214" s="49"/>
      <c r="K214" s="49" t="s">
        <v>1004</v>
      </c>
      <c r="L214" s="87"/>
      <c r="M214" s="87"/>
      <c r="N214" s="45" t="s">
        <v>972</v>
      </c>
      <c r="O214" s="47"/>
      <c r="P214" s="89" t="s">
        <v>171</v>
      </c>
      <c r="Q214" s="24" t="s">
        <v>973</v>
      </c>
      <c r="R214" s="21">
        <v>1215</v>
      </c>
      <c r="S214" s="51" t="s">
        <v>34</v>
      </c>
      <c r="T214" s="47" t="s">
        <v>560</v>
      </c>
      <c r="U214" s="47"/>
      <c r="V214" s="45" t="s">
        <v>59</v>
      </c>
      <c r="W214" s="45" t="s">
        <v>36</v>
      </c>
      <c r="X214" s="45">
        <v>150</v>
      </c>
      <c r="Y214" s="45"/>
      <c r="Z214" s="49" t="s">
        <v>1003</v>
      </c>
      <c r="AA214" s="45"/>
      <c r="AB214" s="27" t="s">
        <v>55</v>
      </c>
      <c r="AC214" s="27" t="s">
        <v>1005</v>
      </c>
      <c r="AD214" s="49"/>
      <c r="AE214" s="49"/>
      <c r="AF214" s="27" t="s">
        <v>55</v>
      </c>
      <c r="AG214" s="27" t="s">
        <v>1006</v>
      </c>
      <c r="AH214" s="28" t="s">
        <v>1007</v>
      </c>
      <c r="AI214" s="45"/>
      <c r="AJ214" s="24" t="s">
        <v>92</v>
      </c>
      <c r="AK214" s="30">
        <v>44403</v>
      </c>
      <c r="AL214" s="29">
        <f t="shared" si="10"/>
        <v>91665</v>
      </c>
    </row>
    <row r="215" spans="1:38" ht="18" customHeight="1" x14ac:dyDescent="0.3">
      <c r="A215" s="138">
        <v>210</v>
      </c>
      <c r="B215" s="21">
        <v>91666</v>
      </c>
      <c r="C215" s="45"/>
      <c r="D215" s="23" t="s">
        <v>43</v>
      </c>
      <c r="E215" s="21"/>
      <c r="F215" s="45"/>
      <c r="G215" s="56"/>
      <c r="H215" s="76"/>
      <c r="I215" s="45" t="s">
        <v>1008</v>
      </c>
      <c r="J215" s="45"/>
      <c r="K215" s="45" t="s">
        <v>32</v>
      </c>
      <c r="L215" s="45"/>
      <c r="M215" s="45"/>
      <c r="N215" s="45" t="s">
        <v>972</v>
      </c>
      <c r="O215" s="47"/>
      <c r="P215" s="89" t="s">
        <v>171</v>
      </c>
      <c r="Q215" s="24" t="s">
        <v>973</v>
      </c>
      <c r="R215" s="21">
        <v>1215</v>
      </c>
      <c r="S215" s="51" t="s">
        <v>34</v>
      </c>
      <c r="T215" s="47" t="s">
        <v>560</v>
      </c>
      <c r="U215" s="47"/>
      <c r="V215" s="45" t="s">
        <v>35</v>
      </c>
      <c r="W215" s="45" t="s">
        <v>36</v>
      </c>
      <c r="X215" s="45">
        <v>5</v>
      </c>
      <c r="Y215" s="45"/>
      <c r="Z215" s="45" t="s">
        <v>1008</v>
      </c>
      <c r="AA215" s="45" t="s">
        <v>44</v>
      </c>
      <c r="AB215" s="47" t="s">
        <v>88</v>
      </c>
      <c r="AC215" s="45" t="s">
        <v>89</v>
      </c>
      <c r="AD215" s="45" t="s">
        <v>1009</v>
      </c>
      <c r="AE215" s="45" t="s">
        <v>87</v>
      </c>
      <c r="AF215" s="47" t="s">
        <v>88</v>
      </c>
      <c r="AG215" s="45" t="s">
        <v>89</v>
      </c>
      <c r="AH215" s="28" t="s">
        <v>1010</v>
      </c>
      <c r="AI215" s="45"/>
      <c r="AJ215" s="24" t="s">
        <v>43</v>
      </c>
      <c r="AK215" s="30">
        <v>44403</v>
      </c>
      <c r="AL215" s="29">
        <f t="shared" si="10"/>
        <v>91666</v>
      </c>
    </row>
    <row r="216" spans="1:38" ht="18" customHeight="1" x14ac:dyDescent="0.3">
      <c r="A216" s="138">
        <v>211</v>
      </c>
      <c r="B216" s="21">
        <v>91667</v>
      </c>
      <c r="C216" s="45"/>
      <c r="D216" s="23" t="s">
        <v>43</v>
      </c>
      <c r="E216" s="21"/>
      <c r="F216" s="45"/>
      <c r="G216" s="56"/>
      <c r="H216" s="76"/>
      <c r="I216" s="45" t="s">
        <v>1011</v>
      </c>
      <c r="J216" s="45"/>
      <c r="K216" s="45" t="s">
        <v>32</v>
      </c>
      <c r="L216" s="45"/>
      <c r="M216" s="45"/>
      <c r="N216" s="45" t="s">
        <v>972</v>
      </c>
      <c r="O216" s="47"/>
      <c r="P216" s="89" t="s">
        <v>171</v>
      </c>
      <c r="Q216" s="24" t="s">
        <v>973</v>
      </c>
      <c r="R216" s="21">
        <v>1215</v>
      </c>
      <c r="S216" s="51" t="s">
        <v>34</v>
      </c>
      <c r="T216" s="47" t="s">
        <v>560</v>
      </c>
      <c r="U216" s="47"/>
      <c r="V216" s="45" t="s">
        <v>35</v>
      </c>
      <c r="W216" s="45" t="s">
        <v>36</v>
      </c>
      <c r="X216" s="45">
        <f>10+3+5</f>
        <v>18</v>
      </c>
      <c r="Y216" s="45"/>
      <c r="Z216" s="45" t="s">
        <v>1011</v>
      </c>
      <c r="AA216" s="45" t="s">
        <v>44</v>
      </c>
      <c r="AB216" s="47" t="s">
        <v>88</v>
      </c>
      <c r="AC216" s="45" t="s">
        <v>89</v>
      </c>
      <c r="AD216" s="45" t="s">
        <v>1009</v>
      </c>
      <c r="AE216" s="45" t="s">
        <v>87</v>
      </c>
      <c r="AF216" s="47"/>
      <c r="AG216" s="45"/>
      <c r="AH216" s="28" t="s">
        <v>1010</v>
      </c>
      <c r="AI216" s="45"/>
      <c r="AJ216" s="24" t="s">
        <v>43</v>
      </c>
      <c r="AK216" s="30">
        <v>44403</v>
      </c>
      <c r="AL216" s="29">
        <f t="shared" si="10"/>
        <v>91667</v>
      </c>
    </row>
    <row r="217" spans="1:38" ht="18" customHeight="1" x14ac:dyDescent="0.3">
      <c r="A217" s="138">
        <v>212</v>
      </c>
      <c r="B217" s="21"/>
      <c r="C217" s="45"/>
      <c r="D217" s="23"/>
      <c r="E217" s="21"/>
      <c r="F217" s="45"/>
      <c r="G217" s="56"/>
      <c r="H217" s="76" t="s">
        <v>1014</v>
      </c>
      <c r="I217" s="45"/>
      <c r="J217" s="45"/>
      <c r="K217" s="45"/>
      <c r="L217" s="45"/>
      <c r="M217" s="45"/>
      <c r="N217" s="45"/>
      <c r="O217" s="47"/>
      <c r="P217" s="89"/>
      <c r="Q217" s="24"/>
      <c r="R217" s="24"/>
      <c r="S217" s="51"/>
      <c r="T217" s="47"/>
      <c r="U217" s="47"/>
      <c r="V217" s="45"/>
      <c r="W217" s="45"/>
      <c r="X217" s="45"/>
      <c r="Y217" s="45"/>
      <c r="Z217" s="45"/>
      <c r="AA217" s="45"/>
      <c r="AB217" s="47"/>
      <c r="AC217" s="45"/>
      <c r="AD217" s="45"/>
      <c r="AE217" s="45"/>
      <c r="AF217" s="47"/>
      <c r="AG217" s="45"/>
      <c r="AH217" s="28"/>
      <c r="AI217" s="45"/>
      <c r="AJ217" s="24"/>
      <c r="AK217" s="30"/>
      <c r="AL217" s="29"/>
    </row>
    <row r="218" spans="1:38" ht="18" customHeight="1" x14ac:dyDescent="0.3">
      <c r="A218" s="138">
        <v>213</v>
      </c>
      <c r="B218" s="21">
        <v>10349</v>
      </c>
      <c r="C218" s="21"/>
      <c r="D218" s="23" t="s">
        <v>94</v>
      </c>
      <c r="E218" s="21"/>
      <c r="F218" s="54" t="s">
        <v>1070</v>
      </c>
      <c r="G218" s="56"/>
      <c r="H218" s="77"/>
      <c r="I218" s="54" t="s">
        <v>1075</v>
      </c>
      <c r="J218" s="37"/>
      <c r="K218" s="54" t="s">
        <v>1071</v>
      </c>
      <c r="L218" s="54" t="s">
        <v>1072</v>
      </c>
      <c r="M218" s="45"/>
      <c r="N218" s="45" t="s">
        <v>1014</v>
      </c>
      <c r="O218" s="37"/>
      <c r="P218" s="89" t="s">
        <v>171</v>
      </c>
      <c r="Q218" s="38" t="s">
        <v>1015</v>
      </c>
      <c r="R218" s="21">
        <v>1216</v>
      </c>
      <c r="S218" s="51" t="s">
        <v>34</v>
      </c>
      <c r="T218" s="55" t="s">
        <v>1073</v>
      </c>
      <c r="U218" s="54"/>
      <c r="V218" s="54"/>
      <c r="W218" s="54"/>
      <c r="X218" s="40" t="s">
        <v>1074</v>
      </c>
      <c r="Y218" s="54"/>
      <c r="Z218" s="45"/>
      <c r="AA218" s="54"/>
      <c r="AB218" s="55" t="s">
        <v>55</v>
      </c>
      <c r="AC218" s="55" t="s">
        <v>1077</v>
      </c>
      <c r="AD218" s="55" t="s">
        <v>1075</v>
      </c>
      <c r="AE218" s="54" t="s">
        <v>1076</v>
      </c>
      <c r="AF218" s="55" t="s">
        <v>55</v>
      </c>
      <c r="AG218" s="55" t="s">
        <v>1077</v>
      </c>
      <c r="AH218" s="37" t="s">
        <v>1078</v>
      </c>
      <c r="AI218" s="37"/>
      <c r="AJ218" s="40" t="s">
        <v>96</v>
      </c>
      <c r="AK218" s="41">
        <v>44573</v>
      </c>
      <c r="AL218" s="29">
        <f t="shared" ref="AL218:AL263" si="11">B218</f>
        <v>10349</v>
      </c>
    </row>
    <row r="219" spans="1:38" ht="18" customHeight="1" x14ac:dyDescent="0.3">
      <c r="A219" s="138">
        <v>214</v>
      </c>
      <c r="B219" s="21">
        <v>91668</v>
      </c>
      <c r="C219" s="45"/>
      <c r="D219" s="23" t="s">
        <v>43</v>
      </c>
      <c r="E219" s="21"/>
      <c r="F219" s="45"/>
      <c r="G219" s="56"/>
      <c r="H219" s="76"/>
      <c r="I219" s="45" t="s">
        <v>1012</v>
      </c>
      <c r="J219" s="45" t="s">
        <v>1013</v>
      </c>
      <c r="K219" s="45" t="s">
        <v>1012</v>
      </c>
      <c r="L219" s="45"/>
      <c r="M219" s="45"/>
      <c r="N219" s="45" t="s">
        <v>1014</v>
      </c>
      <c r="O219" s="47"/>
      <c r="P219" s="89" t="s">
        <v>171</v>
      </c>
      <c r="Q219" s="24" t="s">
        <v>1015</v>
      </c>
      <c r="R219" s="21">
        <v>1216</v>
      </c>
      <c r="S219" s="51" t="s">
        <v>34</v>
      </c>
      <c r="T219" s="47" t="s">
        <v>1016</v>
      </c>
      <c r="U219" s="47"/>
      <c r="V219" s="45" t="s">
        <v>45</v>
      </c>
      <c r="W219" s="45" t="s">
        <v>36</v>
      </c>
      <c r="X219" s="29">
        <v>10</v>
      </c>
      <c r="Y219" s="45"/>
      <c r="Z219" s="45" t="s">
        <v>1012</v>
      </c>
      <c r="AA219" s="45" t="s">
        <v>44</v>
      </c>
      <c r="AB219" s="47" t="s">
        <v>55</v>
      </c>
      <c r="AC219" s="45" t="s">
        <v>1019</v>
      </c>
      <c r="AD219" s="45" t="s">
        <v>1017</v>
      </c>
      <c r="AE219" s="45" t="s">
        <v>1018</v>
      </c>
      <c r="AF219" s="47" t="s">
        <v>55</v>
      </c>
      <c r="AG219" s="45" t="s">
        <v>1020</v>
      </c>
      <c r="AH219" s="28"/>
      <c r="AI219" s="45"/>
      <c r="AJ219" s="24" t="s">
        <v>43</v>
      </c>
      <c r="AK219" s="30">
        <v>44403</v>
      </c>
      <c r="AL219" s="29">
        <f t="shared" si="11"/>
        <v>91668</v>
      </c>
    </row>
    <row r="220" spans="1:38" ht="18" customHeight="1" x14ac:dyDescent="0.3">
      <c r="A220" s="138">
        <v>215</v>
      </c>
      <c r="B220" s="21">
        <v>91669</v>
      </c>
      <c r="C220" s="45"/>
      <c r="D220" s="23" t="s">
        <v>43</v>
      </c>
      <c r="E220" s="21"/>
      <c r="F220" s="45"/>
      <c r="G220" s="56"/>
      <c r="H220" s="76"/>
      <c r="I220" s="45" t="s">
        <v>1021</v>
      </c>
      <c r="J220" s="45"/>
      <c r="K220" s="45" t="s">
        <v>1021</v>
      </c>
      <c r="L220" s="45"/>
      <c r="M220" s="45"/>
      <c r="N220" s="45" t="s">
        <v>1014</v>
      </c>
      <c r="O220" s="47"/>
      <c r="P220" s="89" t="s">
        <v>171</v>
      </c>
      <c r="Q220" s="24" t="s">
        <v>1015</v>
      </c>
      <c r="R220" s="21">
        <v>1216</v>
      </c>
      <c r="S220" s="51" t="s">
        <v>34</v>
      </c>
      <c r="T220" s="47" t="s">
        <v>1016</v>
      </c>
      <c r="U220" s="47"/>
      <c r="V220" s="45" t="s">
        <v>45</v>
      </c>
      <c r="W220" s="45" t="s">
        <v>36</v>
      </c>
      <c r="X220" s="29">
        <v>7</v>
      </c>
      <c r="Y220" s="45"/>
      <c r="Z220" s="45" t="s">
        <v>1021</v>
      </c>
      <c r="AA220" s="45" t="s">
        <v>105</v>
      </c>
      <c r="AB220" s="47" t="s">
        <v>55</v>
      </c>
      <c r="AC220" s="45" t="s">
        <v>1022</v>
      </c>
      <c r="AD220" s="45" t="s">
        <v>493</v>
      </c>
      <c r="AE220" s="45" t="s">
        <v>494</v>
      </c>
      <c r="AF220" s="47" t="s">
        <v>55</v>
      </c>
      <c r="AG220" s="45" t="s">
        <v>662</v>
      </c>
      <c r="AH220" s="28" t="s">
        <v>1023</v>
      </c>
      <c r="AI220" s="45"/>
      <c r="AJ220" s="24" t="s">
        <v>43</v>
      </c>
      <c r="AK220" s="30">
        <v>44403</v>
      </c>
      <c r="AL220" s="29">
        <f t="shared" si="11"/>
        <v>91669</v>
      </c>
    </row>
    <row r="221" spans="1:38" ht="18" customHeight="1" x14ac:dyDescent="0.3">
      <c r="A221" s="138">
        <v>216</v>
      </c>
      <c r="B221" s="21">
        <v>91670</v>
      </c>
      <c r="C221" s="45"/>
      <c r="D221" s="23" t="s">
        <v>43</v>
      </c>
      <c r="E221" s="21"/>
      <c r="F221" s="45"/>
      <c r="G221" s="56"/>
      <c r="H221" s="76"/>
      <c r="I221" s="45" t="s">
        <v>1024</v>
      </c>
      <c r="J221" s="45" t="s">
        <v>1025</v>
      </c>
      <c r="K221" s="45" t="s">
        <v>1026</v>
      </c>
      <c r="L221" s="45"/>
      <c r="M221" s="45"/>
      <c r="N221" s="45" t="s">
        <v>1014</v>
      </c>
      <c r="O221" s="47"/>
      <c r="P221" s="89" t="s">
        <v>171</v>
      </c>
      <c r="Q221" s="24" t="s">
        <v>1015</v>
      </c>
      <c r="R221" s="21">
        <v>1216</v>
      </c>
      <c r="S221" s="51" t="s">
        <v>34</v>
      </c>
      <c r="T221" s="47" t="s">
        <v>1016</v>
      </c>
      <c r="U221" s="47"/>
      <c r="V221" s="45" t="s">
        <v>45</v>
      </c>
      <c r="W221" s="45" t="s">
        <v>36</v>
      </c>
      <c r="X221" s="29">
        <v>4</v>
      </c>
      <c r="Y221" s="45"/>
      <c r="Z221" s="45" t="s">
        <v>1027</v>
      </c>
      <c r="AA221" s="45" t="s">
        <v>105</v>
      </c>
      <c r="AB221" s="47" t="s">
        <v>55</v>
      </c>
      <c r="AC221" s="45" t="s">
        <v>1028</v>
      </c>
      <c r="AD221" s="45"/>
      <c r="AE221" s="45"/>
      <c r="AF221" s="47"/>
      <c r="AG221" s="45"/>
      <c r="AH221" s="45"/>
      <c r="AI221" s="45"/>
      <c r="AJ221" s="24" t="s">
        <v>43</v>
      </c>
      <c r="AK221" s="30">
        <v>44403</v>
      </c>
      <c r="AL221" s="29">
        <f t="shared" si="11"/>
        <v>91670</v>
      </c>
    </row>
    <row r="222" spans="1:38" ht="18" customHeight="1" x14ac:dyDescent="0.3">
      <c r="A222" s="138">
        <v>217</v>
      </c>
      <c r="B222" s="21">
        <v>91671</v>
      </c>
      <c r="C222" s="45"/>
      <c r="D222" s="23" t="s">
        <v>43</v>
      </c>
      <c r="E222" s="21"/>
      <c r="F222" s="45"/>
      <c r="G222" s="56"/>
      <c r="H222" s="76"/>
      <c r="I222" s="45" t="s">
        <v>1029</v>
      </c>
      <c r="J222" s="45" t="s">
        <v>1030</v>
      </c>
      <c r="K222" s="45" t="s">
        <v>1031</v>
      </c>
      <c r="L222" s="45"/>
      <c r="M222" s="45"/>
      <c r="N222" s="45" t="s">
        <v>1014</v>
      </c>
      <c r="O222" s="47"/>
      <c r="P222" s="89" t="s">
        <v>171</v>
      </c>
      <c r="Q222" s="24" t="s">
        <v>1015</v>
      </c>
      <c r="R222" s="21">
        <v>1216</v>
      </c>
      <c r="S222" s="51" t="s">
        <v>34</v>
      </c>
      <c r="T222" s="47" t="s">
        <v>1016</v>
      </c>
      <c r="U222" s="47"/>
      <c r="V222" s="45" t="s">
        <v>45</v>
      </c>
      <c r="W222" s="45" t="s">
        <v>36</v>
      </c>
      <c r="X222" s="29">
        <v>4</v>
      </c>
      <c r="Y222" s="45"/>
      <c r="Z222" s="45" t="s">
        <v>1029</v>
      </c>
      <c r="AA222" s="45" t="s">
        <v>105</v>
      </c>
      <c r="AB222" s="47" t="s">
        <v>55</v>
      </c>
      <c r="AC222" s="45" t="s">
        <v>1034</v>
      </c>
      <c r="AD222" s="45" t="s">
        <v>1032</v>
      </c>
      <c r="AE222" s="45" t="s">
        <v>1033</v>
      </c>
      <c r="AF222" s="47" t="s">
        <v>55</v>
      </c>
      <c r="AG222" s="45" t="s">
        <v>1020</v>
      </c>
      <c r="AH222" s="28" t="s">
        <v>1035</v>
      </c>
      <c r="AI222" s="45"/>
      <c r="AJ222" s="21" t="s">
        <v>43</v>
      </c>
      <c r="AK222" s="30">
        <v>44403</v>
      </c>
      <c r="AL222" s="29">
        <f t="shared" si="11"/>
        <v>91671</v>
      </c>
    </row>
    <row r="223" spans="1:38" ht="18" customHeight="1" x14ac:dyDescent="0.3">
      <c r="A223" s="138">
        <v>218</v>
      </c>
      <c r="B223" s="21">
        <v>91672</v>
      </c>
      <c r="C223" s="45"/>
      <c r="D223" s="23" t="s">
        <v>43</v>
      </c>
      <c r="E223" s="21"/>
      <c r="F223" s="45"/>
      <c r="G223" s="56"/>
      <c r="H223" s="76"/>
      <c r="I223" s="45" t="s">
        <v>1036</v>
      </c>
      <c r="J223" s="45" t="s">
        <v>1025</v>
      </c>
      <c r="K223" s="45" t="s">
        <v>1037</v>
      </c>
      <c r="L223" s="45"/>
      <c r="M223" s="45"/>
      <c r="N223" s="45" t="s">
        <v>1014</v>
      </c>
      <c r="O223" s="47"/>
      <c r="P223" s="89" t="s">
        <v>171</v>
      </c>
      <c r="Q223" s="24" t="s">
        <v>1015</v>
      </c>
      <c r="R223" s="21">
        <v>1216</v>
      </c>
      <c r="S223" s="51" t="s">
        <v>34</v>
      </c>
      <c r="T223" s="47" t="s">
        <v>1016</v>
      </c>
      <c r="U223" s="47"/>
      <c r="V223" s="45" t="s">
        <v>45</v>
      </c>
      <c r="W223" s="45" t="s">
        <v>36</v>
      </c>
      <c r="X223" s="29">
        <v>12</v>
      </c>
      <c r="Y223" s="45"/>
      <c r="Z223" s="45" t="s">
        <v>1036</v>
      </c>
      <c r="AA223" s="45" t="s">
        <v>105</v>
      </c>
      <c r="AB223" s="47" t="s">
        <v>55</v>
      </c>
      <c r="AC223" s="45" t="s">
        <v>1034</v>
      </c>
      <c r="AD223" s="45" t="s">
        <v>1032</v>
      </c>
      <c r="AE223" s="45" t="s">
        <v>1033</v>
      </c>
      <c r="AF223" s="47" t="s">
        <v>55</v>
      </c>
      <c r="AG223" s="45" t="s">
        <v>1020</v>
      </c>
      <c r="AH223" s="28" t="s">
        <v>1035</v>
      </c>
      <c r="AI223" s="45"/>
      <c r="AJ223" s="21" t="s">
        <v>43</v>
      </c>
      <c r="AK223" s="30">
        <v>44403</v>
      </c>
      <c r="AL223" s="29">
        <f t="shared" si="11"/>
        <v>91672</v>
      </c>
    </row>
    <row r="224" spans="1:38" ht="18" customHeight="1" x14ac:dyDescent="0.3">
      <c r="A224" s="138">
        <v>219</v>
      </c>
      <c r="B224" s="21">
        <v>91673</v>
      </c>
      <c r="C224" s="45"/>
      <c r="D224" s="23" t="s">
        <v>43</v>
      </c>
      <c r="E224" s="21"/>
      <c r="F224" s="45"/>
      <c r="G224" s="56"/>
      <c r="H224" s="76"/>
      <c r="I224" s="45" t="s">
        <v>1038</v>
      </c>
      <c r="J224" s="45"/>
      <c r="K224" s="45" t="s">
        <v>1039</v>
      </c>
      <c r="L224" s="45"/>
      <c r="M224" s="45"/>
      <c r="N224" s="45" t="s">
        <v>1014</v>
      </c>
      <c r="O224" s="47"/>
      <c r="P224" s="89" t="s">
        <v>171</v>
      </c>
      <c r="Q224" s="24" t="s">
        <v>1015</v>
      </c>
      <c r="R224" s="21">
        <v>1216</v>
      </c>
      <c r="S224" s="51" t="s">
        <v>34</v>
      </c>
      <c r="T224" s="47" t="s">
        <v>1016</v>
      </c>
      <c r="U224" s="47"/>
      <c r="V224" s="45" t="s">
        <v>45</v>
      </c>
      <c r="W224" s="45" t="s">
        <v>36</v>
      </c>
      <c r="X224" s="29">
        <v>6</v>
      </c>
      <c r="Y224" s="45"/>
      <c r="Z224" s="45" t="s">
        <v>1038</v>
      </c>
      <c r="AA224" s="45" t="s">
        <v>1040</v>
      </c>
      <c r="AB224" s="47" t="s">
        <v>55</v>
      </c>
      <c r="AC224" s="45" t="s">
        <v>662</v>
      </c>
      <c r="AD224" s="45" t="s">
        <v>493</v>
      </c>
      <c r="AE224" s="45" t="s">
        <v>494</v>
      </c>
      <c r="AF224" s="47"/>
      <c r="AG224" s="45"/>
      <c r="AH224" s="28" t="s">
        <v>1023</v>
      </c>
      <c r="AI224" s="45"/>
      <c r="AJ224" s="24" t="s">
        <v>43</v>
      </c>
      <c r="AK224" s="21"/>
      <c r="AL224" s="29">
        <f t="shared" si="11"/>
        <v>91673</v>
      </c>
    </row>
    <row r="225" spans="1:38" ht="18" customHeight="1" x14ac:dyDescent="0.3">
      <c r="A225" s="138">
        <v>220</v>
      </c>
      <c r="B225" s="21">
        <v>91674</v>
      </c>
      <c r="C225" s="45"/>
      <c r="D225" s="23" t="s">
        <v>43</v>
      </c>
      <c r="E225" s="21"/>
      <c r="F225" s="45"/>
      <c r="G225" s="56"/>
      <c r="H225" s="76"/>
      <c r="I225" s="45" t="s">
        <v>1041</v>
      </c>
      <c r="J225" s="45" t="s">
        <v>1030</v>
      </c>
      <c r="K225" s="45" t="s">
        <v>1042</v>
      </c>
      <c r="L225" s="45"/>
      <c r="M225" s="45"/>
      <c r="N225" s="45" t="s">
        <v>1014</v>
      </c>
      <c r="O225" s="47"/>
      <c r="P225" s="89" t="s">
        <v>171</v>
      </c>
      <c r="Q225" s="24" t="s">
        <v>1015</v>
      </c>
      <c r="R225" s="21">
        <v>1216</v>
      </c>
      <c r="S225" s="51" t="s">
        <v>34</v>
      </c>
      <c r="T225" s="47" t="s">
        <v>1016</v>
      </c>
      <c r="U225" s="47"/>
      <c r="V225" s="45" t="s">
        <v>45</v>
      </c>
      <c r="W225" s="45" t="s">
        <v>36</v>
      </c>
      <c r="X225" s="29">
        <v>4</v>
      </c>
      <c r="Y225" s="45"/>
      <c r="Z225" s="45" t="s">
        <v>1041</v>
      </c>
      <c r="AA225" s="45" t="s">
        <v>105</v>
      </c>
      <c r="AB225" s="47" t="s">
        <v>55</v>
      </c>
      <c r="AC225" s="45" t="s">
        <v>1034</v>
      </c>
      <c r="AD225" s="45" t="s">
        <v>1032</v>
      </c>
      <c r="AE225" s="45" t="s">
        <v>1033</v>
      </c>
      <c r="AF225" s="47" t="s">
        <v>55</v>
      </c>
      <c r="AG225" s="45" t="s">
        <v>1020</v>
      </c>
      <c r="AH225" s="28" t="s">
        <v>1035</v>
      </c>
      <c r="AI225" s="45"/>
      <c r="AJ225" s="21" t="s">
        <v>43</v>
      </c>
      <c r="AK225" s="21"/>
      <c r="AL225" s="29">
        <f t="shared" si="11"/>
        <v>91674</v>
      </c>
    </row>
    <row r="226" spans="1:38" ht="18" customHeight="1" x14ac:dyDescent="0.3">
      <c r="A226" s="138">
        <v>221</v>
      </c>
      <c r="B226" s="21">
        <v>91675</v>
      </c>
      <c r="C226" s="45"/>
      <c r="D226" s="23" t="s">
        <v>43</v>
      </c>
      <c r="E226" s="21"/>
      <c r="F226" s="45"/>
      <c r="G226" s="56"/>
      <c r="H226" s="76"/>
      <c r="I226" s="45" t="s">
        <v>1043</v>
      </c>
      <c r="J226" s="45"/>
      <c r="K226" s="45" t="s">
        <v>1043</v>
      </c>
      <c r="L226" s="45"/>
      <c r="M226" s="45"/>
      <c r="N226" s="45" t="s">
        <v>1014</v>
      </c>
      <c r="O226" s="47"/>
      <c r="P226" s="89" t="s">
        <v>171</v>
      </c>
      <c r="Q226" s="24" t="s">
        <v>1015</v>
      </c>
      <c r="R226" s="21">
        <v>1216</v>
      </c>
      <c r="S226" s="51" t="s">
        <v>34</v>
      </c>
      <c r="T226" s="47" t="s">
        <v>1016</v>
      </c>
      <c r="U226" s="47"/>
      <c r="V226" s="45" t="s">
        <v>45</v>
      </c>
      <c r="W226" s="45" t="s">
        <v>36</v>
      </c>
      <c r="X226" s="29">
        <v>4</v>
      </c>
      <c r="Y226" s="45"/>
      <c r="Z226" s="45" t="s">
        <v>1043</v>
      </c>
      <c r="AA226" s="45" t="s">
        <v>1040</v>
      </c>
      <c r="AB226" s="47" t="s">
        <v>55</v>
      </c>
      <c r="AC226" s="45" t="s">
        <v>662</v>
      </c>
      <c r="AD226" s="45" t="s">
        <v>493</v>
      </c>
      <c r="AE226" s="45" t="s">
        <v>494</v>
      </c>
      <c r="AF226" s="47"/>
      <c r="AG226" s="45"/>
      <c r="AH226" s="28" t="s">
        <v>1023</v>
      </c>
      <c r="AI226" s="45"/>
      <c r="AJ226" s="24" t="s">
        <v>43</v>
      </c>
      <c r="AK226" s="21"/>
      <c r="AL226" s="29">
        <f t="shared" si="11"/>
        <v>91675</v>
      </c>
    </row>
    <row r="227" spans="1:38" ht="18" customHeight="1" x14ac:dyDescent="0.3">
      <c r="A227" s="138">
        <v>222</v>
      </c>
      <c r="B227" s="21">
        <v>91676</v>
      </c>
      <c r="C227" s="45"/>
      <c r="D227" s="23" t="s">
        <v>43</v>
      </c>
      <c r="E227" s="21"/>
      <c r="F227" s="45"/>
      <c r="G227" s="56"/>
      <c r="H227" s="76"/>
      <c r="I227" s="45" t="s">
        <v>1044</v>
      </c>
      <c r="J227" s="45" t="s">
        <v>1030</v>
      </c>
      <c r="K227" s="45" t="s">
        <v>1045</v>
      </c>
      <c r="L227" s="45"/>
      <c r="M227" s="45"/>
      <c r="N227" s="45" t="s">
        <v>1014</v>
      </c>
      <c r="O227" s="47"/>
      <c r="P227" s="89" t="s">
        <v>171</v>
      </c>
      <c r="Q227" s="24" t="s">
        <v>1015</v>
      </c>
      <c r="R227" s="21">
        <v>1216</v>
      </c>
      <c r="S227" s="51" t="s">
        <v>34</v>
      </c>
      <c r="T227" s="47" t="s">
        <v>1016</v>
      </c>
      <c r="U227" s="47"/>
      <c r="V227" s="45" t="s">
        <v>45</v>
      </c>
      <c r="W227" s="45" t="s">
        <v>36</v>
      </c>
      <c r="X227" s="29">
        <v>12</v>
      </c>
      <c r="Y227" s="45"/>
      <c r="Z227" s="45" t="s">
        <v>1044</v>
      </c>
      <c r="AA227" s="45" t="s">
        <v>57</v>
      </c>
      <c r="AB227" s="47" t="s">
        <v>55</v>
      </c>
      <c r="AC227" s="45" t="s">
        <v>1034</v>
      </c>
      <c r="AD227" s="45" t="s">
        <v>1032</v>
      </c>
      <c r="AE227" s="45" t="s">
        <v>1033</v>
      </c>
      <c r="AF227" s="47"/>
      <c r="AG227" s="45"/>
      <c r="AH227" s="28" t="s">
        <v>1035</v>
      </c>
      <c r="AI227" s="45"/>
      <c r="AJ227" s="24" t="s">
        <v>43</v>
      </c>
      <c r="AK227" s="30">
        <v>44403</v>
      </c>
      <c r="AL227" s="29">
        <f t="shared" si="11"/>
        <v>91676</v>
      </c>
    </row>
    <row r="228" spans="1:38" ht="18" customHeight="1" x14ac:dyDescent="0.3">
      <c r="A228" s="138">
        <v>223</v>
      </c>
      <c r="B228" s="21">
        <v>91677</v>
      </c>
      <c r="C228" s="45"/>
      <c r="D228" s="23" t="s">
        <v>43</v>
      </c>
      <c r="E228" s="21"/>
      <c r="F228" s="45"/>
      <c r="G228" s="56"/>
      <c r="H228" s="76"/>
      <c r="I228" s="45" t="s">
        <v>1046</v>
      </c>
      <c r="J228" s="45" t="s">
        <v>1030</v>
      </c>
      <c r="K228" s="45" t="s">
        <v>1047</v>
      </c>
      <c r="L228" s="45"/>
      <c r="M228" s="45"/>
      <c r="N228" s="45" t="s">
        <v>1014</v>
      </c>
      <c r="O228" s="47"/>
      <c r="P228" s="89" t="s">
        <v>171</v>
      </c>
      <c r="Q228" s="24" t="s">
        <v>1015</v>
      </c>
      <c r="R228" s="21">
        <v>1216</v>
      </c>
      <c r="S228" s="51" t="s">
        <v>34</v>
      </c>
      <c r="T228" s="47" t="s">
        <v>1016</v>
      </c>
      <c r="U228" s="47"/>
      <c r="V228" s="45" t="s">
        <v>45</v>
      </c>
      <c r="W228" s="45" t="s">
        <v>36</v>
      </c>
      <c r="X228" s="29">
        <v>4</v>
      </c>
      <c r="Y228" s="45"/>
      <c r="Z228" s="45" t="s">
        <v>1048</v>
      </c>
      <c r="AA228" s="45" t="s">
        <v>105</v>
      </c>
      <c r="AB228" s="47" t="s">
        <v>55</v>
      </c>
      <c r="AC228" s="45" t="s">
        <v>1051</v>
      </c>
      <c r="AD228" s="45" t="s">
        <v>1049</v>
      </c>
      <c r="AE228" s="45" t="s">
        <v>1050</v>
      </c>
      <c r="AF228" s="47"/>
      <c r="AG228" s="45"/>
      <c r="AH228" s="45"/>
      <c r="AI228" s="45"/>
      <c r="AJ228" s="24" t="s">
        <v>43</v>
      </c>
      <c r="AK228" s="30">
        <v>44403</v>
      </c>
      <c r="AL228" s="29">
        <f t="shared" si="11"/>
        <v>91677</v>
      </c>
    </row>
    <row r="229" spans="1:38" ht="18" customHeight="1" x14ac:dyDescent="0.3">
      <c r="A229" s="138">
        <v>224</v>
      </c>
      <c r="B229" s="21">
        <v>91678</v>
      </c>
      <c r="C229" s="45"/>
      <c r="D229" s="23" t="s">
        <v>43</v>
      </c>
      <c r="E229" s="21"/>
      <c r="F229" s="45"/>
      <c r="G229" s="56"/>
      <c r="H229" s="76"/>
      <c r="I229" s="45" t="s">
        <v>1052</v>
      </c>
      <c r="J229" s="45" t="s">
        <v>1030</v>
      </c>
      <c r="K229" s="45" t="s">
        <v>1052</v>
      </c>
      <c r="L229" s="45"/>
      <c r="M229" s="45"/>
      <c r="N229" s="45" t="s">
        <v>1014</v>
      </c>
      <c r="O229" s="47"/>
      <c r="P229" s="89" t="s">
        <v>171</v>
      </c>
      <c r="Q229" s="24" t="s">
        <v>1015</v>
      </c>
      <c r="R229" s="21">
        <v>1216</v>
      </c>
      <c r="S229" s="51" t="s">
        <v>34</v>
      </c>
      <c r="T229" s="47" t="s">
        <v>1016</v>
      </c>
      <c r="U229" s="47"/>
      <c r="V229" s="45" t="s">
        <v>45</v>
      </c>
      <c r="W229" s="45" t="s">
        <v>36</v>
      </c>
      <c r="X229" s="29">
        <v>10</v>
      </c>
      <c r="Y229" s="45"/>
      <c r="Z229" s="45" t="s">
        <v>1052</v>
      </c>
      <c r="AA229" s="45" t="s">
        <v>105</v>
      </c>
      <c r="AB229" s="47" t="s">
        <v>55</v>
      </c>
      <c r="AC229" s="45" t="s">
        <v>1055</v>
      </c>
      <c r="AD229" s="45" t="s">
        <v>1053</v>
      </c>
      <c r="AE229" s="45" t="s">
        <v>1054</v>
      </c>
      <c r="AF229" s="47"/>
      <c r="AG229" s="45"/>
      <c r="AH229" s="45"/>
      <c r="AI229" s="45"/>
      <c r="AJ229" s="24" t="s">
        <v>43</v>
      </c>
      <c r="AK229" s="21"/>
      <c r="AL229" s="29">
        <f t="shared" si="11"/>
        <v>91678</v>
      </c>
    </row>
    <row r="230" spans="1:38" ht="18" customHeight="1" x14ac:dyDescent="0.3">
      <c r="A230" s="138">
        <v>225</v>
      </c>
      <c r="B230" s="21">
        <v>91679</v>
      </c>
      <c r="C230" s="45"/>
      <c r="D230" s="23" t="s">
        <v>43</v>
      </c>
      <c r="E230" s="21"/>
      <c r="F230" s="45"/>
      <c r="G230" s="56"/>
      <c r="H230" s="76"/>
      <c r="I230" s="45" t="s">
        <v>1056</v>
      </c>
      <c r="J230" s="45" t="s">
        <v>841</v>
      </c>
      <c r="K230" s="45" t="s">
        <v>1057</v>
      </c>
      <c r="L230" s="45"/>
      <c r="M230" s="45"/>
      <c r="N230" s="45" t="s">
        <v>1014</v>
      </c>
      <c r="O230" s="47"/>
      <c r="P230" s="89" t="s">
        <v>171</v>
      </c>
      <c r="Q230" s="24" t="s">
        <v>1015</v>
      </c>
      <c r="R230" s="21">
        <v>1216</v>
      </c>
      <c r="S230" s="51" t="s">
        <v>34</v>
      </c>
      <c r="T230" s="47" t="s">
        <v>1016</v>
      </c>
      <c r="U230" s="47"/>
      <c r="V230" s="45"/>
      <c r="W230" s="45"/>
      <c r="X230" s="29"/>
      <c r="Y230" s="45"/>
      <c r="Z230" s="45"/>
      <c r="AA230" s="45"/>
      <c r="AB230" s="47"/>
      <c r="AC230" s="45"/>
      <c r="AD230" s="45"/>
      <c r="AE230" s="45"/>
      <c r="AF230" s="47"/>
      <c r="AG230" s="45"/>
      <c r="AH230" s="45"/>
      <c r="AI230" s="45"/>
      <c r="AJ230" s="24" t="s">
        <v>43</v>
      </c>
      <c r="AK230" s="21"/>
      <c r="AL230" s="29">
        <f t="shared" si="11"/>
        <v>91679</v>
      </c>
    </row>
    <row r="231" spans="1:38" ht="18" customHeight="1" x14ac:dyDescent="0.3">
      <c r="A231" s="138">
        <v>226</v>
      </c>
      <c r="B231" s="21">
        <v>91680</v>
      </c>
      <c r="C231" s="45"/>
      <c r="D231" s="23" t="s">
        <v>43</v>
      </c>
      <c r="E231" s="21"/>
      <c r="F231" s="45"/>
      <c r="G231" s="56"/>
      <c r="H231" s="76"/>
      <c r="I231" s="45" t="s">
        <v>1058</v>
      </c>
      <c r="J231" s="45" t="s">
        <v>1030</v>
      </c>
      <c r="K231" s="45" t="s">
        <v>1059</v>
      </c>
      <c r="L231" s="45"/>
      <c r="M231" s="45"/>
      <c r="N231" s="45" t="s">
        <v>1014</v>
      </c>
      <c r="O231" s="47"/>
      <c r="P231" s="89" t="s">
        <v>171</v>
      </c>
      <c r="Q231" s="24" t="s">
        <v>1015</v>
      </c>
      <c r="R231" s="21">
        <v>1216</v>
      </c>
      <c r="S231" s="51" t="s">
        <v>34</v>
      </c>
      <c r="T231" s="47" t="s">
        <v>1016</v>
      </c>
      <c r="U231" s="47"/>
      <c r="V231" s="45" t="s">
        <v>45</v>
      </c>
      <c r="W231" s="45" t="s">
        <v>36</v>
      </c>
      <c r="X231" s="29">
        <v>12</v>
      </c>
      <c r="Y231" s="45"/>
      <c r="Z231" s="45" t="s">
        <v>1060</v>
      </c>
      <c r="AA231" s="45"/>
      <c r="AB231" s="47" t="s">
        <v>128</v>
      </c>
      <c r="AC231" s="45" t="s">
        <v>1063</v>
      </c>
      <c r="AD231" s="45" t="s">
        <v>1061</v>
      </c>
      <c r="AE231" s="45" t="s">
        <v>1062</v>
      </c>
      <c r="AF231" s="47"/>
      <c r="AG231" s="45"/>
      <c r="AH231" s="45"/>
      <c r="AI231" s="45"/>
      <c r="AJ231" s="21" t="s">
        <v>43</v>
      </c>
      <c r="AK231" s="30">
        <v>44403</v>
      </c>
      <c r="AL231" s="29">
        <f t="shared" si="11"/>
        <v>91680</v>
      </c>
    </row>
    <row r="232" spans="1:38" ht="18" customHeight="1" x14ac:dyDescent="0.3">
      <c r="A232" s="138">
        <v>227</v>
      </c>
      <c r="B232" s="21">
        <v>91681</v>
      </c>
      <c r="C232" s="45"/>
      <c r="D232" s="23" t="s">
        <v>43</v>
      </c>
      <c r="E232" s="21"/>
      <c r="F232" s="45"/>
      <c r="G232" s="56"/>
      <c r="H232" s="76"/>
      <c r="I232" s="45" t="s">
        <v>1064</v>
      </c>
      <c r="J232" s="45" t="s">
        <v>1025</v>
      </c>
      <c r="K232" s="45" t="s">
        <v>1065</v>
      </c>
      <c r="L232" s="45"/>
      <c r="M232" s="45"/>
      <c r="N232" s="45" t="s">
        <v>1014</v>
      </c>
      <c r="O232" s="47"/>
      <c r="P232" s="89" t="s">
        <v>171</v>
      </c>
      <c r="Q232" s="24" t="s">
        <v>1015</v>
      </c>
      <c r="R232" s="21">
        <v>1216</v>
      </c>
      <c r="S232" s="51" t="s">
        <v>34</v>
      </c>
      <c r="T232" s="47" t="s">
        <v>1016</v>
      </c>
      <c r="U232" s="47"/>
      <c r="V232" s="45" t="s">
        <v>45</v>
      </c>
      <c r="W232" s="45" t="s">
        <v>36</v>
      </c>
      <c r="X232" s="29">
        <f>12+12</f>
        <v>24</v>
      </c>
      <c r="Y232" s="45"/>
      <c r="Z232" s="45" t="s">
        <v>1064</v>
      </c>
      <c r="AA232" s="45" t="s">
        <v>105</v>
      </c>
      <c r="AB232" s="47" t="s">
        <v>55</v>
      </c>
      <c r="AC232" s="45" t="s">
        <v>1034</v>
      </c>
      <c r="AD232" s="45" t="s">
        <v>1032</v>
      </c>
      <c r="AE232" s="45" t="s">
        <v>1033</v>
      </c>
      <c r="AF232" s="47" t="s">
        <v>55</v>
      </c>
      <c r="AG232" s="45" t="s">
        <v>1020</v>
      </c>
      <c r="AH232" s="28" t="s">
        <v>1035</v>
      </c>
      <c r="AI232" s="45"/>
      <c r="AJ232" s="21" t="s">
        <v>43</v>
      </c>
      <c r="AK232" s="30">
        <v>44403</v>
      </c>
      <c r="AL232" s="29">
        <f t="shared" si="11"/>
        <v>91681</v>
      </c>
    </row>
    <row r="233" spans="1:38" ht="18" customHeight="1" x14ac:dyDescent="0.3">
      <c r="A233" s="138">
        <v>228</v>
      </c>
      <c r="B233" s="21">
        <v>91682</v>
      </c>
      <c r="C233" s="45"/>
      <c r="D233" s="23" t="s">
        <v>43</v>
      </c>
      <c r="E233" s="21"/>
      <c r="F233" s="45"/>
      <c r="G233" s="56"/>
      <c r="H233" s="76"/>
      <c r="I233" s="45" t="s">
        <v>1066</v>
      </c>
      <c r="J233" s="45" t="s">
        <v>1030</v>
      </c>
      <c r="K233" s="45" t="s">
        <v>1067</v>
      </c>
      <c r="L233" s="45"/>
      <c r="M233" s="45"/>
      <c r="N233" s="45" t="s">
        <v>1014</v>
      </c>
      <c r="O233" s="47"/>
      <c r="P233" s="89" t="s">
        <v>171</v>
      </c>
      <c r="Q233" s="24" t="s">
        <v>1015</v>
      </c>
      <c r="R233" s="21">
        <v>1216</v>
      </c>
      <c r="S233" s="51" t="s">
        <v>34</v>
      </c>
      <c r="T233" s="47" t="s">
        <v>1016</v>
      </c>
      <c r="U233" s="47"/>
      <c r="V233" s="45" t="s">
        <v>45</v>
      </c>
      <c r="W233" s="45" t="s">
        <v>36</v>
      </c>
      <c r="X233" s="29">
        <v>4</v>
      </c>
      <c r="Y233" s="45"/>
      <c r="Z233" s="45" t="s">
        <v>1066</v>
      </c>
      <c r="AA233" s="45" t="s">
        <v>105</v>
      </c>
      <c r="AB233" s="47" t="s">
        <v>55</v>
      </c>
      <c r="AC233" s="45" t="s">
        <v>1034</v>
      </c>
      <c r="AD233" s="45" t="s">
        <v>1032</v>
      </c>
      <c r="AE233" s="45" t="s">
        <v>1033</v>
      </c>
      <c r="AF233" s="47" t="s">
        <v>55</v>
      </c>
      <c r="AG233" s="45" t="s">
        <v>1020</v>
      </c>
      <c r="AH233" s="28" t="s">
        <v>1035</v>
      </c>
      <c r="AI233" s="45"/>
      <c r="AJ233" s="24" t="s">
        <v>43</v>
      </c>
      <c r="AK233" s="21"/>
      <c r="AL233" s="29">
        <f t="shared" si="11"/>
        <v>91682</v>
      </c>
    </row>
    <row r="234" spans="1:38" ht="18" customHeight="1" x14ac:dyDescent="0.3">
      <c r="A234" s="138">
        <v>229</v>
      </c>
      <c r="B234" s="21">
        <v>91683</v>
      </c>
      <c r="C234" s="45"/>
      <c r="D234" s="23" t="s">
        <v>43</v>
      </c>
      <c r="E234" s="21"/>
      <c r="F234" s="45"/>
      <c r="G234" s="56"/>
      <c r="H234" s="76"/>
      <c r="I234" s="45" t="s">
        <v>1068</v>
      </c>
      <c r="J234" s="45" t="s">
        <v>1030</v>
      </c>
      <c r="K234" s="45" t="s">
        <v>1069</v>
      </c>
      <c r="L234" s="45"/>
      <c r="M234" s="45"/>
      <c r="N234" s="45" t="s">
        <v>1014</v>
      </c>
      <c r="O234" s="47"/>
      <c r="P234" s="89" t="s">
        <v>171</v>
      </c>
      <c r="Q234" s="24" t="s">
        <v>1015</v>
      </c>
      <c r="R234" s="21">
        <v>1216</v>
      </c>
      <c r="S234" s="51" t="s">
        <v>34</v>
      </c>
      <c r="T234" s="47" t="s">
        <v>1016</v>
      </c>
      <c r="U234" s="47"/>
      <c r="V234" s="45" t="s">
        <v>45</v>
      </c>
      <c r="W234" s="45" t="s">
        <v>36</v>
      </c>
      <c r="X234" s="29">
        <v>16</v>
      </c>
      <c r="Y234" s="45"/>
      <c r="Z234" s="45" t="s">
        <v>1068</v>
      </c>
      <c r="AA234" s="45" t="s">
        <v>44</v>
      </c>
      <c r="AB234" s="47" t="s">
        <v>55</v>
      </c>
      <c r="AC234" s="45" t="s">
        <v>1019</v>
      </c>
      <c r="AD234" s="45" t="s">
        <v>1017</v>
      </c>
      <c r="AE234" s="45" t="s">
        <v>1018</v>
      </c>
      <c r="AF234" s="47" t="s">
        <v>55</v>
      </c>
      <c r="AG234" s="45" t="s">
        <v>1020</v>
      </c>
      <c r="AH234" s="28"/>
      <c r="AI234" s="45"/>
      <c r="AJ234" s="24" t="s">
        <v>43</v>
      </c>
      <c r="AK234" s="21"/>
      <c r="AL234" s="29">
        <f t="shared" si="11"/>
        <v>91683</v>
      </c>
    </row>
    <row r="235" spans="1:38" ht="18" customHeight="1" x14ac:dyDescent="0.3">
      <c r="A235" s="138">
        <v>230</v>
      </c>
      <c r="B235" s="21">
        <v>40359</v>
      </c>
      <c r="C235" s="47" t="s">
        <v>78</v>
      </c>
      <c r="D235" s="23" t="s">
        <v>62</v>
      </c>
      <c r="E235" s="21"/>
      <c r="F235" s="45" t="s">
        <v>1083</v>
      </c>
      <c r="G235" s="56"/>
      <c r="H235" s="76"/>
      <c r="I235" s="45" t="s">
        <v>1084</v>
      </c>
      <c r="J235" s="45"/>
      <c r="K235" s="45" t="s">
        <v>1079</v>
      </c>
      <c r="L235" s="45"/>
      <c r="M235" s="45"/>
      <c r="N235" s="45" t="s">
        <v>1014</v>
      </c>
      <c r="O235" s="45"/>
      <c r="P235" s="89" t="s">
        <v>171</v>
      </c>
      <c r="Q235" s="24" t="s">
        <v>1015</v>
      </c>
      <c r="R235" s="21">
        <v>1216</v>
      </c>
      <c r="S235" s="51" t="s">
        <v>34</v>
      </c>
      <c r="T235" s="47" t="s">
        <v>1016</v>
      </c>
      <c r="U235" s="45"/>
      <c r="V235" s="45" t="s">
        <v>59</v>
      </c>
      <c r="W235" s="45" t="s">
        <v>36</v>
      </c>
      <c r="X235" s="29">
        <v>84</v>
      </c>
      <c r="Y235" s="45"/>
      <c r="Z235" s="45" t="s">
        <v>1080</v>
      </c>
      <c r="AA235" s="45" t="s">
        <v>64</v>
      </c>
      <c r="AB235" s="47" t="s">
        <v>55</v>
      </c>
      <c r="AC235" s="45" t="s">
        <v>1081</v>
      </c>
      <c r="AD235" s="45" t="s">
        <v>109</v>
      </c>
      <c r="AE235" s="45" t="s">
        <v>112</v>
      </c>
      <c r="AF235" s="27" t="s">
        <v>88</v>
      </c>
      <c r="AG235" s="27" t="s">
        <v>1085</v>
      </c>
      <c r="AH235" s="28" t="s">
        <v>1082</v>
      </c>
      <c r="AI235" s="45"/>
      <c r="AJ235" s="21" t="s">
        <v>101</v>
      </c>
      <c r="AK235" s="30">
        <v>44466</v>
      </c>
      <c r="AL235" s="31">
        <f t="shared" si="11"/>
        <v>40359</v>
      </c>
    </row>
    <row r="236" spans="1:38" ht="18" customHeight="1" x14ac:dyDescent="0.3">
      <c r="A236" s="138">
        <v>231</v>
      </c>
      <c r="B236" s="21">
        <v>91685</v>
      </c>
      <c r="C236" s="45"/>
      <c r="D236" s="23" t="s">
        <v>43</v>
      </c>
      <c r="E236" s="21"/>
      <c r="F236" s="45"/>
      <c r="G236" s="56"/>
      <c r="H236" s="76"/>
      <c r="I236" s="45" t="s">
        <v>1086</v>
      </c>
      <c r="J236" s="45"/>
      <c r="K236" s="45" t="s">
        <v>32</v>
      </c>
      <c r="L236" s="45"/>
      <c r="M236" s="45"/>
      <c r="N236" s="45" t="s">
        <v>1014</v>
      </c>
      <c r="O236" s="53"/>
      <c r="P236" s="89" t="s">
        <v>171</v>
      </c>
      <c r="Q236" s="24" t="s">
        <v>1015</v>
      </c>
      <c r="R236" s="21">
        <v>1216</v>
      </c>
      <c r="S236" s="51" t="s">
        <v>34</v>
      </c>
      <c r="T236" s="47" t="s">
        <v>1016</v>
      </c>
      <c r="U236" s="47"/>
      <c r="V236" s="45" t="s">
        <v>35</v>
      </c>
      <c r="W236" s="45" t="s">
        <v>36</v>
      </c>
      <c r="X236" s="42">
        <v>7</v>
      </c>
      <c r="Y236" s="42"/>
      <c r="Z236" s="45" t="s">
        <v>1086</v>
      </c>
      <c r="AA236" s="47" t="s">
        <v>57</v>
      </c>
      <c r="AB236" s="27" t="s">
        <v>55</v>
      </c>
      <c r="AC236" s="27" t="s">
        <v>1087</v>
      </c>
      <c r="AD236" s="45" t="s">
        <v>493</v>
      </c>
      <c r="AE236" s="45" t="s">
        <v>494</v>
      </c>
      <c r="AF236" s="27" t="s">
        <v>55</v>
      </c>
      <c r="AG236" s="27" t="s">
        <v>1088</v>
      </c>
      <c r="AH236" s="28" t="s">
        <v>1089</v>
      </c>
      <c r="AI236" s="45"/>
      <c r="AJ236" s="21" t="s">
        <v>43</v>
      </c>
      <c r="AK236" s="21"/>
      <c r="AL236" s="29">
        <f t="shared" si="11"/>
        <v>91685</v>
      </c>
    </row>
    <row r="237" spans="1:38" ht="18" customHeight="1" x14ac:dyDescent="0.3">
      <c r="A237" s="138">
        <v>232</v>
      </c>
      <c r="B237" s="21">
        <v>91686</v>
      </c>
      <c r="C237" s="45"/>
      <c r="D237" s="23" t="s">
        <v>43</v>
      </c>
      <c r="E237" s="21"/>
      <c r="F237" s="45"/>
      <c r="G237" s="56"/>
      <c r="H237" s="76"/>
      <c r="I237" s="45" t="s">
        <v>1090</v>
      </c>
      <c r="J237" s="45" t="s">
        <v>1091</v>
      </c>
      <c r="K237" s="45" t="s">
        <v>1092</v>
      </c>
      <c r="L237" s="45"/>
      <c r="M237" s="45"/>
      <c r="N237" s="45" t="s">
        <v>1014</v>
      </c>
      <c r="O237" s="47"/>
      <c r="P237" s="89" t="s">
        <v>171</v>
      </c>
      <c r="Q237" s="24" t="s">
        <v>1015</v>
      </c>
      <c r="R237" s="21">
        <v>1216</v>
      </c>
      <c r="S237" s="51" t="s">
        <v>34</v>
      </c>
      <c r="T237" s="47" t="s">
        <v>1016</v>
      </c>
      <c r="U237" s="47"/>
      <c r="V237" s="45" t="s">
        <v>45</v>
      </c>
      <c r="W237" s="45" t="s">
        <v>36</v>
      </c>
      <c r="X237" s="29">
        <f>9+9+12+30</f>
        <v>60</v>
      </c>
      <c r="Y237" s="45"/>
      <c r="Z237" s="45" t="s">
        <v>1090</v>
      </c>
      <c r="AA237" s="45" t="s">
        <v>44</v>
      </c>
      <c r="AB237" s="47" t="s">
        <v>55</v>
      </c>
      <c r="AC237" s="45" t="s">
        <v>1034</v>
      </c>
      <c r="AD237" s="45" t="s">
        <v>1032</v>
      </c>
      <c r="AE237" s="45" t="s">
        <v>1033</v>
      </c>
      <c r="AF237" s="47" t="s">
        <v>55</v>
      </c>
      <c r="AG237" s="45" t="s">
        <v>1020</v>
      </c>
      <c r="AH237" s="28" t="s">
        <v>1035</v>
      </c>
      <c r="AI237" s="45"/>
      <c r="AJ237" s="24" t="s">
        <v>43</v>
      </c>
      <c r="AK237" s="30">
        <v>44403</v>
      </c>
      <c r="AL237" s="29">
        <f t="shared" si="11"/>
        <v>91686</v>
      </c>
    </row>
    <row r="238" spans="1:38" ht="18" customHeight="1" x14ac:dyDescent="0.3">
      <c r="A238" s="138">
        <v>233</v>
      </c>
      <c r="B238" s="21">
        <v>91687</v>
      </c>
      <c r="C238" s="45"/>
      <c r="D238" s="23" t="s">
        <v>43</v>
      </c>
      <c r="E238" s="21"/>
      <c r="F238" s="45"/>
      <c r="G238" s="56"/>
      <c r="H238" s="76"/>
      <c r="I238" s="45" t="s">
        <v>1093</v>
      </c>
      <c r="J238" s="45"/>
      <c r="K238" s="45" t="s">
        <v>1094</v>
      </c>
      <c r="L238" s="45"/>
      <c r="M238" s="45"/>
      <c r="N238" s="45" t="s">
        <v>1014</v>
      </c>
      <c r="O238" s="47"/>
      <c r="P238" s="89" t="s">
        <v>171</v>
      </c>
      <c r="Q238" s="24" t="s">
        <v>1015</v>
      </c>
      <c r="R238" s="21">
        <v>1216</v>
      </c>
      <c r="S238" s="51" t="s">
        <v>34</v>
      </c>
      <c r="T238" s="47" t="s">
        <v>1016</v>
      </c>
      <c r="U238" s="47"/>
      <c r="V238" s="45" t="s">
        <v>59</v>
      </c>
      <c r="W238" s="45" t="s">
        <v>36</v>
      </c>
      <c r="X238" s="29">
        <v>57</v>
      </c>
      <c r="Y238" s="45"/>
      <c r="Z238" s="45" t="s">
        <v>1093</v>
      </c>
      <c r="AA238" s="45"/>
      <c r="AB238" s="47" t="s">
        <v>55</v>
      </c>
      <c r="AC238" s="45" t="s">
        <v>1095</v>
      </c>
      <c r="AD238" s="45" t="s">
        <v>109</v>
      </c>
      <c r="AE238" s="45" t="s">
        <v>112</v>
      </c>
      <c r="AF238" s="47" t="s">
        <v>88</v>
      </c>
      <c r="AG238" s="45" t="s">
        <v>111</v>
      </c>
      <c r="AH238" s="28" t="s">
        <v>1096</v>
      </c>
      <c r="AI238" s="45"/>
      <c r="AJ238" s="24" t="s">
        <v>43</v>
      </c>
      <c r="AK238" s="30">
        <v>44466</v>
      </c>
      <c r="AL238" s="29">
        <f t="shared" si="11"/>
        <v>91687</v>
      </c>
    </row>
    <row r="239" spans="1:38" ht="18" customHeight="1" x14ac:dyDescent="0.3">
      <c r="A239" s="138">
        <v>234</v>
      </c>
      <c r="B239" s="21">
        <v>10351</v>
      </c>
      <c r="C239" s="21"/>
      <c r="D239" s="23" t="s">
        <v>94</v>
      </c>
      <c r="E239" s="21"/>
      <c r="F239" s="45"/>
      <c r="G239" s="56"/>
      <c r="H239" s="77"/>
      <c r="I239" s="45" t="s">
        <v>1097</v>
      </c>
      <c r="J239" s="37"/>
      <c r="K239" s="45" t="s">
        <v>1098</v>
      </c>
      <c r="L239" s="45" t="s">
        <v>1099</v>
      </c>
      <c r="M239" s="45"/>
      <c r="N239" s="45" t="s">
        <v>1014</v>
      </c>
      <c r="O239" s="37"/>
      <c r="P239" s="89" t="s">
        <v>171</v>
      </c>
      <c r="Q239" s="24" t="s">
        <v>1015</v>
      </c>
      <c r="R239" s="21">
        <v>1216</v>
      </c>
      <c r="S239" s="51" t="s">
        <v>34</v>
      </c>
      <c r="T239" s="47" t="s">
        <v>1016</v>
      </c>
      <c r="U239" s="45"/>
      <c r="V239" s="45" t="s">
        <v>59</v>
      </c>
      <c r="W239" s="45" t="s">
        <v>36</v>
      </c>
      <c r="X239" s="29">
        <v>18</v>
      </c>
      <c r="Y239" s="45"/>
      <c r="Z239" s="45" t="s">
        <v>1097</v>
      </c>
      <c r="AA239" s="45"/>
      <c r="AB239" s="47" t="s">
        <v>55</v>
      </c>
      <c r="AC239" s="47" t="s">
        <v>1077</v>
      </c>
      <c r="AD239" s="47" t="s">
        <v>1075</v>
      </c>
      <c r="AE239" s="45" t="s">
        <v>1076</v>
      </c>
      <c r="AF239" s="47"/>
      <c r="AG239" s="47"/>
      <c r="AH239" s="37" t="s">
        <v>1078</v>
      </c>
      <c r="AI239" s="37"/>
      <c r="AJ239" s="21" t="s">
        <v>1100</v>
      </c>
      <c r="AK239" s="30">
        <v>44403</v>
      </c>
      <c r="AL239" s="29">
        <f t="shared" si="11"/>
        <v>10351</v>
      </c>
    </row>
    <row r="240" spans="1:38" ht="18" customHeight="1" x14ac:dyDescent="0.3">
      <c r="A240" s="138">
        <v>235</v>
      </c>
      <c r="B240" s="21">
        <v>91689</v>
      </c>
      <c r="C240" s="45"/>
      <c r="D240" s="23" t="s">
        <v>43</v>
      </c>
      <c r="E240" s="21"/>
      <c r="F240" s="45"/>
      <c r="G240" s="56"/>
      <c r="H240" s="76"/>
      <c r="I240" s="45" t="s">
        <v>1101</v>
      </c>
      <c r="J240" s="45"/>
      <c r="K240" s="45"/>
      <c r="L240" s="45"/>
      <c r="M240" s="45"/>
      <c r="N240" s="45" t="s">
        <v>1014</v>
      </c>
      <c r="O240" s="53"/>
      <c r="P240" s="89" t="s">
        <v>171</v>
      </c>
      <c r="Q240" s="24" t="s">
        <v>1015</v>
      </c>
      <c r="R240" s="21">
        <v>1216</v>
      </c>
      <c r="S240" s="51" t="s">
        <v>34</v>
      </c>
      <c r="T240" s="47" t="s">
        <v>1016</v>
      </c>
      <c r="U240" s="47"/>
      <c r="V240" s="45" t="s">
        <v>45</v>
      </c>
      <c r="W240" s="45" t="s">
        <v>36</v>
      </c>
      <c r="X240" s="42">
        <v>5</v>
      </c>
      <c r="Y240" s="42"/>
      <c r="Z240" s="45" t="s">
        <v>1101</v>
      </c>
      <c r="AA240" s="47" t="s">
        <v>57</v>
      </c>
      <c r="AB240" s="27" t="s">
        <v>55</v>
      </c>
      <c r="AC240" s="27" t="s">
        <v>1104</v>
      </c>
      <c r="AD240" s="45" t="s">
        <v>1102</v>
      </c>
      <c r="AE240" s="45" t="s">
        <v>1103</v>
      </c>
      <c r="AF240" s="43"/>
      <c r="AG240" s="43"/>
      <c r="AH240" s="45"/>
      <c r="AI240" s="45"/>
      <c r="AJ240" s="21" t="s">
        <v>43</v>
      </c>
      <c r="AK240" s="21"/>
      <c r="AL240" s="29">
        <f t="shared" si="11"/>
        <v>91689</v>
      </c>
    </row>
    <row r="241" spans="1:38" ht="18" customHeight="1" x14ac:dyDescent="0.3">
      <c r="A241" s="138">
        <v>236</v>
      </c>
      <c r="B241" s="21">
        <v>10352</v>
      </c>
      <c r="C241" s="21"/>
      <c r="D241" s="23" t="s">
        <v>94</v>
      </c>
      <c r="E241" s="21"/>
      <c r="F241" s="45"/>
      <c r="G241" s="56"/>
      <c r="H241" s="77"/>
      <c r="I241" s="45" t="s">
        <v>1105</v>
      </c>
      <c r="J241" s="37"/>
      <c r="K241" s="45" t="s">
        <v>1106</v>
      </c>
      <c r="L241" s="45" t="s">
        <v>1107</v>
      </c>
      <c r="M241" s="45"/>
      <c r="N241" s="45" t="s">
        <v>1014</v>
      </c>
      <c r="O241" s="37"/>
      <c r="P241" s="89" t="s">
        <v>171</v>
      </c>
      <c r="Q241" s="24" t="s">
        <v>1015</v>
      </c>
      <c r="R241" s="21">
        <v>1216</v>
      </c>
      <c r="S241" s="51" t="s">
        <v>34</v>
      </c>
      <c r="T241" s="47" t="s">
        <v>1016</v>
      </c>
      <c r="U241" s="45"/>
      <c r="V241" s="45" t="s">
        <v>59</v>
      </c>
      <c r="W241" s="45" t="s">
        <v>36</v>
      </c>
      <c r="X241" s="29">
        <v>24</v>
      </c>
      <c r="Y241" s="45"/>
      <c r="Z241" s="45" t="s">
        <v>1105</v>
      </c>
      <c r="AA241" s="45"/>
      <c r="AB241" s="47" t="s">
        <v>55</v>
      </c>
      <c r="AC241" s="47" t="s">
        <v>1077</v>
      </c>
      <c r="AD241" s="47" t="s">
        <v>1075</v>
      </c>
      <c r="AE241" s="45" t="s">
        <v>1076</v>
      </c>
      <c r="AF241" s="47"/>
      <c r="AG241" s="47"/>
      <c r="AH241" s="37" t="s">
        <v>1078</v>
      </c>
      <c r="AI241" s="37"/>
      <c r="AJ241" s="21" t="s">
        <v>1100</v>
      </c>
      <c r="AK241" s="30">
        <v>44403</v>
      </c>
      <c r="AL241" s="29">
        <f t="shared" si="11"/>
        <v>10352</v>
      </c>
    </row>
    <row r="242" spans="1:38" ht="18" customHeight="1" x14ac:dyDescent="0.3">
      <c r="A242" s="138">
        <v>237</v>
      </c>
      <c r="B242" s="21">
        <v>91691</v>
      </c>
      <c r="C242" s="45"/>
      <c r="D242" s="23" t="s">
        <v>43</v>
      </c>
      <c r="E242" s="21"/>
      <c r="F242" s="45"/>
      <c r="G242" s="56"/>
      <c r="H242" s="76"/>
      <c r="I242" s="45" t="s">
        <v>1108</v>
      </c>
      <c r="J242" s="45"/>
      <c r="K242" s="45" t="s">
        <v>1109</v>
      </c>
      <c r="L242" s="45"/>
      <c r="M242" s="45"/>
      <c r="N242" s="45" t="s">
        <v>1014</v>
      </c>
      <c r="O242" s="47"/>
      <c r="P242" s="89" t="s">
        <v>171</v>
      </c>
      <c r="Q242" s="24" t="s">
        <v>1015</v>
      </c>
      <c r="R242" s="21">
        <v>1216</v>
      </c>
      <c r="S242" s="51" t="s">
        <v>34</v>
      </c>
      <c r="T242" s="47" t="s">
        <v>1016</v>
      </c>
      <c r="U242" s="47"/>
      <c r="V242" s="45" t="s">
        <v>45</v>
      </c>
      <c r="W242" s="45" t="s">
        <v>36</v>
      </c>
      <c r="X242" s="29">
        <v>8</v>
      </c>
      <c r="Y242" s="45"/>
      <c r="Z242" s="45" t="s">
        <v>1108</v>
      </c>
      <c r="AA242" s="45" t="s">
        <v>44</v>
      </c>
      <c r="AB242" s="47" t="s">
        <v>55</v>
      </c>
      <c r="AC242" s="45" t="s">
        <v>1110</v>
      </c>
      <c r="AD242" s="45"/>
      <c r="AE242" s="45"/>
      <c r="AF242" s="47" t="s">
        <v>55</v>
      </c>
      <c r="AG242" s="45" t="s">
        <v>1111</v>
      </c>
      <c r="AH242" s="45"/>
      <c r="AI242" s="45"/>
      <c r="AJ242" s="24" t="s">
        <v>43</v>
      </c>
      <c r="AK242" s="21"/>
      <c r="AL242" s="29">
        <f t="shared" si="11"/>
        <v>91691</v>
      </c>
    </row>
    <row r="243" spans="1:38" ht="18" customHeight="1" x14ac:dyDescent="0.3">
      <c r="A243" s="138">
        <v>238</v>
      </c>
      <c r="B243" s="21">
        <v>91692</v>
      </c>
      <c r="C243" s="45"/>
      <c r="D243" s="23" t="s">
        <v>43</v>
      </c>
      <c r="E243" s="21"/>
      <c r="F243" s="45"/>
      <c r="G243" s="56"/>
      <c r="H243" s="76"/>
      <c r="I243" s="45" t="s">
        <v>1112</v>
      </c>
      <c r="J243" s="45"/>
      <c r="K243" s="45" t="s">
        <v>1113</v>
      </c>
      <c r="L243" s="45"/>
      <c r="M243" s="45"/>
      <c r="N243" s="45" t="s">
        <v>1014</v>
      </c>
      <c r="O243" s="47"/>
      <c r="P243" s="89" t="s">
        <v>171</v>
      </c>
      <c r="Q243" s="24" t="s">
        <v>1015</v>
      </c>
      <c r="R243" s="21">
        <v>1216</v>
      </c>
      <c r="S243" s="51" t="s">
        <v>34</v>
      </c>
      <c r="T243" s="47" t="s">
        <v>1016</v>
      </c>
      <c r="U243" s="47"/>
      <c r="V243" s="45" t="s">
        <v>45</v>
      </c>
      <c r="W243" s="45" t="s">
        <v>36</v>
      </c>
      <c r="X243" s="29">
        <v>8</v>
      </c>
      <c r="Y243" s="45"/>
      <c r="Z243" s="45" t="s">
        <v>1112</v>
      </c>
      <c r="AA243" s="45" t="s">
        <v>44</v>
      </c>
      <c r="AB243" s="47" t="s">
        <v>55</v>
      </c>
      <c r="AC243" s="45" t="s">
        <v>1019</v>
      </c>
      <c r="AD243" s="45" t="s">
        <v>1017</v>
      </c>
      <c r="AE243" s="45" t="s">
        <v>1018</v>
      </c>
      <c r="AF243" s="47" t="s">
        <v>55</v>
      </c>
      <c r="AG243" s="45" t="s">
        <v>1020</v>
      </c>
      <c r="AH243" s="28"/>
      <c r="AI243" s="45"/>
      <c r="AJ243" s="24" t="s">
        <v>43</v>
      </c>
      <c r="AK243" s="21"/>
      <c r="AL243" s="29">
        <f t="shared" si="11"/>
        <v>91692</v>
      </c>
    </row>
    <row r="244" spans="1:38" ht="18" customHeight="1" x14ac:dyDescent="0.3">
      <c r="A244" s="138">
        <v>239</v>
      </c>
      <c r="B244" s="21">
        <v>10353</v>
      </c>
      <c r="C244" s="21"/>
      <c r="D244" s="23" t="s">
        <v>94</v>
      </c>
      <c r="E244" s="21"/>
      <c r="F244" s="45"/>
      <c r="G244" s="56"/>
      <c r="H244" s="77"/>
      <c r="I244" s="45" t="s">
        <v>1114</v>
      </c>
      <c r="J244" s="37"/>
      <c r="K244" s="45" t="s">
        <v>1115</v>
      </c>
      <c r="L244" s="45" t="s">
        <v>1116</v>
      </c>
      <c r="M244" s="45"/>
      <c r="N244" s="45" t="s">
        <v>1014</v>
      </c>
      <c r="O244" s="37"/>
      <c r="P244" s="89" t="s">
        <v>171</v>
      </c>
      <c r="Q244" s="24" t="s">
        <v>1015</v>
      </c>
      <c r="R244" s="21">
        <v>1216</v>
      </c>
      <c r="S244" s="51" t="s">
        <v>34</v>
      </c>
      <c r="T244" s="47" t="s">
        <v>1016</v>
      </c>
      <c r="U244" s="45"/>
      <c r="V244" s="45" t="s">
        <v>1117</v>
      </c>
      <c r="W244" s="45" t="s">
        <v>36</v>
      </c>
      <c r="X244" s="29">
        <v>16</v>
      </c>
      <c r="Y244" s="45"/>
      <c r="Z244" s="45" t="s">
        <v>1114</v>
      </c>
      <c r="AA244" s="45"/>
      <c r="AB244" s="47" t="s">
        <v>55</v>
      </c>
      <c r="AC244" s="47" t="s">
        <v>1077</v>
      </c>
      <c r="AD244" s="47" t="s">
        <v>1075</v>
      </c>
      <c r="AE244" s="45" t="s">
        <v>1076</v>
      </c>
      <c r="AF244" s="47"/>
      <c r="AG244" s="47"/>
      <c r="AH244" s="37" t="s">
        <v>1118</v>
      </c>
      <c r="AI244" s="37"/>
      <c r="AJ244" s="21" t="s">
        <v>1100</v>
      </c>
      <c r="AK244" s="30">
        <v>44573</v>
      </c>
      <c r="AL244" s="29">
        <f t="shared" si="11"/>
        <v>10353</v>
      </c>
    </row>
    <row r="245" spans="1:38" ht="18" customHeight="1" x14ac:dyDescent="0.3">
      <c r="A245" s="138">
        <v>240</v>
      </c>
      <c r="B245" s="21">
        <v>40360</v>
      </c>
      <c r="C245" s="47" t="s">
        <v>63</v>
      </c>
      <c r="D245" s="23" t="s">
        <v>62</v>
      </c>
      <c r="E245" s="21"/>
      <c r="F245" s="45" t="s">
        <v>1122</v>
      </c>
      <c r="G245" s="56" t="s">
        <v>1632</v>
      </c>
      <c r="H245" s="76"/>
      <c r="I245" s="45" t="s">
        <v>1123</v>
      </c>
      <c r="J245" s="45" t="s">
        <v>1124</v>
      </c>
      <c r="K245" s="45" t="s">
        <v>1119</v>
      </c>
      <c r="L245" s="45"/>
      <c r="M245" s="45"/>
      <c r="N245" s="45" t="s">
        <v>1014</v>
      </c>
      <c r="O245" s="45"/>
      <c r="P245" s="89" t="s">
        <v>171</v>
      </c>
      <c r="Q245" s="24" t="s">
        <v>1015</v>
      </c>
      <c r="R245" s="21">
        <v>1216</v>
      </c>
      <c r="S245" s="51" t="s">
        <v>34</v>
      </c>
      <c r="T245" s="47" t="s">
        <v>1016</v>
      </c>
      <c r="U245" s="45"/>
      <c r="V245" s="45" t="s">
        <v>45</v>
      </c>
      <c r="W245" s="45" t="s">
        <v>36</v>
      </c>
      <c r="X245" s="29">
        <v>249</v>
      </c>
      <c r="Y245" s="45"/>
      <c r="Z245" s="45" t="s">
        <v>1120</v>
      </c>
      <c r="AA245" s="45" t="s">
        <v>64</v>
      </c>
      <c r="AB245" s="47" t="s">
        <v>55</v>
      </c>
      <c r="AC245" s="45" t="s">
        <v>1121</v>
      </c>
      <c r="AD245" s="45" t="s">
        <v>99</v>
      </c>
      <c r="AE245" s="45" t="s">
        <v>100</v>
      </c>
      <c r="AF245" s="47" t="s">
        <v>102</v>
      </c>
      <c r="AG245" s="45" t="s">
        <v>103</v>
      </c>
      <c r="AH245" s="28" t="s">
        <v>1125</v>
      </c>
      <c r="AI245" s="45"/>
      <c r="AJ245" s="21" t="s">
        <v>101</v>
      </c>
      <c r="AK245" s="30">
        <v>44403</v>
      </c>
      <c r="AL245" s="31">
        <f t="shared" si="11"/>
        <v>40360</v>
      </c>
    </row>
    <row r="246" spans="1:38" ht="18" customHeight="1" x14ac:dyDescent="0.3">
      <c r="A246" s="138">
        <v>241</v>
      </c>
      <c r="B246" s="21">
        <v>91695</v>
      </c>
      <c r="C246" s="45"/>
      <c r="D246" s="23" t="s">
        <v>43</v>
      </c>
      <c r="E246" s="21"/>
      <c r="F246" s="49"/>
      <c r="G246" s="56"/>
      <c r="H246" s="77"/>
      <c r="I246" s="49" t="s">
        <v>1126</v>
      </c>
      <c r="J246" s="49"/>
      <c r="K246" s="49" t="s">
        <v>98</v>
      </c>
      <c r="L246" s="45" t="s">
        <v>1127</v>
      </c>
      <c r="M246" s="45"/>
      <c r="N246" s="45" t="s">
        <v>1014</v>
      </c>
      <c r="O246" s="47"/>
      <c r="P246" s="89" t="s">
        <v>171</v>
      </c>
      <c r="Q246" s="24" t="s">
        <v>1015</v>
      </c>
      <c r="R246" s="21">
        <v>1216</v>
      </c>
      <c r="S246" s="51" t="s">
        <v>34</v>
      </c>
      <c r="T246" s="47" t="s">
        <v>1016</v>
      </c>
      <c r="U246" s="47"/>
      <c r="V246" s="45"/>
      <c r="W246" s="45"/>
      <c r="X246" s="29">
        <v>4</v>
      </c>
      <c r="Y246" s="45"/>
      <c r="Z246" s="94"/>
      <c r="AA246" s="94"/>
      <c r="AB246" s="52"/>
      <c r="AC246" s="94"/>
      <c r="AD246" s="94"/>
      <c r="AE246" s="94"/>
      <c r="AF246" s="52"/>
      <c r="AG246" s="94"/>
      <c r="AH246" s="45"/>
      <c r="AI246" s="45"/>
      <c r="AJ246" s="24" t="s">
        <v>43</v>
      </c>
      <c r="AK246" s="30"/>
      <c r="AL246" s="29">
        <f t="shared" si="11"/>
        <v>91695</v>
      </c>
    </row>
    <row r="247" spans="1:38" ht="18" customHeight="1" x14ac:dyDescent="0.3">
      <c r="A247" s="138">
        <v>242</v>
      </c>
      <c r="B247" s="21">
        <v>20432</v>
      </c>
      <c r="C247" s="21"/>
      <c r="D247" s="23" t="s">
        <v>76</v>
      </c>
      <c r="E247" s="21"/>
      <c r="F247" s="34" t="s">
        <v>1128</v>
      </c>
      <c r="G247" s="56"/>
      <c r="H247" s="77"/>
      <c r="I247" s="49" t="s">
        <v>1129</v>
      </c>
      <c r="J247" s="49"/>
      <c r="K247" s="49" t="s">
        <v>1079</v>
      </c>
      <c r="L247" s="49"/>
      <c r="M247" s="49"/>
      <c r="N247" s="45" t="s">
        <v>1014</v>
      </c>
      <c r="O247" s="49"/>
      <c r="P247" s="89" t="s">
        <v>171</v>
      </c>
      <c r="Q247" s="24" t="s">
        <v>1015</v>
      </c>
      <c r="R247" s="21">
        <v>1216</v>
      </c>
      <c r="S247" s="51" t="s">
        <v>34</v>
      </c>
      <c r="T247" s="47" t="s">
        <v>1016</v>
      </c>
      <c r="U247" s="47"/>
      <c r="V247" s="47" t="s">
        <v>59</v>
      </c>
      <c r="W247" s="47" t="s">
        <v>36</v>
      </c>
      <c r="X247" s="25">
        <v>84</v>
      </c>
      <c r="Y247" s="45"/>
      <c r="Z247" s="45" t="s">
        <v>1080</v>
      </c>
      <c r="AA247" s="45"/>
      <c r="AB247" s="47" t="s">
        <v>55</v>
      </c>
      <c r="AC247" s="45" t="s">
        <v>1081</v>
      </c>
      <c r="AD247" s="45" t="s">
        <v>1130</v>
      </c>
      <c r="AE247" s="45" t="s">
        <v>112</v>
      </c>
      <c r="AF247" s="47"/>
      <c r="AG247" s="45"/>
      <c r="AH247" s="28" t="s">
        <v>1082</v>
      </c>
      <c r="AI247" s="28"/>
      <c r="AJ247" s="21" t="s">
        <v>77</v>
      </c>
      <c r="AK247" s="21"/>
      <c r="AL247" s="29">
        <f t="shared" si="11"/>
        <v>20432</v>
      </c>
    </row>
    <row r="248" spans="1:38" ht="18" customHeight="1" x14ac:dyDescent="0.3">
      <c r="A248" s="138">
        <v>243</v>
      </c>
      <c r="B248" s="21">
        <v>91696</v>
      </c>
      <c r="C248" s="45"/>
      <c r="D248" s="23" t="s">
        <v>43</v>
      </c>
      <c r="E248" s="21"/>
      <c r="F248" s="45"/>
      <c r="G248" s="56"/>
      <c r="H248" s="76"/>
      <c r="I248" s="45" t="s">
        <v>1131</v>
      </c>
      <c r="J248" s="45" t="s">
        <v>1132</v>
      </c>
      <c r="K248" s="45"/>
      <c r="L248" s="45"/>
      <c r="M248" s="45"/>
      <c r="N248" s="45" t="s">
        <v>1014</v>
      </c>
      <c r="O248" s="47"/>
      <c r="P248" s="89" t="s">
        <v>171</v>
      </c>
      <c r="Q248" s="24" t="s">
        <v>1015</v>
      </c>
      <c r="R248" s="21">
        <v>1216</v>
      </c>
      <c r="S248" s="51" t="s">
        <v>34</v>
      </c>
      <c r="T248" s="47" t="s">
        <v>1016</v>
      </c>
      <c r="U248" s="47"/>
      <c r="V248" s="45"/>
      <c r="W248" s="45"/>
      <c r="X248" s="29">
        <f>34+4+33+64</f>
        <v>135</v>
      </c>
      <c r="Y248" s="45"/>
      <c r="Z248" s="45" t="s">
        <v>1131</v>
      </c>
      <c r="AA248" s="45" t="s">
        <v>44</v>
      </c>
      <c r="AB248" s="47" t="s">
        <v>55</v>
      </c>
      <c r="AC248" s="45" t="s">
        <v>1019</v>
      </c>
      <c r="AD248" s="45" t="s">
        <v>1017</v>
      </c>
      <c r="AE248" s="45" t="s">
        <v>1018</v>
      </c>
      <c r="AF248" s="47" t="s">
        <v>55</v>
      </c>
      <c r="AG248" s="45" t="s">
        <v>1020</v>
      </c>
      <c r="AH248" s="28"/>
      <c r="AI248" s="45"/>
      <c r="AJ248" s="24" t="s">
        <v>43</v>
      </c>
      <c r="AK248" s="30">
        <v>44403</v>
      </c>
      <c r="AL248" s="29">
        <f t="shared" si="11"/>
        <v>91696</v>
      </c>
    </row>
    <row r="249" spans="1:38" ht="18" customHeight="1" x14ac:dyDescent="0.3">
      <c r="A249" s="138">
        <v>244</v>
      </c>
      <c r="B249" s="21">
        <v>91697</v>
      </c>
      <c r="C249" s="45"/>
      <c r="D249" s="23" t="s">
        <v>43</v>
      </c>
      <c r="E249" s="21"/>
      <c r="F249" s="45"/>
      <c r="G249" s="56"/>
      <c r="H249" s="76"/>
      <c r="I249" s="45" t="s">
        <v>1133</v>
      </c>
      <c r="J249" s="45" t="s">
        <v>1030</v>
      </c>
      <c r="K249" s="45" t="s">
        <v>1134</v>
      </c>
      <c r="L249" s="45"/>
      <c r="M249" s="45"/>
      <c r="N249" s="45" t="s">
        <v>1014</v>
      </c>
      <c r="O249" s="47"/>
      <c r="P249" s="89" t="s">
        <v>171</v>
      </c>
      <c r="Q249" s="24" t="s">
        <v>1015</v>
      </c>
      <c r="R249" s="21">
        <v>1216</v>
      </c>
      <c r="S249" s="51" t="s">
        <v>34</v>
      </c>
      <c r="T249" s="47" t="s">
        <v>1016</v>
      </c>
      <c r="U249" s="47"/>
      <c r="V249" s="45" t="s">
        <v>59</v>
      </c>
      <c r="W249" s="45" t="s">
        <v>36</v>
      </c>
      <c r="X249" s="29">
        <v>20</v>
      </c>
      <c r="Y249" s="45"/>
      <c r="Z249" s="45" t="s">
        <v>1133</v>
      </c>
      <c r="AA249" s="45" t="s">
        <v>57</v>
      </c>
      <c r="AB249" s="47" t="s">
        <v>55</v>
      </c>
      <c r="AC249" s="45" t="s">
        <v>1034</v>
      </c>
      <c r="AD249" s="45" t="s">
        <v>1032</v>
      </c>
      <c r="AE249" s="45" t="s">
        <v>1033</v>
      </c>
      <c r="AF249" s="47" t="s">
        <v>55</v>
      </c>
      <c r="AG249" s="45" t="s">
        <v>1135</v>
      </c>
      <c r="AH249" s="28" t="s">
        <v>1035</v>
      </c>
      <c r="AI249" s="45"/>
      <c r="AJ249" s="21" t="s">
        <v>43</v>
      </c>
      <c r="AK249" s="30">
        <v>44403</v>
      </c>
      <c r="AL249" s="29">
        <f t="shared" si="11"/>
        <v>91697</v>
      </c>
    </row>
    <row r="250" spans="1:38" ht="18" customHeight="1" x14ac:dyDescent="0.3">
      <c r="A250" s="138">
        <v>245</v>
      </c>
      <c r="B250" s="21">
        <v>10354</v>
      </c>
      <c r="C250" s="21"/>
      <c r="D250" s="23" t="s">
        <v>94</v>
      </c>
      <c r="E250" s="21"/>
      <c r="F250" s="45"/>
      <c r="G250" s="56"/>
      <c r="H250" s="77"/>
      <c r="I250" s="45" t="s">
        <v>1138</v>
      </c>
      <c r="J250" s="37"/>
      <c r="K250" s="45" t="s">
        <v>1137</v>
      </c>
      <c r="L250" s="45"/>
      <c r="M250" s="45"/>
      <c r="N250" s="45" t="s">
        <v>1014</v>
      </c>
      <c r="O250" s="37"/>
      <c r="P250" s="89" t="s">
        <v>171</v>
      </c>
      <c r="Q250" s="24" t="s">
        <v>1015</v>
      </c>
      <c r="R250" s="21">
        <v>1216</v>
      </c>
      <c r="S250" s="51" t="s">
        <v>34</v>
      </c>
      <c r="T250" s="47" t="s">
        <v>1016</v>
      </c>
      <c r="U250" s="45"/>
      <c r="V250" s="45" t="s">
        <v>59</v>
      </c>
      <c r="W250" s="45" t="s">
        <v>36</v>
      </c>
      <c r="X250" s="29">
        <v>48</v>
      </c>
      <c r="Y250" s="45"/>
      <c r="Z250" s="45" t="s">
        <v>1136</v>
      </c>
      <c r="AA250" s="45"/>
      <c r="AB250" s="47" t="s">
        <v>55</v>
      </c>
      <c r="AC250" s="47" t="s">
        <v>1077</v>
      </c>
      <c r="AD250" s="47" t="s">
        <v>1075</v>
      </c>
      <c r="AE250" s="45" t="s">
        <v>1076</v>
      </c>
      <c r="AF250" s="47"/>
      <c r="AG250" s="47"/>
      <c r="AH250" s="37" t="s">
        <v>1118</v>
      </c>
      <c r="AI250" s="37"/>
      <c r="AJ250" s="21" t="s">
        <v>1100</v>
      </c>
      <c r="AK250" s="30">
        <v>44158</v>
      </c>
      <c r="AL250" s="29">
        <f t="shared" si="11"/>
        <v>10354</v>
      </c>
    </row>
    <row r="251" spans="1:38" ht="18" customHeight="1" x14ac:dyDescent="0.3">
      <c r="A251" s="138">
        <v>246</v>
      </c>
      <c r="B251" s="21">
        <v>91699</v>
      </c>
      <c r="C251" s="45"/>
      <c r="D251" s="23" t="s">
        <v>43</v>
      </c>
      <c r="E251" s="21"/>
      <c r="F251" s="45"/>
      <c r="G251" s="56"/>
      <c r="H251" s="76"/>
      <c r="I251" s="45" t="s">
        <v>1139</v>
      </c>
      <c r="J251" s="45"/>
      <c r="K251" s="45" t="s">
        <v>1140</v>
      </c>
      <c r="L251" s="45"/>
      <c r="M251" s="45"/>
      <c r="N251" s="45" t="s">
        <v>1014</v>
      </c>
      <c r="O251" s="47"/>
      <c r="P251" s="89" t="s">
        <v>171</v>
      </c>
      <c r="Q251" s="24" t="s">
        <v>1015</v>
      </c>
      <c r="R251" s="21">
        <v>1216</v>
      </c>
      <c r="S251" s="51" t="s">
        <v>34</v>
      </c>
      <c r="T251" s="47" t="s">
        <v>1016</v>
      </c>
      <c r="U251" s="47"/>
      <c r="V251" s="45" t="s">
        <v>45</v>
      </c>
      <c r="W251" s="45" t="s">
        <v>36</v>
      </c>
      <c r="X251" s="29">
        <v>8</v>
      </c>
      <c r="Y251" s="45"/>
      <c r="Z251" s="45"/>
      <c r="AA251" s="45"/>
      <c r="AB251" s="47"/>
      <c r="AC251" s="45"/>
      <c r="AD251" s="45"/>
      <c r="AE251" s="45"/>
      <c r="AF251" s="45"/>
      <c r="AG251" s="45"/>
      <c r="AH251" s="28"/>
      <c r="AI251" s="45"/>
      <c r="AJ251" s="24" t="s">
        <v>43</v>
      </c>
      <c r="AK251" s="30">
        <v>44403</v>
      </c>
      <c r="AL251" s="29">
        <f t="shared" si="11"/>
        <v>91699</v>
      </c>
    </row>
    <row r="252" spans="1:38" ht="18" customHeight="1" x14ac:dyDescent="0.3">
      <c r="A252" s="138">
        <v>247</v>
      </c>
      <c r="B252" s="21">
        <v>91700</v>
      </c>
      <c r="C252" s="45"/>
      <c r="D252" s="23" t="s">
        <v>43</v>
      </c>
      <c r="E252" s="21"/>
      <c r="F252" s="45"/>
      <c r="G252" s="56"/>
      <c r="H252" s="76"/>
      <c r="I252" s="45" t="s">
        <v>1141</v>
      </c>
      <c r="J252" s="45"/>
      <c r="K252" s="45" t="s">
        <v>98</v>
      </c>
      <c r="L252" s="45" t="s">
        <v>1142</v>
      </c>
      <c r="M252" s="45"/>
      <c r="N252" s="45" t="s">
        <v>1014</v>
      </c>
      <c r="O252" s="47"/>
      <c r="P252" s="89" t="s">
        <v>171</v>
      </c>
      <c r="Q252" s="24" t="s">
        <v>1015</v>
      </c>
      <c r="R252" s="21">
        <v>1216</v>
      </c>
      <c r="S252" s="51" t="s">
        <v>34</v>
      </c>
      <c r="T252" s="47" t="s">
        <v>1016</v>
      </c>
      <c r="U252" s="47"/>
      <c r="V252" s="45" t="s">
        <v>45</v>
      </c>
      <c r="W252" s="45" t="s">
        <v>36</v>
      </c>
      <c r="X252" s="29">
        <v>9</v>
      </c>
      <c r="Y252" s="45"/>
      <c r="Z252" s="45" t="s">
        <v>1141</v>
      </c>
      <c r="AA252" s="45" t="s">
        <v>44</v>
      </c>
      <c r="AB252" s="47" t="s">
        <v>55</v>
      </c>
      <c r="AC252" s="45" t="s">
        <v>1019</v>
      </c>
      <c r="AD252" s="45" t="s">
        <v>1017</v>
      </c>
      <c r="AE252" s="45" t="s">
        <v>1018</v>
      </c>
      <c r="AF252" s="47" t="s">
        <v>55</v>
      </c>
      <c r="AG252" s="45" t="s">
        <v>1020</v>
      </c>
      <c r="AH252" s="150" t="s">
        <v>1686</v>
      </c>
      <c r="AI252" s="45"/>
      <c r="AJ252" s="24" t="s">
        <v>43</v>
      </c>
      <c r="AK252" s="21"/>
      <c r="AL252" s="29">
        <f t="shared" si="11"/>
        <v>91700</v>
      </c>
    </row>
    <row r="253" spans="1:38" ht="18" customHeight="1" x14ac:dyDescent="0.3">
      <c r="A253" s="138">
        <v>248</v>
      </c>
      <c r="B253" s="21">
        <v>91701</v>
      </c>
      <c r="C253" s="45"/>
      <c r="D253" s="23" t="s">
        <v>43</v>
      </c>
      <c r="E253" s="21"/>
      <c r="F253" s="45"/>
      <c r="G253" s="56"/>
      <c r="H253" s="76"/>
      <c r="I253" s="45" t="s">
        <v>1143</v>
      </c>
      <c r="J253" s="45" t="s">
        <v>1013</v>
      </c>
      <c r="K253" s="45" t="s">
        <v>98</v>
      </c>
      <c r="L253" s="45" t="s">
        <v>1144</v>
      </c>
      <c r="M253" s="45"/>
      <c r="N253" s="45" t="s">
        <v>1014</v>
      </c>
      <c r="O253" s="47"/>
      <c r="P253" s="89" t="s">
        <v>171</v>
      </c>
      <c r="Q253" s="24" t="s">
        <v>1015</v>
      </c>
      <c r="R253" s="21">
        <v>1216</v>
      </c>
      <c r="S253" s="51" t="s">
        <v>34</v>
      </c>
      <c r="T253" s="47" t="s">
        <v>1016</v>
      </c>
      <c r="U253" s="47"/>
      <c r="V253" s="45" t="s">
        <v>45</v>
      </c>
      <c r="W253" s="45" t="s">
        <v>36</v>
      </c>
      <c r="X253" s="29">
        <v>6</v>
      </c>
      <c r="Y253" s="45"/>
      <c r="Z253" s="45" t="s">
        <v>1143</v>
      </c>
      <c r="AA253" s="45" t="s">
        <v>44</v>
      </c>
      <c r="AB253" s="47" t="s">
        <v>55</v>
      </c>
      <c r="AC253" s="45" t="s">
        <v>1019</v>
      </c>
      <c r="AD253" s="45" t="s">
        <v>1017</v>
      </c>
      <c r="AE253" s="45" t="s">
        <v>1018</v>
      </c>
      <c r="AF253" s="47" t="s">
        <v>55</v>
      </c>
      <c r="AG253" s="45" t="s">
        <v>1020</v>
      </c>
      <c r="AH253" s="150" t="s">
        <v>1686</v>
      </c>
      <c r="AI253" s="45"/>
      <c r="AJ253" s="24" t="s">
        <v>43</v>
      </c>
      <c r="AK253" s="21"/>
      <c r="AL253" s="29">
        <f t="shared" si="11"/>
        <v>91701</v>
      </c>
    </row>
    <row r="254" spans="1:38" ht="18" customHeight="1" x14ac:dyDescent="0.3">
      <c r="A254" s="138">
        <v>249</v>
      </c>
      <c r="B254" s="21">
        <v>91702</v>
      </c>
      <c r="C254" s="45"/>
      <c r="D254" s="23" t="s">
        <v>43</v>
      </c>
      <c r="E254" s="21"/>
      <c r="F254" s="45"/>
      <c r="G254" s="56"/>
      <c r="H254" s="76"/>
      <c r="I254" s="45" t="s">
        <v>1145</v>
      </c>
      <c r="J254" s="45" t="s">
        <v>1146</v>
      </c>
      <c r="K254" s="45" t="s">
        <v>98</v>
      </c>
      <c r="L254" s="45" t="s">
        <v>1147</v>
      </c>
      <c r="M254" s="45"/>
      <c r="N254" s="45" t="s">
        <v>1014</v>
      </c>
      <c r="O254" s="47"/>
      <c r="P254" s="89" t="s">
        <v>171</v>
      </c>
      <c r="Q254" s="24" t="s">
        <v>1015</v>
      </c>
      <c r="R254" s="21">
        <v>1216</v>
      </c>
      <c r="S254" s="51" t="s">
        <v>34</v>
      </c>
      <c r="T254" s="47" t="s">
        <v>1016</v>
      </c>
      <c r="U254" s="47"/>
      <c r="V254" s="45" t="s">
        <v>45</v>
      </c>
      <c r="W254" s="45" t="s">
        <v>36</v>
      </c>
      <c r="X254" s="29">
        <v>22</v>
      </c>
      <c r="Y254" s="45"/>
      <c r="Z254" s="45" t="s">
        <v>1145</v>
      </c>
      <c r="AA254" s="45" t="s">
        <v>44</v>
      </c>
      <c r="AB254" s="47" t="s">
        <v>55</v>
      </c>
      <c r="AC254" s="45" t="s">
        <v>1019</v>
      </c>
      <c r="AD254" s="45" t="s">
        <v>1017</v>
      </c>
      <c r="AE254" s="45" t="s">
        <v>1018</v>
      </c>
      <c r="AF254" s="47" t="s">
        <v>55</v>
      </c>
      <c r="AG254" s="45" t="s">
        <v>1020</v>
      </c>
      <c r="AH254" s="150" t="s">
        <v>1686</v>
      </c>
      <c r="AI254" s="45"/>
      <c r="AJ254" s="24" t="s">
        <v>43</v>
      </c>
      <c r="AK254" s="21"/>
      <c r="AL254" s="29">
        <f t="shared" si="11"/>
        <v>91702</v>
      </c>
    </row>
    <row r="255" spans="1:38" ht="18" customHeight="1" x14ac:dyDescent="0.3">
      <c r="A255" s="138">
        <v>250</v>
      </c>
      <c r="B255" s="21">
        <v>91703</v>
      </c>
      <c r="C255" s="45"/>
      <c r="D255" s="23" t="s">
        <v>43</v>
      </c>
      <c r="E255" s="21"/>
      <c r="F255" s="45"/>
      <c r="G255" s="56"/>
      <c r="H255" s="76"/>
      <c r="I255" s="45" t="s">
        <v>1148</v>
      </c>
      <c r="J255" s="45"/>
      <c r="K255" s="45" t="s">
        <v>1149</v>
      </c>
      <c r="L255" s="45"/>
      <c r="M255" s="45"/>
      <c r="N255" s="45" t="s">
        <v>1014</v>
      </c>
      <c r="O255" s="47"/>
      <c r="P255" s="89" t="s">
        <v>171</v>
      </c>
      <c r="Q255" s="24" t="s">
        <v>1015</v>
      </c>
      <c r="R255" s="21">
        <v>1216</v>
      </c>
      <c r="S255" s="51" t="s">
        <v>34</v>
      </c>
      <c r="T255" s="47" t="s">
        <v>1016</v>
      </c>
      <c r="U255" s="47"/>
      <c r="V255" s="45" t="s">
        <v>59</v>
      </c>
      <c r="W255" s="45" t="s">
        <v>36</v>
      </c>
      <c r="X255" s="29">
        <v>89</v>
      </c>
      <c r="Y255" s="45"/>
      <c r="Z255" s="45" t="s">
        <v>1148</v>
      </c>
      <c r="AA255" s="45" t="s">
        <v>44</v>
      </c>
      <c r="AB255" s="47" t="s">
        <v>55</v>
      </c>
      <c r="AC255" s="45" t="s">
        <v>1019</v>
      </c>
      <c r="AD255" s="45" t="s">
        <v>1017</v>
      </c>
      <c r="AE255" s="45" t="s">
        <v>1018</v>
      </c>
      <c r="AF255" s="47" t="s">
        <v>55</v>
      </c>
      <c r="AG255" s="45" t="s">
        <v>1020</v>
      </c>
      <c r="AH255" s="150" t="s">
        <v>1686</v>
      </c>
      <c r="AI255" s="45"/>
      <c r="AJ255" s="24" t="s">
        <v>43</v>
      </c>
      <c r="AK255" s="30">
        <v>44403</v>
      </c>
      <c r="AL255" s="29">
        <f t="shared" si="11"/>
        <v>91703</v>
      </c>
    </row>
    <row r="256" spans="1:38" ht="18" customHeight="1" x14ac:dyDescent="0.3">
      <c r="A256" s="138">
        <v>251</v>
      </c>
      <c r="B256" s="21">
        <v>91704</v>
      </c>
      <c r="C256" s="45"/>
      <c r="D256" s="23" t="s">
        <v>43</v>
      </c>
      <c r="E256" s="21"/>
      <c r="F256" s="45"/>
      <c r="G256" s="56"/>
      <c r="H256" s="76"/>
      <c r="I256" s="45" t="s">
        <v>1150</v>
      </c>
      <c r="J256" s="45"/>
      <c r="K256" s="45" t="s">
        <v>1687</v>
      </c>
      <c r="L256" s="45"/>
      <c r="M256" s="45"/>
      <c r="N256" s="45" t="s">
        <v>1014</v>
      </c>
      <c r="O256" s="53"/>
      <c r="P256" s="89" t="s">
        <v>171</v>
      </c>
      <c r="Q256" s="24" t="s">
        <v>1015</v>
      </c>
      <c r="R256" s="21">
        <v>1216</v>
      </c>
      <c r="S256" s="51" t="s">
        <v>34</v>
      </c>
      <c r="T256" s="47" t="s">
        <v>1016</v>
      </c>
      <c r="U256" s="47"/>
      <c r="V256" s="45" t="s">
        <v>35</v>
      </c>
      <c r="W256" s="45" t="s">
        <v>36</v>
      </c>
      <c r="X256" s="42">
        <v>20</v>
      </c>
      <c r="Y256" s="42"/>
      <c r="Z256" s="45" t="s">
        <v>1150</v>
      </c>
      <c r="AA256" s="47" t="s">
        <v>57</v>
      </c>
      <c r="AB256" s="27" t="s">
        <v>55</v>
      </c>
      <c r="AC256" s="27" t="s">
        <v>1087</v>
      </c>
      <c r="AD256" s="45" t="s">
        <v>493</v>
      </c>
      <c r="AE256" s="45" t="s">
        <v>494</v>
      </c>
      <c r="AF256" s="43"/>
      <c r="AG256" s="43"/>
      <c r="AH256" s="28" t="s">
        <v>1089</v>
      </c>
      <c r="AI256" s="45"/>
      <c r="AJ256" s="21" t="s">
        <v>43</v>
      </c>
      <c r="AK256" s="21"/>
      <c r="AL256" s="29">
        <f t="shared" si="11"/>
        <v>91704</v>
      </c>
    </row>
    <row r="257" spans="1:38" ht="18" customHeight="1" x14ac:dyDescent="0.3">
      <c r="A257" s="138">
        <v>252</v>
      </c>
      <c r="B257" s="21">
        <v>40361</v>
      </c>
      <c r="C257" s="47" t="s">
        <v>1676</v>
      </c>
      <c r="D257" s="23" t="s">
        <v>62</v>
      </c>
      <c r="E257" s="21"/>
      <c r="F257" s="45" t="s">
        <v>1151</v>
      </c>
      <c r="G257" s="56"/>
      <c r="H257" s="76"/>
      <c r="I257" s="45" t="s">
        <v>1152</v>
      </c>
      <c r="J257" s="45"/>
      <c r="K257" s="45" t="s">
        <v>1153</v>
      </c>
      <c r="L257" s="45"/>
      <c r="M257" s="45"/>
      <c r="N257" s="45" t="s">
        <v>1014</v>
      </c>
      <c r="O257" s="45"/>
      <c r="P257" s="89" t="s">
        <v>171</v>
      </c>
      <c r="Q257" s="24" t="s">
        <v>1015</v>
      </c>
      <c r="R257" s="21">
        <v>1216</v>
      </c>
      <c r="S257" s="51" t="s">
        <v>34</v>
      </c>
      <c r="T257" s="47" t="s">
        <v>1016</v>
      </c>
      <c r="U257" s="45"/>
      <c r="V257" s="45" t="s">
        <v>59</v>
      </c>
      <c r="W257" s="45" t="s">
        <v>36</v>
      </c>
      <c r="X257" s="29">
        <v>96</v>
      </c>
      <c r="Y257" s="45"/>
      <c r="Z257" s="45" t="s">
        <v>1154</v>
      </c>
      <c r="AA257" s="45" t="s">
        <v>64</v>
      </c>
      <c r="AB257" s="47" t="s">
        <v>55</v>
      </c>
      <c r="AC257" s="45" t="s">
        <v>1155</v>
      </c>
      <c r="AD257" s="45" t="s">
        <v>863</v>
      </c>
      <c r="AE257" s="45" t="s">
        <v>864</v>
      </c>
      <c r="AF257" s="47" t="s">
        <v>55</v>
      </c>
      <c r="AG257" s="47" t="s">
        <v>866</v>
      </c>
      <c r="AH257" s="28" t="s">
        <v>1156</v>
      </c>
      <c r="AI257" s="45"/>
      <c r="AJ257" s="21" t="s">
        <v>115</v>
      </c>
      <c r="AK257" s="30">
        <v>43234</v>
      </c>
      <c r="AL257" s="31">
        <f t="shared" si="11"/>
        <v>40361</v>
      </c>
    </row>
    <row r="258" spans="1:38" ht="18" customHeight="1" x14ac:dyDescent="0.3">
      <c r="A258" s="138">
        <v>253</v>
      </c>
      <c r="B258" s="21">
        <v>91705</v>
      </c>
      <c r="C258" s="45"/>
      <c r="D258" s="23" t="s">
        <v>43</v>
      </c>
      <c r="E258" s="21"/>
      <c r="F258" s="45"/>
      <c r="G258" s="56"/>
      <c r="H258" s="76"/>
      <c r="I258" s="45" t="s">
        <v>1157</v>
      </c>
      <c r="J258" s="45" t="s">
        <v>1030</v>
      </c>
      <c r="K258" s="45" t="s">
        <v>32</v>
      </c>
      <c r="L258" s="45"/>
      <c r="M258" s="45"/>
      <c r="N258" s="45" t="s">
        <v>1014</v>
      </c>
      <c r="O258" s="47"/>
      <c r="P258" s="89" t="s">
        <v>171</v>
      </c>
      <c r="Q258" s="24" t="s">
        <v>1015</v>
      </c>
      <c r="R258" s="21">
        <v>1216</v>
      </c>
      <c r="S258" s="51" t="s">
        <v>34</v>
      </c>
      <c r="T258" s="47" t="s">
        <v>1016</v>
      </c>
      <c r="U258" s="47"/>
      <c r="V258" s="45" t="s">
        <v>35</v>
      </c>
      <c r="W258" s="45" t="s">
        <v>36</v>
      </c>
      <c r="X258" s="29">
        <f>5+11+20</f>
        <v>36</v>
      </c>
      <c r="Y258" s="45"/>
      <c r="Z258" s="45" t="s">
        <v>1157</v>
      </c>
      <c r="AA258" s="45" t="s">
        <v>44</v>
      </c>
      <c r="AB258" s="47" t="s">
        <v>55</v>
      </c>
      <c r="AC258" s="45" t="s">
        <v>662</v>
      </c>
      <c r="AD258" s="45" t="s">
        <v>493</v>
      </c>
      <c r="AE258" s="45" t="s">
        <v>494</v>
      </c>
      <c r="AF258" s="47"/>
      <c r="AG258" s="45"/>
      <c r="AH258" s="28" t="s">
        <v>1023</v>
      </c>
      <c r="AI258" s="45"/>
      <c r="AJ258" s="21" t="s">
        <v>43</v>
      </c>
      <c r="AK258" s="30">
        <v>44403</v>
      </c>
      <c r="AL258" s="29">
        <f t="shared" si="11"/>
        <v>91705</v>
      </c>
    </row>
    <row r="259" spans="1:38" ht="18" customHeight="1" x14ac:dyDescent="0.3">
      <c r="A259" s="138">
        <v>254</v>
      </c>
      <c r="B259" s="21">
        <v>91706</v>
      </c>
      <c r="C259" s="45"/>
      <c r="D259" s="23" t="s">
        <v>43</v>
      </c>
      <c r="E259" s="21"/>
      <c r="F259" s="45"/>
      <c r="G259" s="56"/>
      <c r="H259" s="76"/>
      <c r="I259" s="45" t="s">
        <v>1633</v>
      </c>
      <c r="J259" s="45" t="s">
        <v>1159</v>
      </c>
      <c r="K259" s="45"/>
      <c r="L259" s="45"/>
      <c r="M259" s="45"/>
      <c r="N259" s="45" t="s">
        <v>1014</v>
      </c>
      <c r="O259" s="53"/>
      <c r="P259" s="89" t="s">
        <v>171</v>
      </c>
      <c r="Q259" s="24" t="s">
        <v>1015</v>
      </c>
      <c r="R259" s="21">
        <v>1216</v>
      </c>
      <c r="S259" s="51" t="s">
        <v>34</v>
      </c>
      <c r="T259" s="47" t="s">
        <v>1016</v>
      </c>
      <c r="U259" s="47"/>
      <c r="V259" s="45" t="s">
        <v>35</v>
      </c>
      <c r="W259" s="45" t="s">
        <v>36</v>
      </c>
      <c r="X259" s="42">
        <v>55</v>
      </c>
      <c r="Y259" s="42"/>
      <c r="Z259" s="45" t="s">
        <v>1158</v>
      </c>
      <c r="AA259" s="47" t="s">
        <v>57</v>
      </c>
      <c r="AB259" s="27" t="s">
        <v>55</v>
      </c>
      <c r="AC259" s="27" t="s">
        <v>1087</v>
      </c>
      <c r="AD259" s="45" t="s">
        <v>493</v>
      </c>
      <c r="AE259" s="45" t="s">
        <v>494</v>
      </c>
      <c r="AF259" s="43"/>
      <c r="AG259" s="43"/>
      <c r="AH259" s="28" t="s">
        <v>1089</v>
      </c>
      <c r="AI259" s="45"/>
      <c r="AJ259" s="21" t="s">
        <v>43</v>
      </c>
      <c r="AK259" s="21" t="s">
        <v>114</v>
      </c>
      <c r="AL259" s="29">
        <f t="shared" si="11"/>
        <v>91706</v>
      </c>
    </row>
    <row r="260" spans="1:38" ht="18" customHeight="1" x14ac:dyDescent="0.3">
      <c r="A260" s="138">
        <v>255</v>
      </c>
      <c r="B260" s="21">
        <v>91707</v>
      </c>
      <c r="C260" s="45"/>
      <c r="D260" s="23" t="s">
        <v>43</v>
      </c>
      <c r="E260" s="21"/>
      <c r="F260" s="45"/>
      <c r="G260" s="56"/>
      <c r="H260" s="76"/>
      <c r="I260" s="45" t="s">
        <v>150</v>
      </c>
      <c r="J260" s="45" t="s">
        <v>1160</v>
      </c>
      <c r="K260" s="45" t="s">
        <v>32</v>
      </c>
      <c r="L260" s="45"/>
      <c r="M260" s="45"/>
      <c r="N260" s="45" t="s">
        <v>1014</v>
      </c>
      <c r="O260" s="47"/>
      <c r="P260" s="89" t="s">
        <v>171</v>
      </c>
      <c r="Q260" s="24" t="s">
        <v>1015</v>
      </c>
      <c r="R260" s="21">
        <v>1216</v>
      </c>
      <c r="S260" s="51" t="s">
        <v>34</v>
      </c>
      <c r="T260" s="47" t="s">
        <v>1016</v>
      </c>
      <c r="U260" s="47"/>
      <c r="V260" s="45" t="s">
        <v>35</v>
      </c>
      <c r="W260" s="45" t="s">
        <v>36</v>
      </c>
      <c r="X260" s="29">
        <v>29</v>
      </c>
      <c r="Y260" s="45"/>
      <c r="Z260" s="45" t="s">
        <v>150</v>
      </c>
      <c r="AA260" s="45" t="s">
        <v>44</v>
      </c>
      <c r="AB260" s="47" t="s">
        <v>55</v>
      </c>
      <c r="AC260" s="45" t="s">
        <v>529</v>
      </c>
      <c r="AD260" s="45" t="s">
        <v>150</v>
      </c>
      <c r="AE260" s="45" t="s">
        <v>528</v>
      </c>
      <c r="AF260" s="47"/>
      <c r="AG260" s="45"/>
      <c r="AH260" s="45"/>
      <c r="AI260" s="45"/>
      <c r="AJ260" s="24" t="s">
        <v>43</v>
      </c>
      <c r="AK260" s="21"/>
      <c r="AL260" s="29">
        <f t="shared" si="11"/>
        <v>91707</v>
      </c>
    </row>
    <row r="261" spans="1:38" ht="18" customHeight="1" x14ac:dyDescent="0.3">
      <c r="A261" s="138">
        <v>256</v>
      </c>
      <c r="B261" s="21">
        <v>10355</v>
      </c>
      <c r="C261" s="21"/>
      <c r="D261" s="23" t="s">
        <v>94</v>
      </c>
      <c r="E261" s="21"/>
      <c r="F261" s="45" t="s">
        <v>1161</v>
      </c>
      <c r="G261" s="56"/>
      <c r="H261" s="77"/>
      <c r="I261" s="45" t="s">
        <v>1162</v>
      </c>
      <c r="J261" s="37"/>
      <c r="K261" s="45" t="s">
        <v>1163</v>
      </c>
      <c r="L261" s="45" t="s">
        <v>1164</v>
      </c>
      <c r="M261" s="45"/>
      <c r="N261" s="45" t="s">
        <v>1014</v>
      </c>
      <c r="O261" s="37"/>
      <c r="P261" s="89" t="s">
        <v>171</v>
      </c>
      <c r="Q261" s="24" t="s">
        <v>1015</v>
      </c>
      <c r="R261" s="21">
        <v>1216</v>
      </c>
      <c r="S261" s="51" t="s">
        <v>34</v>
      </c>
      <c r="T261" s="47" t="s">
        <v>1016</v>
      </c>
      <c r="U261" s="45"/>
      <c r="V261" s="45" t="s">
        <v>59</v>
      </c>
      <c r="W261" s="45" t="s">
        <v>36</v>
      </c>
      <c r="X261" s="29">
        <v>100</v>
      </c>
      <c r="Y261" s="45"/>
      <c r="Z261" s="45" t="s">
        <v>1162</v>
      </c>
      <c r="AA261" s="45"/>
      <c r="AB261" s="47" t="s">
        <v>55</v>
      </c>
      <c r="AC261" s="47" t="s">
        <v>1077</v>
      </c>
      <c r="AD261" s="47" t="s">
        <v>1075</v>
      </c>
      <c r="AE261" s="45" t="s">
        <v>1076</v>
      </c>
      <c r="AF261" s="47" t="s">
        <v>55</v>
      </c>
      <c r="AG261" s="47" t="s">
        <v>1077</v>
      </c>
      <c r="AH261" s="141" t="s">
        <v>1078</v>
      </c>
      <c r="AI261" s="37"/>
      <c r="AJ261" s="21" t="s">
        <v>1100</v>
      </c>
      <c r="AK261" s="30">
        <v>44158</v>
      </c>
      <c r="AL261" s="29">
        <f t="shared" si="11"/>
        <v>10355</v>
      </c>
    </row>
    <row r="262" spans="1:38" ht="18" customHeight="1" x14ac:dyDescent="0.3">
      <c r="A262" s="138">
        <v>257</v>
      </c>
      <c r="B262" s="21">
        <v>10356</v>
      </c>
      <c r="C262" s="21"/>
      <c r="D262" s="23" t="s">
        <v>94</v>
      </c>
      <c r="E262" s="21"/>
      <c r="F262" s="45" t="s">
        <v>1165</v>
      </c>
      <c r="G262" s="56"/>
      <c r="H262" s="77"/>
      <c r="I262" s="45" t="s">
        <v>1166</v>
      </c>
      <c r="J262" s="45"/>
      <c r="K262" s="45" t="s">
        <v>1167</v>
      </c>
      <c r="L262" s="45" t="s">
        <v>1168</v>
      </c>
      <c r="M262" s="45"/>
      <c r="N262" s="45" t="s">
        <v>1014</v>
      </c>
      <c r="O262" s="45"/>
      <c r="P262" s="89" t="s">
        <v>171</v>
      </c>
      <c r="Q262" s="24" t="s">
        <v>1015</v>
      </c>
      <c r="R262" s="21">
        <v>1216</v>
      </c>
      <c r="S262" s="51" t="s">
        <v>34</v>
      </c>
      <c r="T262" s="47" t="s">
        <v>1016</v>
      </c>
      <c r="U262" s="45"/>
      <c r="V262" s="45" t="s">
        <v>45</v>
      </c>
      <c r="W262" s="45" t="s">
        <v>36</v>
      </c>
      <c r="X262" s="29">
        <v>156</v>
      </c>
      <c r="Y262" s="45"/>
      <c r="Z262" s="45" t="s">
        <v>1166</v>
      </c>
      <c r="AA262" s="45"/>
      <c r="AB262" s="47" t="s">
        <v>55</v>
      </c>
      <c r="AC262" s="47" t="s">
        <v>1077</v>
      </c>
      <c r="AD262" s="47" t="s">
        <v>1075</v>
      </c>
      <c r="AE262" s="45" t="s">
        <v>1076</v>
      </c>
      <c r="AF262" s="47" t="s">
        <v>55</v>
      </c>
      <c r="AG262" s="47" t="s">
        <v>1077</v>
      </c>
      <c r="AH262" s="149" t="s">
        <v>1078</v>
      </c>
      <c r="AI262" s="37"/>
      <c r="AJ262" s="21" t="s">
        <v>96</v>
      </c>
      <c r="AK262" s="30">
        <v>44158</v>
      </c>
      <c r="AL262" s="29">
        <f t="shared" si="11"/>
        <v>10356</v>
      </c>
    </row>
    <row r="263" spans="1:38" ht="18" customHeight="1" x14ac:dyDescent="0.3">
      <c r="A263" s="138">
        <v>258</v>
      </c>
      <c r="B263" s="21">
        <v>10357</v>
      </c>
      <c r="C263" s="21"/>
      <c r="D263" s="23" t="s">
        <v>94</v>
      </c>
      <c r="E263" s="21"/>
      <c r="F263" s="45"/>
      <c r="G263" s="56"/>
      <c r="H263" s="77"/>
      <c r="I263" s="45" t="s">
        <v>1172</v>
      </c>
      <c r="J263" s="37"/>
      <c r="K263" s="45" t="s">
        <v>1173</v>
      </c>
      <c r="L263" s="45"/>
      <c r="M263" s="45"/>
      <c r="N263" s="45" t="s">
        <v>1014</v>
      </c>
      <c r="O263" s="37"/>
      <c r="P263" s="89" t="s">
        <v>171</v>
      </c>
      <c r="Q263" s="24" t="s">
        <v>1015</v>
      </c>
      <c r="R263" s="21">
        <v>1216</v>
      </c>
      <c r="S263" s="51" t="s">
        <v>34</v>
      </c>
      <c r="T263" s="47" t="s">
        <v>1016</v>
      </c>
      <c r="U263" s="45"/>
      <c r="V263" s="45" t="s">
        <v>45</v>
      </c>
      <c r="W263" s="45" t="s">
        <v>36</v>
      </c>
      <c r="X263" s="29">
        <v>70</v>
      </c>
      <c r="Y263" s="45"/>
      <c r="Z263" s="45" t="s">
        <v>1172</v>
      </c>
      <c r="AA263" s="45"/>
      <c r="AB263" s="47" t="s">
        <v>55</v>
      </c>
      <c r="AC263" s="45" t="s">
        <v>1170</v>
      </c>
      <c r="AD263" s="47" t="s">
        <v>1169</v>
      </c>
      <c r="AE263" s="45" t="s">
        <v>112</v>
      </c>
      <c r="AF263" s="47" t="s">
        <v>88</v>
      </c>
      <c r="AG263" s="45" t="s">
        <v>111</v>
      </c>
      <c r="AH263" s="28" t="s">
        <v>1171</v>
      </c>
      <c r="AI263" s="45"/>
      <c r="AJ263" s="21" t="s">
        <v>159</v>
      </c>
      <c r="AK263" s="30">
        <v>44468</v>
      </c>
      <c r="AL263" s="29">
        <f t="shared" si="11"/>
        <v>10357</v>
      </c>
    </row>
    <row r="264" spans="1:38" ht="18" customHeight="1" x14ac:dyDescent="0.3">
      <c r="A264" s="138">
        <v>259</v>
      </c>
      <c r="B264" s="21"/>
      <c r="C264" s="21"/>
      <c r="D264" s="23"/>
      <c r="E264" s="21"/>
      <c r="F264" s="45"/>
      <c r="G264" s="56"/>
      <c r="H264" s="77" t="s">
        <v>1175</v>
      </c>
      <c r="I264" s="45"/>
      <c r="J264" s="37"/>
      <c r="K264" s="45"/>
      <c r="L264" s="45"/>
      <c r="M264" s="45"/>
      <c r="N264" s="45"/>
      <c r="O264" s="37"/>
      <c r="P264" s="89"/>
      <c r="Q264" s="24"/>
      <c r="R264" s="80"/>
      <c r="S264" s="51"/>
      <c r="T264" s="47"/>
      <c r="U264" s="45"/>
      <c r="V264" s="45"/>
      <c r="W264" s="45"/>
      <c r="X264" s="29"/>
      <c r="Y264" s="45"/>
      <c r="Z264" s="45"/>
      <c r="AA264" s="45"/>
      <c r="AB264" s="47"/>
      <c r="AC264" s="47"/>
      <c r="AD264" s="47"/>
      <c r="AE264" s="45"/>
      <c r="AF264" s="47"/>
      <c r="AG264" s="47"/>
      <c r="AH264" s="37"/>
      <c r="AI264" s="37"/>
      <c r="AJ264" s="21"/>
      <c r="AK264" s="30"/>
      <c r="AL264" s="29"/>
    </row>
    <row r="265" spans="1:38" ht="18" customHeight="1" x14ac:dyDescent="0.3">
      <c r="A265" s="138">
        <v>260</v>
      </c>
      <c r="B265" s="21">
        <v>91710</v>
      </c>
      <c r="C265" s="45"/>
      <c r="D265" s="23" t="s">
        <v>43</v>
      </c>
      <c r="E265" s="21"/>
      <c r="F265" s="45"/>
      <c r="G265" s="56"/>
      <c r="H265" s="76"/>
      <c r="I265" s="45" t="s">
        <v>1174</v>
      </c>
      <c r="J265" s="45"/>
      <c r="K265" s="45" t="s">
        <v>32</v>
      </c>
      <c r="L265" s="45"/>
      <c r="M265" s="45"/>
      <c r="N265" s="45" t="s">
        <v>1175</v>
      </c>
      <c r="O265" s="47"/>
      <c r="P265" s="89" t="s">
        <v>171</v>
      </c>
      <c r="Q265" s="24" t="s">
        <v>1176</v>
      </c>
      <c r="R265" s="24" t="s">
        <v>1176</v>
      </c>
      <c r="S265" s="51" t="s">
        <v>34</v>
      </c>
      <c r="T265" s="47" t="s">
        <v>1177</v>
      </c>
      <c r="U265" s="47"/>
      <c r="V265" s="45" t="s">
        <v>35</v>
      </c>
      <c r="W265" s="45" t="s">
        <v>36</v>
      </c>
      <c r="X265" s="29">
        <v>4</v>
      </c>
      <c r="Y265" s="45"/>
      <c r="Z265" s="45" t="s">
        <v>1174</v>
      </c>
      <c r="AA265" s="45" t="s">
        <v>44</v>
      </c>
      <c r="AB265" s="47" t="s">
        <v>39</v>
      </c>
      <c r="AC265" s="45" t="s">
        <v>1180</v>
      </c>
      <c r="AD265" s="45" t="s">
        <v>1178</v>
      </c>
      <c r="AE265" s="45" t="s">
        <v>1179</v>
      </c>
      <c r="AF265" s="47"/>
      <c r="AG265" s="45"/>
      <c r="AH265" s="28" t="s">
        <v>1181</v>
      </c>
      <c r="AI265" s="45"/>
      <c r="AJ265" s="21" t="s">
        <v>43</v>
      </c>
      <c r="AK265" s="21"/>
      <c r="AL265" s="29">
        <f t="shared" ref="AL265:AL290" si="12">B265</f>
        <v>91710</v>
      </c>
    </row>
    <row r="266" spans="1:38" ht="18" customHeight="1" x14ac:dyDescent="0.3">
      <c r="A266" s="138">
        <v>261</v>
      </c>
      <c r="B266" s="21">
        <v>91711</v>
      </c>
      <c r="C266" s="45"/>
      <c r="D266" s="23" t="s">
        <v>43</v>
      </c>
      <c r="E266" s="21"/>
      <c r="F266" s="45"/>
      <c r="G266" s="56"/>
      <c r="H266" s="76"/>
      <c r="I266" s="45" t="s">
        <v>1182</v>
      </c>
      <c r="J266" s="45"/>
      <c r="K266" s="45" t="s">
        <v>32</v>
      </c>
      <c r="L266" s="45"/>
      <c r="M266" s="45"/>
      <c r="N266" s="45" t="s">
        <v>1175</v>
      </c>
      <c r="O266" s="47"/>
      <c r="P266" s="89" t="s">
        <v>171</v>
      </c>
      <c r="Q266" s="24" t="s">
        <v>1176</v>
      </c>
      <c r="R266" s="24" t="s">
        <v>1176</v>
      </c>
      <c r="S266" s="51" t="s">
        <v>34</v>
      </c>
      <c r="T266" s="47" t="s">
        <v>1177</v>
      </c>
      <c r="U266" s="47"/>
      <c r="V266" s="45" t="s">
        <v>35</v>
      </c>
      <c r="W266" s="45" t="s">
        <v>36</v>
      </c>
      <c r="X266" s="29">
        <v>4</v>
      </c>
      <c r="Y266" s="45"/>
      <c r="Z266" s="45" t="s">
        <v>1182</v>
      </c>
      <c r="AA266" s="45"/>
      <c r="AB266" s="47" t="s">
        <v>122</v>
      </c>
      <c r="AC266" s="45" t="s">
        <v>1185</v>
      </c>
      <c r="AD266" s="45" t="s">
        <v>1183</v>
      </c>
      <c r="AE266" s="45" t="s">
        <v>1184</v>
      </c>
      <c r="AF266" s="47"/>
      <c r="AG266" s="45"/>
      <c r="AH266" s="28" t="s">
        <v>1186</v>
      </c>
      <c r="AI266" s="45"/>
      <c r="AJ266" s="24" t="s">
        <v>43</v>
      </c>
      <c r="AK266" s="21"/>
      <c r="AL266" s="29">
        <f t="shared" si="12"/>
        <v>91711</v>
      </c>
    </row>
    <row r="267" spans="1:38" ht="18" customHeight="1" x14ac:dyDescent="0.3">
      <c r="A267" s="138">
        <v>262</v>
      </c>
      <c r="B267" s="21">
        <v>91712</v>
      </c>
      <c r="C267" s="45"/>
      <c r="D267" s="23" t="s">
        <v>43</v>
      </c>
      <c r="E267" s="21"/>
      <c r="F267" s="45"/>
      <c r="G267" s="56"/>
      <c r="H267" s="76"/>
      <c r="I267" s="45" t="s">
        <v>1187</v>
      </c>
      <c r="J267" s="45"/>
      <c r="K267" s="45" t="s">
        <v>1188</v>
      </c>
      <c r="L267" s="45"/>
      <c r="M267" s="45"/>
      <c r="N267" s="45" t="s">
        <v>1175</v>
      </c>
      <c r="O267" s="47"/>
      <c r="P267" s="89" t="s">
        <v>171</v>
      </c>
      <c r="Q267" s="24" t="s">
        <v>1176</v>
      </c>
      <c r="R267" s="24" t="s">
        <v>1176</v>
      </c>
      <c r="S267" s="51" t="s">
        <v>34</v>
      </c>
      <c r="T267" s="47" t="s">
        <v>1177</v>
      </c>
      <c r="U267" s="47"/>
      <c r="V267" s="45" t="s">
        <v>45</v>
      </c>
      <c r="W267" s="45" t="s">
        <v>36</v>
      </c>
      <c r="X267" s="29">
        <v>82</v>
      </c>
      <c r="Y267" s="45"/>
      <c r="Z267" s="45" t="s">
        <v>1187</v>
      </c>
      <c r="AA267" s="47" t="s">
        <v>105</v>
      </c>
      <c r="AB267" s="47" t="s">
        <v>39</v>
      </c>
      <c r="AC267" s="27" t="s">
        <v>85</v>
      </c>
      <c r="AD267" s="45" t="s">
        <v>83</v>
      </c>
      <c r="AE267" s="45" t="s">
        <v>84</v>
      </c>
      <c r="AF267" s="47"/>
      <c r="AG267" s="45"/>
      <c r="AH267" s="28" t="s">
        <v>1189</v>
      </c>
      <c r="AI267" s="45"/>
      <c r="AJ267" s="21" t="s">
        <v>43</v>
      </c>
      <c r="AK267" s="30">
        <v>44399</v>
      </c>
      <c r="AL267" s="29">
        <f t="shared" si="12"/>
        <v>91712</v>
      </c>
    </row>
    <row r="268" spans="1:38" ht="18" customHeight="1" x14ac:dyDescent="0.3">
      <c r="A268" s="138">
        <v>263</v>
      </c>
      <c r="B268" s="21">
        <v>91713</v>
      </c>
      <c r="C268" s="45"/>
      <c r="D268" s="23" t="s">
        <v>43</v>
      </c>
      <c r="E268" s="21"/>
      <c r="F268" s="45"/>
      <c r="G268" s="56"/>
      <c r="H268" s="76"/>
      <c r="I268" s="45" t="s">
        <v>1190</v>
      </c>
      <c r="J268" s="45"/>
      <c r="K268" s="45" t="s">
        <v>1191</v>
      </c>
      <c r="L268" s="45"/>
      <c r="M268" s="45"/>
      <c r="N268" s="45" t="s">
        <v>1175</v>
      </c>
      <c r="O268" s="47"/>
      <c r="P268" s="89" t="s">
        <v>171</v>
      </c>
      <c r="Q268" s="24" t="s">
        <v>1176</v>
      </c>
      <c r="R268" s="24" t="s">
        <v>1176</v>
      </c>
      <c r="S268" s="51" t="s">
        <v>34</v>
      </c>
      <c r="T268" s="47" t="s">
        <v>1177</v>
      </c>
      <c r="U268" s="47"/>
      <c r="V268" s="45" t="s">
        <v>45</v>
      </c>
      <c r="W268" s="45" t="s">
        <v>36</v>
      </c>
      <c r="X268" s="29">
        <v>41</v>
      </c>
      <c r="Y268" s="45"/>
      <c r="Z268" s="45" t="s">
        <v>1190</v>
      </c>
      <c r="AA268" s="47"/>
      <c r="AB268" s="47" t="s">
        <v>39</v>
      </c>
      <c r="AC268" s="27" t="s">
        <v>49</v>
      </c>
      <c r="AD268" s="45" t="s">
        <v>47</v>
      </c>
      <c r="AE268" s="45" t="s">
        <v>48</v>
      </c>
      <c r="AF268" s="47"/>
      <c r="AG268" s="45"/>
      <c r="AH268" s="28" t="s">
        <v>50</v>
      </c>
      <c r="AI268" s="45"/>
      <c r="AJ268" s="21" t="s">
        <v>43</v>
      </c>
      <c r="AK268" s="30">
        <v>44455</v>
      </c>
      <c r="AL268" s="29">
        <f t="shared" si="12"/>
        <v>91713</v>
      </c>
    </row>
    <row r="269" spans="1:38" ht="18" customHeight="1" x14ac:dyDescent="0.3">
      <c r="A269" s="138">
        <v>264</v>
      </c>
      <c r="B269" s="21">
        <v>91714</v>
      </c>
      <c r="C269" s="45"/>
      <c r="D269" s="23" t="s">
        <v>43</v>
      </c>
      <c r="E269" s="21"/>
      <c r="F269" s="45"/>
      <c r="G269" s="56"/>
      <c r="H269" s="76"/>
      <c r="I269" s="45" t="s">
        <v>1192</v>
      </c>
      <c r="J269" s="45"/>
      <c r="K269" s="45" t="s">
        <v>1193</v>
      </c>
      <c r="L269" s="45"/>
      <c r="M269" s="45"/>
      <c r="N269" s="45" t="s">
        <v>1175</v>
      </c>
      <c r="O269" s="47"/>
      <c r="P269" s="89" t="s">
        <v>171</v>
      </c>
      <c r="Q269" s="24" t="s">
        <v>1176</v>
      </c>
      <c r="R269" s="24" t="s">
        <v>1176</v>
      </c>
      <c r="S269" s="51" t="s">
        <v>34</v>
      </c>
      <c r="T269" s="47" t="s">
        <v>1177</v>
      </c>
      <c r="U269" s="47"/>
      <c r="V269" s="45" t="s">
        <v>45</v>
      </c>
      <c r="W269" s="45" t="s">
        <v>46</v>
      </c>
      <c r="X269" s="29">
        <v>22</v>
      </c>
      <c r="Y269" s="45"/>
      <c r="Z269" s="45" t="s">
        <v>1192</v>
      </c>
      <c r="AA269" s="47" t="s">
        <v>105</v>
      </c>
      <c r="AB269" s="47" t="s">
        <v>39</v>
      </c>
      <c r="AC269" s="27" t="s">
        <v>85</v>
      </c>
      <c r="AD269" s="45" t="s">
        <v>83</v>
      </c>
      <c r="AE269" s="45" t="s">
        <v>84</v>
      </c>
      <c r="AF269" s="47"/>
      <c r="AG269" s="45"/>
      <c r="AH269" s="28" t="s">
        <v>1194</v>
      </c>
      <c r="AI269" s="45"/>
      <c r="AJ269" s="21" t="s">
        <v>43</v>
      </c>
      <c r="AK269" s="30">
        <v>44399</v>
      </c>
      <c r="AL269" s="29">
        <f t="shared" si="12"/>
        <v>91714</v>
      </c>
    </row>
    <row r="270" spans="1:38" ht="18" customHeight="1" x14ac:dyDescent="0.3">
      <c r="A270" s="138">
        <v>265</v>
      </c>
      <c r="B270" s="21">
        <v>91715</v>
      </c>
      <c r="C270" s="45"/>
      <c r="D270" s="23" t="s">
        <v>43</v>
      </c>
      <c r="E270" s="21"/>
      <c r="F270" s="45"/>
      <c r="G270" s="56"/>
      <c r="H270" s="76"/>
      <c r="I270" s="45" t="s">
        <v>1195</v>
      </c>
      <c r="J270" s="45"/>
      <c r="K270" s="45" t="s">
        <v>32</v>
      </c>
      <c r="L270" s="45"/>
      <c r="M270" s="45"/>
      <c r="N270" s="45" t="s">
        <v>1175</v>
      </c>
      <c r="O270" s="47"/>
      <c r="P270" s="89" t="s">
        <v>171</v>
      </c>
      <c r="Q270" s="24" t="s">
        <v>1176</v>
      </c>
      <c r="R270" s="24" t="s">
        <v>1176</v>
      </c>
      <c r="S270" s="51" t="s">
        <v>34</v>
      </c>
      <c r="T270" s="47" t="s">
        <v>1177</v>
      </c>
      <c r="U270" s="47"/>
      <c r="V270" s="45" t="s">
        <v>35</v>
      </c>
      <c r="W270" s="45" t="s">
        <v>36</v>
      </c>
      <c r="X270" s="29">
        <v>4</v>
      </c>
      <c r="Y270" s="45"/>
      <c r="Z270" s="45" t="s">
        <v>1195</v>
      </c>
      <c r="AA270" s="45" t="s">
        <v>105</v>
      </c>
      <c r="AB270" s="47" t="s">
        <v>55</v>
      </c>
      <c r="AC270" s="47" t="s">
        <v>407</v>
      </c>
      <c r="AD270" s="45" t="s">
        <v>1196</v>
      </c>
      <c r="AE270" s="45" t="s">
        <v>1197</v>
      </c>
      <c r="AF270" s="47" t="s">
        <v>122</v>
      </c>
      <c r="AG270" s="45" t="s">
        <v>1198</v>
      </c>
      <c r="AH270" s="45"/>
      <c r="AI270" s="45"/>
      <c r="AJ270" s="21" t="s">
        <v>43</v>
      </c>
      <c r="AK270" s="21"/>
      <c r="AL270" s="29">
        <f t="shared" si="12"/>
        <v>91715</v>
      </c>
    </row>
    <row r="271" spans="1:38" ht="18" customHeight="1" x14ac:dyDescent="0.3">
      <c r="A271" s="138">
        <v>266</v>
      </c>
      <c r="B271" s="21">
        <v>91716</v>
      </c>
      <c r="C271" s="45"/>
      <c r="D271" s="23" t="s">
        <v>43</v>
      </c>
      <c r="E271" s="21"/>
      <c r="F271" s="45"/>
      <c r="G271" s="56"/>
      <c r="H271" s="76"/>
      <c r="I271" s="45" t="s">
        <v>1199</v>
      </c>
      <c r="J271" s="45"/>
      <c r="K271" s="45" t="s">
        <v>32</v>
      </c>
      <c r="L271" s="45"/>
      <c r="M271" s="45"/>
      <c r="N271" s="45" t="s">
        <v>1175</v>
      </c>
      <c r="O271" s="47"/>
      <c r="P271" s="89" t="s">
        <v>171</v>
      </c>
      <c r="Q271" s="24" t="s">
        <v>1176</v>
      </c>
      <c r="R271" s="24" t="s">
        <v>1176</v>
      </c>
      <c r="S271" s="51" t="s">
        <v>34</v>
      </c>
      <c r="T271" s="47" t="s">
        <v>1177</v>
      </c>
      <c r="U271" s="47"/>
      <c r="V271" s="45" t="s">
        <v>35</v>
      </c>
      <c r="W271" s="45" t="s">
        <v>36</v>
      </c>
      <c r="X271" s="29">
        <v>4</v>
      </c>
      <c r="Y271" s="45"/>
      <c r="Z271" s="45" t="s">
        <v>1199</v>
      </c>
      <c r="AA271" s="45" t="s">
        <v>44</v>
      </c>
      <c r="AB271" s="47" t="s">
        <v>55</v>
      </c>
      <c r="AC271" s="45" t="s">
        <v>979</v>
      </c>
      <c r="AD271" s="45" t="s">
        <v>1200</v>
      </c>
      <c r="AE271" s="45" t="s">
        <v>978</v>
      </c>
      <c r="AF271" s="47" t="s">
        <v>117</v>
      </c>
      <c r="AG271" s="45" t="s">
        <v>1201</v>
      </c>
      <c r="AH271" s="28" t="s">
        <v>1202</v>
      </c>
      <c r="AI271" s="45"/>
      <c r="AJ271" s="21" t="s">
        <v>43</v>
      </c>
      <c r="AK271" s="30">
        <v>44403</v>
      </c>
      <c r="AL271" s="29">
        <f t="shared" si="12"/>
        <v>91716</v>
      </c>
    </row>
    <row r="272" spans="1:38" ht="18" customHeight="1" x14ac:dyDescent="0.3">
      <c r="A272" s="138">
        <v>267</v>
      </c>
      <c r="B272" s="21">
        <v>91717</v>
      </c>
      <c r="C272" s="45"/>
      <c r="D272" s="23" t="s">
        <v>43</v>
      </c>
      <c r="E272" s="21"/>
      <c r="F272" s="45"/>
      <c r="G272" s="56"/>
      <c r="H272" s="76"/>
      <c r="I272" s="45" t="s">
        <v>1203</v>
      </c>
      <c r="J272" s="45"/>
      <c r="K272" s="45" t="s">
        <v>32</v>
      </c>
      <c r="L272" s="45"/>
      <c r="M272" s="45"/>
      <c r="N272" s="45" t="s">
        <v>1175</v>
      </c>
      <c r="O272" s="47"/>
      <c r="P272" s="89" t="s">
        <v>171</v>
      </c>
      <c r="Q272" s="24" t="s">
        <v>1176</v>
      </c>
      <c r="R272" s="24" t="s">
        <v>1176</v>
      </c>
      <c r="S272" s="51" t="s">
        <v>34</v>
      </c>
      <c r="T272" s="47" t="s">
        <v>1177</v>
      </c>
      <c r="U272" s="47"/>
      <c r="V272" s="45" t="s">
        <v>35</v>
      </c>
      <c r="W272" s="45" t="s">
        <v>36</v>
      </c>
      <c r="X272" s="29">
        <v>4</v>
      </c>
      <c r="Y272" s="45"/>
      <c r="Z272" s="45" t="s">
        <v>1203</v>
      </c>
      <c r="AA272" s="45" t="s">
        <v>44</v>
      </c>
      <c r="AB272" s="47" t="s">
        <v>55</v>
      </c>
      <c r="AC272" s="45" t="s">
        <v>979</v>
      </c>
      <c r="AD272" s="45" t="s">
        <v>1200</v>
      </c>
      <c r="AE272" s="45" t="s">
        <v>978</v>
      </c>
      <c r="AF272" s="47" t="s">
        <v>117</v>
      </c>
      <c r="AG272" s="45" t="s">
        <v>1201</v>
      </c>
      <c r="AH272" s="28" t="s">
        <v>1202</v>
      </c>
      <c r="AI272" s="45"/>
      <c r="AJ272" s="21" t="s">
        <v>43</v>
      </c>
      <c r="AK272" s="30">
        <v>44403</v>
      </c>
      <c r="AL272" s="29">
        <f t="shared" si="12"/>
        <v>91717</v>
      </c>
    </row>
    <row r="273" spans="1:38" ht="18" customHeight="1" x14ac:dyDescent="0.3">
      <c r="A273" s="138">
        <v>268</v>
      </c>
      <c r="B273" s="21">
        <v>91718</v>
      </c>
      <c r="C273" s="45"/>
      <c r="D273" s="23" t="s">
        <v>43</v>
      </c>
      <c r="E273" s="21"/>
      <c r="F273" s="45"/>
      <c r="G273" s="56"/>
      <c r="H273" s="76"/>
      <c r="I273" s="45" t="s">
        <v>1204</v>
      </c>
      <c r="J273" s="45"/>
      <c r="K273" s="45" t="s">
        <v>32</v>
      </c>
      <c r="L273" s="45"/>
      <c r="M273" s="45"/>
      <c r="N273" s="45" t="s">
        <v>1175</v>
      </c>
      <c r="O273" s="47"/>
      <c r="P273" s="89" t="s">
        <v>171</v>
      </c>
      <c r="Q273" s="24" t="s">
        <v>1176</v>
      </c>
      <c r="R273" s="24" t="s">
        <v>1176</v>
      </c>
      <c r="S273" s="51" t="s">
        <v>34</v>
      </c>
      <c r="T273" s="47" t="s">
        <v>1177</v>
      </c>
      <c r="U273" s="47"/>
      <c r="V273" s="45" t="s">
        <v>35</v>
      </c>
      <c r="W273" s="45" t="s">
        <v>36</v>
      </c>
      <c r="X273" s="29">
        <v>4</v>
      </c>
      <c r="Y273" s="45"/>
      <c r="Z273" s="45" t="s">
        <v>1204</v>
      </c>
      <c r="AA273" s="45" t="s">
        <v>44</v>
      </c>
      <c r="AB273" s="47" t="s">
        <v>55</v>
      </c>
      <c r="AC273" s="45" t="s">
        <v>979</v>
      </c>
      <c r="AD273" s="45" t="s">
        <v>1200</v>
      </c>
      <c r="AE273" s="45" t="s">
        <v>978</v>
      </c>
      <c r="AF273" s="47" t="s">
        <v>117</v>
      </c>
      <c r="AG273" s="45" t="s">
        <v>1201</v>
      </c>
      <c r="AH273" s="28" t="s">
        <v>1205</v>
      </c>
      <c r="AI273" s="45"/>
      <c r="AJ273" s="21" t="s">
        <v>43</v>
      </c>
      <c r="AK273" s="30">
        <v>44403</v>
      </c>
      <c r="AL273" s="29">
        <f t="shared" si="12"/>
        <v>91718</v>
      </c>
    </row>
    <row r="274" spans="1:38" ht="18" customHeight="1" x14ac:dyDescent="0.3">
      <c r="A274" s="138">
        <v>269</v>
      </c>
      <c r="B274" s="21">
        <v>30436</v>
      </c>
      <c r="C274" s="45"/>
      <c r="D274" s="23" t="s">
        <v>31</v>
      </c>
      <c r="E274" s="21"/>
      <c r="F274" s="46" t="s">
        <v>1227</v>
      </c>
      <c r="G274" s="47" t="s">
        <v>1634</v>
      </c>
      <c r="H274" s="74"/>
      <c r="I274" s="46" t="s">
        <v>1206</v>
      </c>
      <c r="J274" s="47"/>
      <c r="K274" s="46" t="s">
        <v>32</v>
      </c>
      <c r="L274" s="45"/>
      <c r="M274" s="45"/>
      <c r="N274" s="46" t="s">
        <v>1175</v>
      </c>
      <c r="O274" s="46"/>
      <c r="P274" s="89" t="s">
        <v>171</v>
      </c>
      <c r="Q274" s="51" t="s">
        <v>1176</v>
      </c>
      <c r="R274" s="24" t="s">
        <v>1176</v>
      </c>
      <c r="S274" s="51" t="s">
        <v>34</v>
      </c>
      <c r="T274" s="50" t="s">
        <v>1177</v>
      </c>
      <c r="U274" s="50"/>
      <c r="V274" s="50" t="s">
        <v>35</v>
      </c>
      <c r="W274" s="47" t="s">
        <v>36</v>
      </c>
      <c r="X274" s="25">
        <v>5</v>
      </c>
      <c r="Y274" s="26"/>
      <c r="Z274" s="49" t="s">
        <v>1228</v>
      </c>
      <c r="AA274" s="50"/>
      <c r="AB274" s="27" t="s">
        <v>55</v>
      </c>
      <c r="AC274" s="23" t="s">
        <v>148</v>
      </c>
      <c r="AD274" s="50" t="s">
        <v>146</v>
      </c>
      <c r="AE274" s="50" t="s">
        <v>147</v>
      </c>
      <c r="AF274" s="48" t="s">
        <v>55</v>
      </c>
      <c r="AG274" s="48" t="s">
        <v>1229</v>
      </c>
      <c r="AH274" s="28" t="s">
        <v>149</v>
      </c>
      <c r="AI274" s="28"/>
      <c r="AJ274" s="51" t="s">
        <v>42</v>
      </c>
      <c r="AK274" s="21"/>
      <c r="AL274" s="29">
        <f t="shared" si="12"/>
        <v>30436</v>
      </c>
    </row>
    <row r="275" spans="1:38" ht="18" customHeight="1" x14ac:dyDescent="0.3">
      <c r="A275" s="138">
        <v>270</v>
      </c>
      <c r="B275" s="21">
        <v>91720</v>
      </c>
      <c r="C275" s="45"/>
      <c r="D275" s="23" t="s">
        <v>43</v>
      </c>
      <c r="E275" s="21"/>
      <c r="F275" s="45"/>
      <c r="G275" s="56"/>
      <c r="H275" s="76"/>
      <c r="I275" s="45" t="s">
        <v>1207</v>
      </c>
      <c r="J275" s="45"/>
      <c r="K275" s="45" t="s">
        <v>1208</v>
      </c>
      <c r="L275" s="45" t="s">
        <v>1209</v>
      </c>
      <c r="M275" s="45"/>
      <c r="N275" s="45" t="s">
        <v>1175</v>
      </c>
      <c r="O275" s="47"/>
      <c r="P275" s="89" t="s">
        <v>171</v>
      </c>
      <c r="Q275" s="24" t="s">
        <v>1176</v>
      </c>
      <c r="R275" s="24" t="s">
        <v>1176</v>
      </c>
      <c r="S275" s="51" t="s">
        <v>34</v>
      </c>
      <c r="T275" s="47" t="s">
        <v>1177</v>
      </c>
      <c r="U275" s="47"/>
      <c r="V275" s="45" t="s">
        <v>45</v>
      </c>
      <c r="W275" s="45" t="s">
        <v>46</v>
      </c>
      <c r="X275" s="29">
        <v>42</v>
      </c>
      <c r="Y275" s="45"/>
      <c r="Z275" s="45" t="s">
        <v>1207</v>
      </c>
      <c r="AA275" s="47" t="s">
        <v>105</v>
      </c>
      <c r="AB275" s="47" t="s">
        <v>39</v>
      </c>
      <c r="AC275" s="27" t="s">
        <v>85</v>
      </c>
      <c r="AD275" s="45" t="s">
        <v>83</v>
      </c>
      <c r="AE275" s="45" t="s">
        <v>84</v>
      </c>
      <c r="AF275" s="47"/>
      <c r="AG275" s="45"/>
      <c r="AH275" s="28" t="s">
        <v>1210</v>
      </c>
      <c r="AI275" s="45"/>
      <c r="AJ275" s="21" t="s">
        <v>43</v>
      </c>
      <c r="AK275" s="30">
        <v>44399</v>
      </c>
      <c r="AL275" s="29">
        <f t="shared" si="12"/>
        <v>91720</v>
      </c>
    </row>
    <row r="276" spans="1:38" ht="18" customHeight="1" x14ac:dyDescent="0.3">
      <c r="A276" s="138">
        <v>271</v>
      </c>
      <c r="B276" s="21">
        <v>91721</v>
      </c>
      <c r="C276" s="45"/>
      <c r="D276" s="23" t="s">
        <v>43</v>
      </c>
      <c r="E276" s="21"/>
      <c r="F276" s="45"/>
      <c r="G276" s="56"/>
      <c r="H276" s="76"/>
      <c r="I276" s="45" t="s">
        <v>1211</v>
      </c>
      <c r="J276" s="45" t="s">
        <v>1212</v>
      </c>
      <c r="K276" s="45" t="s">
        <v>32</v>
      </c>
      <c r="L276" s="45"/>
      <c r="M276" s="45"/>
      <c r="N276" s="45" t="s">
        <v>1175</v>
      </c>
      <c r="O276" s="47"/>
      <c r="P276" s="89" t="s">
        <v>171</v>
      </c>
      <c r="Q276" s="24" t="s">
        <v>1176</v>
      </c>
      <c r="R276" s="24" t="s">
        <v>1176</v>
      </c>
      <c r="S276" s="51" t="s">
        <v>34</v>
      </c>
      <c r="T276" s="47" t="s">
        <v>1177</v>
      </c>
      <c r="U276" s="47"/>
      <c r="V276" s="45" t="s">
        <v>35</v>
      </c>
      <c r="W276" s="45" t="s">
        <v>36</v>
      </c>
      <c r="X276" s="29">
        <v>4</v>
      </c>
      <c r="Y276" s="45"/>
      <c r="Z276" s="45" t="s">
        <v>1211</v>
      </c>
      <c r="AA276" s="45"/>
      <c r="AB276" s="47" t="s">
        <v>55</v>
      </c>
      <c r="AC276" s="45" t="s">
        <v>1215</v>
      </c>
      <c r="AD276" s="45" t="s">
        <v>1213</v>
      </c>
      <c r="AE276" s="45" t="s">
        <v>1214</v>
      </c>
      <c r="AF276" s="47"/>
      <c r="AG276" s="45"/>
      <c r="AH276" s="28" t="s">
        <v>1216</v>
      </c>
      <c r="AI276" s="45"/>
      <c r="AJ276" s="21" t="s">
        <v>43</v>
      </c>
      <c r="AK276" s="21"/>
      <c r="AL276" s="29">
        <f t="shared" si="12"/>
        <v>91721</v>
      </c>
    </row>
    <row r="277" spans="1:38" ht="18" customHeight="1" x14ac:dyDescent="0.3">
      <c r="A277" s="138">
        <v>272</v>
      </c>
      <c r="B277" s="21">
        <v>91722</v>
      </c>
      <c r="C277" s="45"/>
      <c r="D277" s="23" t="s">
        <v>43</v>
      </c>
      <c r="E277" s="21"/>
      <c r="F277" s="45"/>
      <c r="G277" s="56"/>
      <c r="H277" s="76"/>
      <c r="I277" s="45" t="s">
        <v>1217</v>
      </c>
      <c r="J277" s="45"/>
      <c r="K277" s="45"/>
      <c r="L277" s="45"/>
      <c r="M277" s="45"/>
      <c r="N277" s="45" t="s">
        <v>1175</v>
      </c>
      <c r="O277" s="47"/>
      <c r="P277" s="89" t="s">
        <v>171</v>
      </c>
      <c r="Q277" s="24" t="s">
        <v>1176</v>
      </c>
      <c r="R277" s="24" t="s">
        <v>1176</v>
      </c>
      <c r="S277" s="51" t="s">
        <v>34</v>
      </c>
      <c r="T277" s="47"/>
      <c r="U277" s="47"/>
      <c r="V277" s="45"/>
      <c r="W277" s="45"/>
      <c r="X277" s="29">
        <v>30</v>
      </c>
      <c r="Y277" s="45"/>
      <c r="Z277" s="45"/>
      <c r="AA277" s="45"/>
      <c r="AB277" s="47"/>
      <c r="AC277" s="45"/>
      <c r="AD277" s="45"/>
      <c r="AE277" s="45"/>
      <c r="AF277" s="47"/>
      <c r="AG277" s="45"/>
      <c r="AH277" s="28"/>
      <c r="AI277" s="45"/>
      <c r="AJ277" s="24" t="s">
        <v>43</v>
      </c>
      <c r="AK277" s="30">
        <v>44403</v>
      </c>
      <c r="AL277" s="29">
        <f t="shared" si="12"/>
        <v>91722</v>
      </c>
    </row>
    <row r="278" spans="1:38" ht="18" customHeight="1" x14ac:dyDescent="0.3">
      <c r="A278" s="138">
        <v>273</v>
      </c>
      <c r="B278" s="21">
        <v>91723</v>
      </c>
      <c r="C278" s="45"/>
      <c r="D278" s="23" t="s">
        <v>43</v>
      </c>
      <c r="E278" s="21"/>
      <c r="F278" s="45"/>
      <c r="G278" s="56"/>
      <c r="H278" s="76"/>
      <c r="I278" s="45" t="s">
        <v>1218</v>
      </c>
      <c r="J278" s="45"/>
      <c r="K278" s="45" t="s">
        <v>1219</v>
      </c>
      <c r="L278" s="45"/>
      <c r="M278" s="45"/>
      <c r="N278" s="45" t="s">
        <v>1175</v>
      </c>
      <c r="O278" s="47"/>
      <c r="P278" s="89" t="s">
        <v>171</v>
      </c>
      <c r="Q278" s="24" t="s">
        <v>1176</v>
      </c>
      <c r="R278" s="24" t="s">
        <v>1176</v>
      </c>
      <c r="S278" s="51" t="s">
        <v>34</v>
      </c>
      <c r="T278" s="47" t="s">
        <v>1177</v>
      </c>
      <c r="U278" s="47"/>
      <c r="V278" s="45" t="s">
        <v>45</v>
      </c>
      <c r="W278" s="45" t="s">
        <v>36</v>
      </c>
      <c r="X278" s="29">
        <v>22</v>
      </c>
      <c r="Y278" s="45"/>
      <c r="Z278" s="45" t="s">
        <v>1218</v>
      </c>
      <c r="AA278" s="47" t="s">
        <v>105</v>
      </c>
      <c r="AB278" s="47" t="s">
        <v>39</v>
      </c>
      <c r="AC278" s="27" t="s">
        <v>85</v>
      </c>
      <c r="AD278" s="45" t="s">
        <v>83</v>
      </c>
      <c r="AE278" s="45" t="s">
        <v>84</v>
      </c>
      <c r="AF278" s="47"/>
      <c r="AG278" s="45"/>
      <c r="AH278" s="28" t="s">
        <v>1220</v>
      </c>
      <c r="AI278" s="45"/>
      <c r="AJ278" s="21" t="s">
        <v>43</v>
      </c>
      <c r="AK278" s="30">
        <v>44399</v>
      </c>
      <c r="AL278" s="29">
        <f t="shared" si="12"/>
        <v>91723</v>
      </c>
    </row>
    <row r="279" spans="1:38" ht="18" customHeight="1" x14ac:dyDescent="0.3">
      <c r="A279" s="138">
        <v>274</v>
      </c>
      <c r="B279" s="21">
        <v>91724</v>
      </c>
      <c r="C279" s="45"/>
      <c r="D279" s="23" t="s">
        <v>43</v>
      </c>
      <c r="E279" s="21"/>
      <c r="F279" s="45"/>
      <c r="G279" s="56"/>
      <c r="H279" s="76"/>
      <c r="I279" s="45" t="s">
        <v>1221</v>
      </c>
      <c r="J279" s="45"/>
      <c r="K279" s="45" t="s">
        <v>1222</v>
      </c>
      <c r="L279" s="45"/>
      <c r="M279" s="45"/>
      <c r="N279" s="45" t="s">
        <v>1175</v>
      </c>
      <c r="O279" s="47"/>
      <c r="P279" s="89" t="s">
        <v>171</v>
      </c>
      <c r="Q279" s="24" t="s">
        <v>1176</v>
      </c>
      <c r="R279" s="24" t="s">
        <v>1176</v>
      </c>
      <c r="S279" s="51" t="s">
        <v>34</v>
      </c>
      <c r="T279" s="47" t="s">
        <v>1177</v>
      </c>
      <c r="U279" s="47"/>
      <c r="V279" s="45" t="s">
        <v>59</v>
      </c>
      <c r="W279" s="45" t="s">
        <v>36</v>
      </c>
      <c r="X279" s="29">
        <v>30</v>
      </c>
      <c r="Y279" s="45"/>
      <c r="Z279" s="45" t="s">
        <v>1221</v>
      </c>
      <c r="AA279" s="47" t="s">
        <v>105</v>
      </c>
      <c r="AB279" s="47" t="s">
        <v>39</v>
      </c>
      <c r="AC279" s="27" t="s">
        <v>85</v>
      </c>
      <c r="AD279" s="45" t="s">
        <v>83</v>
      </c>
      <c r="AE279" s="45" t="s">
        <v>84</v>
      </c>
      <c r="AF279" s="47"/>
      <c r="AG279" s="45"/>
      <c r="AH279" s="28" t="s">
        <v>1223</v>
      </c>
      <c r="AI279" s="45"/>
      <c r="AJ279" s="21" t="s">
        <v>43</v>
      </c>
      <c r="AK279" s="30">
        <v>44399</v>
      </c>
      <c r="AL279" s="29">
        <f t="shared" si="12"/>
        <v>91724</v>
      </c>
    </row>
    <row r="280" spans="1:38" ht="18" customHeight="1" x14ac:dyDescent="0.3">
      <c r="A280" s="138">
        <v>275</v>
      </c>
      <c r="B280" s="21">
        <v>30437</v>
      </c>
      <c r="C280" s="45"/>
      <c r="D280" s="23" t="s">
        <v>31</v>
      </c>
      <c r="E280" s="21"/>
      <c r="F280" s="46" t="s">
        <v>1230</v>
      </c>
      <c r="G280" s="47" t="s">
        <v>1635</v>
      </c>
      <c r="H280" s="74"/>
      <c r="I280" s="49" t="s">
        <v>1637</v>
      </c>
      <c r="J280" s="47" t="s">
        <v>1636</v>
      </c>
      <c r="K280" s="46" t="s">
        <v>32</v>
      </c>
      <c r="L280" s="45"/>
      <c r="M280" s="45"/>
      <c r="N280" s="46" t="s">
        <v>1175</v>
      </c>
      <c r="O280" s="46"/>
      <c r="P280" s="89" t="s">
        <v>171</v>
      </c>
      <c r="Q280" s="51" t="s">
        <v>1176</v>
      </c>
      <c r="R280" s="24" t="s">
        <v>1176</v>
      </c>
      <c r="S280" s="51" t="s">
        <v>34</v>
      </c>
      <c r="T280" s="50" t="s">
        <v>1177</v>
      </c>
      <c r="U280" s="50"/>
      <c r="V280" s="50" t="s">
        <v>35</v>
      </c>
      <c r="W280" s="47" t="s">
        <v>36</v>
      </c>
      <c r="X280" s="25">
        <v>7</v>
      </c>
      <c r="Y280" s="26"/>
      <c r="Z280" s="45" t="s">
        <v>1638</v>
      </c>
      <c r="AA280" s="45"/>
      <c r="AB280" s="27" t="s">
        <v>55</v>
      </c>
      <c r="AC280" s="23" t="s">
        <v>1224</v>
      </c>
      <c r="AD280" s="45" t="s">
        <v>124</v>
      </c>
      <c r="AE280" s="45" t="s">
        <v>126</v>
      </c>
      <c r="AF280" s="48" t="s">
        <v>39</v>
      </c>
      <c r="AG280" s="48" t="s">
        <v>125</v>
      </c>
      <c r="AH280" s="28" t="s">
        <v>127</v>
      </c>
      <c r="AI280" s="28"/>
      <c r="AJ280" s="51" t="s">
        <v>42</v>
      </c>
      <c r="AK280" s="30">
        <v>44582</v>
      </c>
      <c r="AL280" s="29">
        <f t="shared" si="12"/>
        <v>30437</v>
      </c>
    </row>
    <row r="281" spans="1:38" ht="18" customHeight="1" x14ac:dyDescent="0.3">
      <c r="A281" s="138">
        <v>276</v>
      </c>
      <c r="B281" s="21">
        <v>91726</v>
      </c>
      <c r="C281" s="45"/>
      <c r="D281" s="23" t="s">
        <v>43</v>
      </c>
      <c r="E281" s="21"/>
      <c r="F281" s="45"/>
      <c r="G281" s="56"/>
      <c r="H281" s="76"/>
      <c r="I281" s="45" t="s">
        <v>1225</v>
      </c>
      <c r="J281" s="45"/>
      <c r="K281" s="45" t="s">
        <v>32</v>
      </c>
      <c r="L281" s="45"/>
      <c r="M281" s="45"/>
      <c r="N281" s="45" t="s">
        <v>1175</v>
      </c>
      <c r="O281" s="47"/>
      <c r="P281" s="89" t="s">
        <v>171</v>
      </c>
      <c r="Q281" s="24" t="s">
        <v>1176</v>
      </c>
      <c r="R281" s="24" t="s">
        <v>1176</v>
      </c>
      <c r="S281" s="51" t="s">
        <v>34</v>
      </c>
      <c r="T281" s="47" t="s">
        <v>1177</v>
      </c>
      <c r="U281" s="47"/>
      <c r="V281" s="45" t="s">
        <v>35</v>
      </c>
      <c r="W281" s="45" t="s">
        <v>36</v>
      </c>
      <c r="X281" s="29">
        <v>6</v>
      </c>
      <c r="Y281" s="45"/>
      <c r="Z281" s="45" t="s">
        <v>1225</v>
      </c>
      <c r="AA281" s="45"/>
      <c r="AB281" s="47" t="s">
        <v>55</v>
      </c>
      <c r="AC281" s="45" t="s">
        <v>768</v>
      </c>
      <c r="AD281" s="45" t="s">
        <v>766</v>
      </c>
      <c r="AE281" s="45" t="s">
        <v>767</v>
      </c>
      <c r="AF281" s="47"/>
      <c r="AG281" s="47"/>
      <c r="AH281" s="47"/>
      <c r="AI281" s="45"/>
      <c r="AJ281" s="21" t="s">
        <v>43</v>
      </c>
      <c r="AK281" s="21"/>
      <c r="AL281" s="29">
        <f t="shared" si="12"/>
        <v>91726</v>
      </c>
    </row>
    <row r="282" spans="1:38" ht="18" customHeight="1" x14ac:dyDescent="0.3">
      <c r="A282" s="138">
        <v>277</v>
      </c>
      <c r="B282" s="21">
        <v>91727</v>
      </c>
      <c r="C282" s="45"/>
      <c r="D282" s="23" t="s">
        <v>43</v>
      </c>
      <c r="E282" s="21"/>
      <c r="F282" s="45"/>
      <c r="G282" s="56"/>
      <c r="H282" s="76"/>
      <c r="I282" s="45" t="s">
        <v>1226</v>
      </c>
      <c r="J282" s="45"/>
      <c r="K282" s="45"/>
      <c r="L282" s="45"/>
      <c r="M282" s="45"/>
      <c r="N282" s="45" t="s">
        <v>1175</v>
      </c>
      <c r="O282" s="53"/>
      <c r="P282" s="89" t="s">
        <v>171</v>
      </c>
      <c r="Q282" s="24" t="s">
        <v>1176</v>
      </c>
      <c r="R282" s="24" t="s">
        <v>1176</v>
      </c>
      <c r="S282" s="51" t="s">
        <v>34</v>
      </c>
      <c r="T282" s="47" t="s">
        <v>1177</v>
      </c>
      <c r="U282" s="47"/>
      <c r="V282" s="45" t="s">
        <v>35</v>
      </c>
      <c r="W282" s="45" t="s">
        <v>36</v>
      </c>
      <c r="X282" s="42">
        <v>2</v>
      </c>
      <c r="Y282" s="42"/>
      <c r="Z282" s="45" t="s">
        <v>1226</v>
      </c>
      <c r="AA282" s="47" t="s">
        <v>113</v>
      </c>
      <c r="AB282" s="27" t="s">
        <v>122</v>
      </c>
      <c r="AC282" s="27" t="s">
        <v>1185</v>
      </c>
      <c r="AD282" s="45" t="s">
        <v>1183</v>
      </c>
      <c r="AE282" s="45" t="s">
        <v>1184</v>
      </c>
      <c r="AF282" s="43"/>
      <c r="AG282" s="43"/>
      <c r="AH282" s="28" t="s">
        <v>1186</v>
      </c>
      <c r="AI282" s="45"/>
      <c r="AJ282" s="21" t="s">
        <v>43</v>
      </c>
      <c r="AK282" s="21"/>
      <c r="AL282" s="29">
        <f t="shared" si="12"/>
        <v>91727</v>
      </c>
    </row>
    <row r="283" spans="1:38" ht="18" customHeight="1" x14ac:dyDescent="0.3">
      <c r="A283" s="138">
        <v>278</v>
      </c>
      <c r="B283" s="21">
        <v>91728</v>
      </c>
      <c r="C283" s="45"/>
      <c r="D283" s="23" t="s">
        <v>43</v>
      </c>
      <c r="E283" s="21"/>
      <c r="F283" s="45"/>
      <c r="G283" s="56"/>
      <c r="H283" s="76"/>
      <c r="I283" s="45" t="s">
        <v>1231</v>
      </c>
      <c r="J283" s="45"/>
      <c r="K283" s="45" t="s">
        <v>1232</v>
      </c>
      <c r="L283" s="45" t="s">
        <v>1233</v>
      </c>
      <c r="M283" s="45"/>
      <c r="N283" s="46" t="s">
        <v>1175</v>
      </c>
      <c r="O283" s="47"/>
      <c r="P283" s="89" t="s">
        <v>171</v>
      </c>
      <c r="Q283" s="24" t="s">
        <v>1176</v>
      </c>
      <c r="R283" s="24" t="s">
        <v>1176</v>
      </c>
      <c r="S283" s="51" t="s">
        <v>34</v>
      </c>
      <c r="T283" s="47" t="s">
        <v>1177</v>
      </c>
      <c r="U283" s="47"/>
      <c r="V283" s="45" t="s">
        <v>45</v>
      </c>
      <c r="W283" s="45" t="s">
        <v>36</v>
      </c>
      <c r="X283" s="29">
        <v>12</v>
      </c>
      <c r="Y283" s="45"/>
      <c r="Z283" s="45" t="s">
        <v>1231</v>
      </c>
      <c r="AA283" s="45"/>
      <c r="AB283" s="47" t="s">
        <v>55</v>
      </c>
      <c r="AC283" s="45" t="s">
        <v>1236</v>
      </c>
      <c r="AD283" s="45" t="s">
        <v>1234</v>
      </c>
      <c r="AE283" s="45" t="s">
        <v>1235</v>
      </c>
      <c r="AF283" s="47"/>
      <c r="AG283" s="45"/>
      <c r="AH283" s="45"/>
      <c r="AI283" s="45"/>
      <c r="AJ283" s="21" t="s">
        <v>43</v>
      </c>
      <c r="AK283" s="30">
        <v>44403</v>
      </c>
      <c r="AL283" s="29">
        <f t="shared" si="12"/>
        <v>91728</v>
      </c>
    </row>
    <row r="284" spans="1:38" ht="18" customHeight="1" x14ac:dyDescent="0.3">
      <c r="A284" s="138">
        <v>279</v>
      </c>
      <c r="B284" s="21">
        <v>91729</v>
      </c>
      <c r="C284" s="45"/>
      <c r="D284" s="23" t="s">
        <v>43</v>
      </c>
      <c r="E284" s="21"/>
      <c r="F284" s="45"/>
      <c r="G284" s="56"/>
      <c r="H284" s="76"/>
      <c r="I284" s="45" t="s">
        <v>1237</v>
      </c>
      <c r="J284" s="45"/>
      <c r="K284" s="45" t="s">
        <v>1238</v>
      </c>
      <c r="L284" s="45" t="s">
        <v>1239</v>
      </c>
      <c r="M284" s="45"/>
      <c r="N284" s="46" t="s">
        <v>1175</v>
      </c>
      <c r="O284" s="47" t="s">
        <v>373</v>
      </c>
      <c r="P284" s="89" t="s">
        <v>171</v>
      </c>
      <c r="Q284" s="24" t="s">
        <v>1176</v>
      </c>
      <c r="R284" s="24" t="s">
        <v>1176</v>
      </c>
      <c r="S284" s="51" t="s">
        <v>34</v>
      </c>
      <c r="T284" s="47" t="s">
        <v>1177</v>
      </c>
      <c r="U284" s="47"/>
      <c r="V284" s="45" t="s">
        <v>45</v>
      </c>
      <c r="W284" s="45" t="s">
        <v>36</v>
      </c>
      <c r="X284" s="29">
        <v>48</v>
      </c>
      <c r="Y284" s="45"/>
      <c r="Z284" s="45" t="s">
        <v>1240</v>
      </c>
      <c r="AA284" s="45"/>
      <c r="AB284" s="47" t="s">
        <v>39</v>
      </c>
      <c r="AC284" s="45" t="s">
        <v>85</v>
      </c>
      <c r="AD284" s="45" t="s">
        <v>83</v>
      </c>
      <c r="AE284" s="45" t="s">
        <v>84</v>
      </c>
      <c r="AF284" s="47"/>
      <c r="AG284" s="45"/>
      <c r="AH284" s="28" t="s">
        <v>1241</v>
      </c>
      <c r="AI284" s="45"/>
      <c r="AJ284" s="21" t="s">
        <v>43</v>
      </c>
      <c r="AK284" s="30">
        <v>44400</v>
      </c>
      <c r="AL284" s="29">
        <f t="shared" si="12"/>
        <v>91729</v>
      </c>
    </row>
    <row r="285" spans="1:38" ht="18" customHeight="1" x14ac:dyDescent="0.3">
      <c r="A285" s="138">
        <v>280</v>
      </c>
      <c r="B285" s="21">
        <v>91730</v>
      </c>
      <c r="C285" s="45"/>
      <c r="D285" s="23" t="s">
        <v>43</v>
      </c>
      <c r="E285" s="21"/>
      <c r="F285" s="45"/>
      <c r="G285" s="56"/>
      <c r="H285" s="76"/>
      <c r="I285" s="45" t="s">
        <v>1242</v>
      </c>
      <c r="J285" s="28"/>
      <c r="K285" s="45" t="s">
        <v>1243</v>
      </c>
      <c r="L285" s="45" t="s">
        <v>1244</v>
      </c>
      <c r="M285" s="45"/>
      <c r="N285" s="46" t="s">
        <v>1175</v>
      </c>
      <c r="O285" s="47"/>
      <c r="P285" s="89" t="s">
        <v>171</v>
      </c>
      <c r="Q285" s="24" t="s">
        <v>1176</v>
      </c>
      <c r="R285" s="24" t="s">
        <v>1176</v>
      </c>
      <c r="S285" s="51" t="s">
        <v>34</v>
      </c>
      <c r="T285" s="47" t="s">
        <v>1177</v>
      </c>
      <c r="U285" s="47"/>
      <c r="V285" s="45" t="s">
        <v>45</v>
      </c>
      <c r="W285" s="45" t="s">
        <v>46</v>
      </c>
      <c r="X285" s="29">
        <v>3</v>
      </c>
      <c r="Y285" s="45"/>
      <c r="Z285" s="45" t="s">
        <v>1242</v>
      </c>
      <c r="AA285" s="47" t="s">
        <v>105</v>
      </c>
      <c r="AB285" s="47" t="s">
        <v>39</v>
      </c>
      <c r="AC285" s="27" t="s">
        <v>85</v>
      </c>
      <c r="AD285" s="45" t="s">
        <v>83</v>
      </c>
      <c r="AE285" s="45" t="s">
        <v>84</v>
      </c>
      <c r="AF285" s="47"/>
      <c r="AG285" s="45"/>
      <c r="AH285" s="28" t="s">
        <v>1245</v>
      </c>
      <c r="AI285" s="45"/>
      <c r="AJ285" s="21" t="s">
        <v>43</v>
      </c>
      <c r="AK285" s="30">
        <v>44399</v>
      </c>
      <c r="AL285" s="29">
        <f t="shared" si="12"/>
        <v>91730</v>
      </c>
    </row>
    <row r="286" spans="1:38" ht="18" customHeight="1" x14ac:dyDescent="0.3">
      <c r="A286" s="138">
        <v>281</v>
      </c>
      <c r="B286" s="21">
        <v>91731</v>
      </c>
      <c r="C286" s="45"/>
      <c r="D286" s="23" t="s">
        <v>43</v>
      </c>
      <c r="E286" s="21"/>
      <c r="F286" s="45"/>
      <c r="G286" s="56"/>
      <c r="H286" s="76"/>
      <c r="I286" s="45" t="s">
        <v>1246</v>
      </c>
      <c r="J286" s="45"/>
      <c r="K286" s="45" t="s">
        <v>1247</v>
      </c>
      <c r="L286" s="45" t="s">
        <v>1248</v>
      </c>
      <c r="M286" s="45"/>
      <c r="N286" s="45" t="s">
        <v>1175</v>
      </c>
      <c r="O286" s="47"/>
      <c r="P286" s="89" t="s">
        <v>171</v>
      </c>
      <c r="Q286" s="24" t="s">
        <v>1176</v>
      </c>
      <c r="R286" s="24" t="s">
        <v>1176</v>
      </c>
      <c r="S286" s="51" t="s">
        <v>34</v>
      </c>
      <c r="T286" s="47" t="s">
        <v>1177</v>
      </c>
      <c r="U286" s="47"/>
      <c r="V286" s="45" t="s">
        <v>45</v>
      </c>
      <c r="W286" s="45" t="s">
        <v>46</v>
      </c>
      <c r="X286" s="29">
        <v>74</v>
      </c>
      <c r="Y286" s="45"/>
      <c r="Z286" s="45" t="s">
        <v>1246</v>
      </c>
      <c r="AA286" s="47" t="s">
        <v>105</v>
      </c>
      <c r="AB286" s="47" t="s">
        <v>39</v>
      </c>
      <c r="AC286" s="27" t="s">
        <v>85</v>
      </c>
      <c r="AD286" s="45" t="s">
        <v>83</v>
      </c>
      <c r="AE286" s="45" t="s">
        <v>84</v>
      </c>
      <c r="AF286" s="47"/>
      <c r="AG286" s="45"/>
      <c r="AH286" s="28" t="s">
        <v>1249</v>
      </c>
      <c r="AI286" s="45"/>
      <c r="AJ286" s="21" t="s">
        <v>43</v>
      </c>
      <c r="AK286" s="30">
        <v>44399</v>
      </c>
      <c r="AL286" s="29">
        <f t="shared" si="12"/>
        <v>91731</v>
      </c>
    </row>
    <row r="287" spans="1:38" ht="18" customHeight="1" x14ac:dyDescent="0.3">
      <c r="A287" s="138">
        <v>282</v>
      </c>
      <c r="B287" s="21">
        <v>91732</v>
      </c>
      <c r="C287" s="45"/>
      <c r="D287" s="23" t="s">
        <v>43</v>
      </c>
      <c r="E287" s="21"/>
      <c r="F287" s="45"/>
      <c r="G287" s="56"/>
      <c r="H287" s="76"/>
      <c r="I287" s="45" t="s">
        <v>1250</v>
      </c>
      <c r="J287" s="45" t="s">
        <v>1251</v>
      </c>
      <c r="K287" s="45" t="s">
        <v>1252</v>
      </c>
      <c r="L287" s="45"/>
      <c r="M287" s="45"/>
      <c r="N287" s="45" t="s">
        <v>1175</v>
      </c>
      <c r="O287" s="47"/>
      <c r="P287" s="89" t="s">
        <v>171</v>
      </c>
      <c r="Q287" s="24" t="s">
        <v>1176</v>
      </c>
      <c r="R287" s="24" t="s">
        <v>1176</v>
      </c>
      <c r="S287" s="51" t="s">
        <v>34</v>
      </c>
      <c r="T287" s="47" t="s">
        <v>1177</v>
      </c>
      <c r="U287" s="47"/>
      <c r="V287" s="45" t="s">
        <v>59</v>
      </c>
      <c r="W287" s="45" t="s">
        <v>36</v>
      </c>
      <c r="X287" s="29">
        <v>150</v>
      </c>
      <c r="Y287" s="45"/>
      <c r="Z287" s="45" t="s">
        <v>1253</v>
      </c>
      <c r="AA287" s="47" t="s">
        <v>113</v>
      </c>
      <c r="AB287" s="27" t="s">
        <v>55</v>
      </c>
      <c r="AC287" s="27" t="s">
        <v>1254</v>
      </c>
      <c r="AD287" s="45" t="s">
        <v>636</v>
      </c>
      <c r="AE287" s="45" t="s">
        <v>126</v>
      </c>
      <c r="AF287" s="43" t="s">
        <v>39</v>
      </c>
      <c r="AG287" s="43" t="s">
        <v>125</v>
      </c>
      <c r="AH287" s="28" t="s">
        <v>638</v>
      </c>
      <c r="AI287" s="45"/>
      <c r="AJ287" s="21" t="s">
        <v>43</v>
      </c>
      <c r="AK287" s="30">
        <v>44403</v>
      </c>
      <c r="AL287" s="29">
        <f t="shared" si="12"/>
        <v>91732</v>
      </c>
    </row>
    <row r="288" spans="1:38" ht="18" customHeight="1" x14ac:dyDescent="0.3">
      <c r="A288" s="138">
        <v>283</v>
      </c>
      <c r="B288" s="21">
        <v>91733</v>
      </c>
      <c r="C288" s="45"/>
      <c r="D288" s="23" t="s">
        <v>43</v>
      </c>
      <c r="E288" s="21"/>
      <c r="F288" s="45"/>
      <c r="G288" s="56"/>
      <c r="H288" s="76"/>
      <c r="I288" s="45" t="s">
        <v>1255</v>
      </c>
      <c r="J288" s="45"/>
      <c r="K288" s="45" t="s">
        <v>32</v>
      </c>
      <c r="L288" s="45"/>
      <c r="M288" s="45"/>
      <c r="N288" s="45" t="s">
        <v>1175</v>
      </c>
      <c r="O288" s="47"/>
      <c r="P288" s="89" t="s">
        <v>171</v>
      </c>
      <c r="Q288" s="24" t="s">
        <v>1176</v>
      </c>
      <c r="R288" s="24" t="s">
        <v>1176</v>
      </c>
      <c r="S288" s="51" t="s">
        <v>34</v>
      </c>
      <c r="T288" s="47" t="s">
        <v>1177</v>
      </c>
      <c r="U288" s="47"/>
      <c r="V288" s="45" t="s">
        <v>35</v>
      </c>
      <c r="W288" s="45" t="s">
        <v>36</v>
      </c>
      <c r="X288" s="29">
        <v>6</v>
      </c>
      <c r="Y288" s="45"/>
      <c r="Z288" s="45" t="s">
        <v>1255</v>
      </c>
      <c r="AA288" s="45" t="s">
        <v>44</v>
      </c>
      <c r="AB288" s="47" t="s">
        <v>55</v>
      </c>
      <c r="AC288" s="45" t="s">
        <v>1257</v>
      </c>
      <c r="AD288" s="45" t="s">
        <v>349</v>
      </c>
      <c r="AE288" s="45" t="s">
        <v>1256</v>
      </c>
      <c r="AF288" s="47"/>
      <c r="AG288" s="45"/>
      <c r="AH288" s="28" t="s">
        <v>432</v>
      </c>
      <c r="AI288" s="45"/>
      <c r="AJ288" s="24" t="s">
        <v>43</v>
      </c>
      <c r="AK288" s="21"/>
      <c r="AL288" s="29">
        <f t="shared" si="12"/>
        <v>91733</v>
      </c>
    </row>
    <row r="289" spans="1:38" ht="18" customHeight="1" x14ac:dyDescent="0.3">
      <c r="A289" s="138">
        <v>284</v>
      </c>
      <c r="B289" s="21">
        <v>91734</v>
      </c>
      <c r="C289" s="45"/>
      <c r="D289" s="23" t="s">
        <v>43</v>
      </c>
      <c r="E289" s="21"/>
      <c r="F289" s="45"/>
      <c r="G289" s="56"/>
      <c r="H289" s="76"/>
      <c r="I289" s="45" t="s">
        <v>1258</v>
      </c>
      <c r="J289" s="45"/>
      <c r="K289" s="45" t="s">
        <v>32</v>
      </c>
      <c r="L289" s="45"/>
      <c r="M289" s="45"/>
      <c r="N289" s="45" t="s">
        <v>1175</v>
      </c>
      <c r="O289" s="47"/>
      <c r="P289" s="89" t="s">
        <v>171</v>
      </c>
      <c r="Q289" s="24" t="s">
        <v>1176</v>
      </c>
      <c r="R289" s="24" t="s">
        <v>1176</v>
      </c>
      <c r="S289" s="51" t="s">
        <v>34</v>
      </c>
      <c r="T289" s="47" t="s">
        <v>1177</v>
      </c>
      <c r="U289" s="47"/>
      <c r="V289" s="45" t="s">
        <v>35</v>
      </c>
      <c r="W289" s="45" t="s">
        <v>36</v>
      </c>
      <c r="X289" s="29">
        <v>4</v>
      </c>
      <c r="Y289" s="45"/>
      <c r="Z289" s="45" t="s">
        <v>1258</v>
      </c>
      <c r="AA289" s="45" t="s">
        <v>44</v>
      </c>
      <c r="AB289" s="47" t="s">
        <v>55</v>
      </c>
      <c r="AC289" s="45" t="s">
        <v>1257</v>
      </c>
      <c r="AD289" s="45" t="s">
        <v>349</v>
      </c>
      <c r="AE289" s="45" t="s">
        <v>1256</v>
      </c>
      <c r="AF289" s="47"/>
      <c r="AG289" s="45"/>
      <c r="AH289" s="108" t="s">
        <v>432</v>
      </c>
      <c r="AI289" s="45"/>
      <c r="AJ289" s="24" t="s">
        <v>43</v>
      </c>
      <c r="AK289" s="21"/>
      <c r="AL289" s="29">
        <f t="shared" si="12"/>
        <v>91734</v>
      </c>
    </row>
    <row r="290" spans="1:38" ht="18" customHeight="1" x14ac:dyDescent="0.3">
      <c r="A290" s="138">
        <v>285</v>
      </c>
      <c r="B290" s="21">
        <v>91735</v>
      </c>
      <c r="C290" s="45"/>
      <c r="D290" s="23" t="s">
        <v>43</v>
      </c>
      <c r="E290" s="21"/>
      <c r="F290" s="45"/>
      <c r="G290" s="56"/>
      <c r="H290" s="76"/>
      <c r="I290" s="45" t="s">
        <v>1259</v>
      </c>
      <c r="J290" s="45"/>
      <c r="K290" s="45" t="s">
        <v>1260</v>
      </c>
      <c r="L290" s="45"/>
      <c r="M290" s="45"/>
      <c r="N290" s="45" t="s">
        <v>1175</v>
      </c>
      <c r="O290" s="47"/>
      <c r="P290" s="89" t="s">
        <v>171</v>
      </c>
      <c r="Q290" s="24" t="s">
        <v>1176</v>
      </c>
      <c r="R290" s="24" t="s">
        <v>1176</v>
      </c>
      <c r="S290" s="51" t="s">
        <v>34</v>
      </c>
      <c r="T290" s="47" t="s">
        <v>1177</v>
      </c>
      <c r="U290" s="47"/>
      <c r="V290" s="45" t="s">
        <v>45</v>
      </c>
      <c r="W290" s="45" t="s">
        <v>36</v>
      </c>
      <c r="X290" s="29">
        <v>84</v>
      </c>
      <c r="Y290" s="45"/>
      <c r="Z290" s="45" t="s">
        <v>1259</v>
      </c>
      <c r="AA290" s="45"/>
      <c r="AB290" s="47" t="s">
        <v>1263</v>
      </c>
      <c r="AC290" s="45" t="s">
        <v>1264</v>
      </c>
      <c r="AD290" s="45" t="s">
        <v>1261</v>
      </c>
      <c r="AE290" s="45" t="s">
        <v>1262</v>
      </c>
      <c r="AF290" s="47"/>
      <c r="AG290" s="45"/>
      <c r="AH290" s="28" t="s">
        <v>1265</v>
      </c>
      <c r="AI290" s="45"/>
      <c r="AJ290" s="24" t="s">
        <v>43</v>
      </c>
      <c r="AK290" s="30">
        <v>44403</v>
      </c>
      <c r="AL290" s="29">
        <f t="shared" si="12"/>
        <v>91735</v>
      </c>
    </row>
    <row r="291" spans="1:38" ht="18" customHeight="1" x14ac:dyDescent="0.3">
      <c r="A291" s="138">
        <v>286</v>
      </c>
      <c r="B291" s="21"/>
      <c r="C291" s="45"/>
      <c r="D291" s="23"/>
      <c r="E291" s="21"/>
      <c r="F291" s="45"/>
      <c r="G291" s="56"/>
      <c r="H291" s="76" t="s">
        <v>1268</v>
      </c>
      <c r="I291" s="45"/>
      <c r="J291" s="45"/>
      <c r="K291" s="45"/>
      <c r="L291" s="45"/>
      <c r="M291" s="45"/>
      <c r="N291" s="45"/>
      <c r="O291" s="47"/>
      <c r="P291" s="89"/>
      <c r="Q291" s="24"/>
      <c r="R291" s="24"/>
      <c r="S291" s="51"/>
      <c r="T291" s="47"/>
      <c r="U291" s="47"/>
      <c r="V291" s="45"/>
      <c r="W291" s="45"/>
      <c r="X291" s="45"/>
      <c r="Y291" s="45"/>
      <c r="Z291" s="45"/>
      <c r="AA291" s="45"/>
      <c r="AB291" s="47"/>
      <c r="AC291" s="45"/>
      <c r="AD291" s="45"/>
      <c r="AE291" s="45"/>
      <c r="AF291" s="47"/>
      <c r="AG291" s="45"/>
      <c r="AH291" s="28"/>
      <c r="AI291" s="45"/>
      <c r="AJ291" s="24"/>
      <c r="AK291" s="30"/>
      <c r="AL291" s="29"/>
    </row>
    <row r="292" spans="1:38" ht="18" customHeight="1" x14ac:dyDescent="0.3">
      <c r="A292" s="138">
        <v>287</v>
      </c>
      <c r="B292" s="21">
        <v>91736</v>
      </c>
      <c r="C292" s="45"/>
      <c r="D292" s="23" t="s">
        <v>43</v>
      </c>
      <c r="E292" s="21"/>
      <c r="F292" s="45"/>
      <c r="G292" s="56"/>
      <c r="H292" s="76"/>
      <c r="I292" s="45" t="s">
        <v>1266</v>
      </c>
      <c r="J292" s="45"/>
      <c r="K292" s="45" t="s">
        <v>1267</v>
      </c>
      <c r="L292" s="45"/>
      <c r="M292" s="45"/>
      <c r="N292" s="45" t="s">
        <v>1268</v>
      </c>
      <c r="O292" s="47"/>
      <c r="P292" s="89" t="s">
        <v>171</v>
      </c>
      <c r="Q292" s="24" t="s">
        <v>1269</v>
      </c>
      <c r="R292" s="24" t="s">
        <v>1269</v>
      </c>
      <c r="S292" s="51" t="s">
        <v>34</v>
      </c>
      <c r="T292" s="47" t="s">
        <v>1270</v>
      </c>
      <c r="U292" s="47"/>
      <c r="V292" s="45" t="s">
        <v>45</v>
      </c>
      <c r="W292" s="45" t="s">
        <v>46</v>
      </c>
      <c r="X292" s="45"/>
      <c r="Y292" s="45"/>
      <c r="Z292" s="45" t="s">
        <v>1266</v>
      </c>
      <c r="AA292" s="47" t="s">
        <v>105</v>
      </c>
      <c r="AB292" s="47" t="s">
        <v>39</v>
      </c>
      <c r="AC292" s="27" t="s">
        <v>85</v>
      </c>
      <c r="AD292" s="45" t="s">
        <v>83</v>
      </c>
      <c r="AE292" s="45" t="s">
        <v>84</v>
      </c>
      <c r="AF292" s="47"/>
      <c r="AG292" s="45"/>
      <c r="AH292" s="28" t="s">
        <v>1271</v>
      </c>
      <c r="AI292" s="45"/>
      <c r="AJ292" s="21" t="s">
        <v>43</v>
      </c>
      <c r="AK292" s="30">
        <v>44399</v>
      </c>
      <c r="AL292" s="29">
        <f t="shared" ref="AL292:AL299" si="13">B292</f>
        <v>91736</v>
      </c>
    </row>
    <row r="293" spans="1:38" ht="18" customHeight="1" x14ac:dyDescent="0.3">
      <c r="A293" s="138">
        <v>288</v>
      </c>
      <c r="B293" s="21">
        <v>91737</v>
      </c>
      <c r="C293" s="45"/>
      <c r="D293" s="23" t="s">
        <v>43</v>
      </c>
      <c r="E293" s="21"/>
      <c r="F293" s="45"/>
      <c r="G293" s="56"/>
      <c r="H293" s="76"/>
      <c r="I293" s="45" t="s">
        <v>1272</v>
      </c>
      <c r="J293" s="45"/>
      <c r="K293" s="45" t="s">
        <v>1273</v>
      </c>
      <c r="L293" s="45"/>
      <c r="M293" s="45"/>
      <c r="N293" s="45" t="s">
        <v>1268</v>
      </c>
      <c r="O293" s="47"/>
      <c r="P293" s="89" t="s">
        <v>171</v>
      </c>
      <c r="Q293" s="24" t="s">
        <v>1269</v>
      </c>
      <c r="R293" s="24" t="s">
        <v>1269</v>
      </c>
      <c r="S293" s="51" t="s">
        <v>34</v>
      </c>
      <c r="T293" s="47" t="s">
        <v>1270</v>
      </c>
      <c r="U293" s="47"/>
      <c r="V293" s="45" t="s">
        <v>45</v>
      </c>
      <c r="W293" s="45" t="s">
        <v>36</v>
      </c>
      <c r="X293" s="45">
        <v>39</v>
      </c>
      <c r="Y293" s="45"/>
      <c r="Z293" s="45" t="s">
        <v>1272</v>
      </c>
      <c r="AA293" s="47"/>
      <c r="AB293" s="47" t="s">
        <v>39</v>
      </c>
      <c r="AC293" s="27" t="s">
        <v>85</v>
      </c>
      <c r="AD293" s="45" t="s">
        <v>83</v>
      </c>
      <c r="AE293" s="45" t="s">
        <v>84</v>
      </c>
      <c r="AF293" s="47"/>
      <c r="AG293" s="45"/>
      <c r="AH293" s="28" t="s">
        <v>1274</v>
      </c>
      <c r="AI293" s="45"/>
      <c r="AJ293" s="21" t="s">
        <v>43</v>
      </c>
      <c r="AK293" s="30">
        <v>44399</v>
      </c>
      <c r="AL293" s="29">
        <f t="shared" si="13"/>
        <v>91737</v>
      </c>
    </row>
    <row r="294" spans="1:38" ht="18" customHeight="1" x14ac:dyDescent="0.3">
      <c r="A294" s="138">
        <v>289</v>
      </c>
      <c r="B294" s="21">
        <v>91738</v>
      </c>
      <c r="C294" s="45"/>
      <c r="D294" s="23" t="s">
        <v>43</v>
      </c>
      <c r="E294" s="21"/>
      <c r="F294" s="45"/>
      <c r="G294" s="56"/>
      <c r="H294" s="76"/>
      <c r="I294" s="45" t="s">
        <v>1275</v>
      </c>
      <c r="J294" s="45"/>
      <c r="K294" s="45" t="s">
        <v>1276</v>
      </c>
      <c r="L294" s="45"/>
      <c r="M294" s="45"/>
      <c r="N294" s="45" t="s">
        <v>1268</v>
      </c>
      <c r="O294" s="47"/>
      <c r="P294" s="89" t="s">
        <v>171</v>
      </c>
      <c r="Q294" s="24" t="s">
        <v>1269</v>
      </c>
      <c r="R294" s="24" t="s">
        <v>1269</v>
      </c>
      <c r="S294" s="51" t="s">
        <v>34</v>
      </c>
      <c r="T294" s="47" t="s">
        <v>154</v>
      </c>
      <c r="U294" s="47"/>
      <c r="V294" s="45" t="s">
        <v>45</v>
      </c>
      <c r="W294" s="45" t="s">
        <v>36</v>
      </c>
      <c r="X294" s="45">
        <v>120</v>
      </c>
      <c r="Y294" s="45"/>
      <c r="Z294" s="45" t="s">
        <v>1275</v>
      </c>
      <c r="AA294" s="47" t="s">
        <v>105</v>
      </c>
      <c r="AB294" s="47" t="s">
        <v>39</v>
      </c>
      <c r="AC294" s="27" t="s">
        <v>85</v>
      </c>
      <c r="AD294" s="45" t="s">
        <v>83</v>
      </c>
      <c r="AE294" s="45" t="s">
        <v>84</v>
      </c>
      <c r="AF294" s="47"/>
      <c r="AG294" s="45"/>
      <c r="AH294" s="28" t="s">
        <v>1277</v>
      </c>
      <c r="AI294" s="45"/>
      <c r="AJ294" s="21" t="s">
        <v>43</v>
      </c>
      <c r="AK294" s="30">
        <v>44399</v>
      </c>
      <c r="AL294" s="29">
        <f t="shared" si="13"/>
        <v>91738</v>
      </c>
    </row>
    <row r="295" spans="1:38" ht="18" customHeight="1" x14ac:dyDescent="0.3">
      <c r="A295" s="138">
        <v>290</v>
      </c>
      <c r="B295" s="21">
        <v>91739</v>
      </c>
      <c r="C295" s="45"/>
      <c r="D295" s="23" t="s">
        <v>43</v>
      </c>
      <c r="E295" s="21"/>
      <c r="F295" s="45"/>
      <c r="G295" s="56"/>
      <c r="H295" s="76"/>
      <c r="I295" s="45" t="s">
        <v>1278</v>
      </c>
      <c r="J295" s="45"/>
      <c r="K295" s="45" t="s">
        <v>1279</v>
      </c>
      <c r="L295" s="45"/>
      <c r="M295" s="45"/>
      <c r="N295" s="45" t="s">
        <v>1268</v>
      </c>
      <c r="O295" s="47"/>
      <c r="P295" s="89" t="s">
        <v>171</v>
      </c>
      <c r="Q295" s="24" t="s">
        <v>1269</v>
      </c>
      <c r="R295" s="24" t="s">
        <v>1269</v>
      </c>
      <c r="S295" s="51" t="s">
        <v>34</v>
      </c>
      <c r="T295" s="47" t="s">
        <v>1270</v>
      </c>
      <c r="U295" s="47"/>
      <c r="V295" s="45" t="s">
        <v>45</v>
      </c>
      <c r="W295" s="45" t="s">
        <v>46</v>
      </c>
      <c r="X295" s="45"/>
      <c r="Y295" s="45"/>
      <c r="Z295" s="45" t="s">
        <v>1278</v>
      </c>
      <c r="AA295" s="47" t="s">
        <v>105</v>
      </c>
      <c r="AB295" s="47" t="s">
        <v>39</v>
      </c>
      <c r="AC295" s="27" t="s">
        <v>85</v>
      </c>
      <c r="AD295" s="45" t="s">
        <v>83</v>
      </c>
      <c r="AE295" s="45" t="s">
        <v>84</v>
      </c>
      <c r="AF295" s="47"/>
      <c r="AG295" s="45"/>
      <c r="AH295" s="28" t="s">
        <v>1280</v>
      </c>
      <c r="AI295" s="45"/>
      <c r="AJ295" s="21" t="s">
        <v>43</v>
      </c>
      <c r="AK295" s="30">
        <v>44399</v>
      </c>
      <c r="AL295" s="29">
        <f t="shared" si="13"/>
        <v>91739</v>
      </c>
    </row>
    <row r="296" spans="1:38" ht="18" customHeight="1" x14ac:dyDescent="0.3">
      <c r="A296" s="138">
        <v>291</v>
      </c>
      <c r="B296" s="21">
        <v>91740</v>
      </c>
      <c r="C296" s="45"/>
      <c r="D296" s="23" t="s">
        <v>43</v>
      </c>
      <c r="E296" s="21"/>
      <c r="F296" s="45"/>
      <c r="G296" s="56"/>
      <c r="H296" s="76"/>
      <c r="I296" s="45" t="s">
        <v>1281</v>
      </c>
      <c r="J296" s="45"/>
      <c r="K296" s="45" t="s">
        <v>32</v>
      </c>
      <c r="L296" s="45"/>
      <c r="M296" s="45"/>
      <c r="N296" s="45" t="s">
        <v>1268</v>
      </c>
      <c r="O296" s="47"/>
      <c r="P296" s="89" t="s">
        <v>171</v>
      </c>
      <c r="Q296" s="24" t="s">
        <v>1269</v>
      </c>
      <c r="R296" s="24" t="s">
        <v>1269</v>
      </c>
      <c r="S296" s="51" t="s">
        <v>34</v>
      </c>
      <c r="T296" s="47" t="s">
        <v>1270</v>
      </c>
      <c r="U296" s="47"/>
      <c r="V296" s="45" t="s">
        <v>35</v>
      </c>
      <c r="W296" s="45" t="s">
        <v>36</v>
      </c>
      <c r="X296" s="45">
        <v>4</v>
      </c>
      <c r="Y296" s="45"/>
      <c r="Z296" s="45" t="s">
        <v>1281</v>
      </c>
      <c r="AA296" s="45"/>
      <c r="AB296" s="47" t="s">
        <v>39</v>
      </c>
      <c r="AC296" s="45" t="s">
        <v>617</v>
      </c>
      <c r="AD296" s="45" t="s">
        <v>90</v>
      </c>
      <c r="AE296" s="45" t="s">
        <v>56</v>
      </c>
      <c r="AF296" s="47"/>
      <c r="AG296" s="45"/>
      <c r="AH296" s="28" t="s">
        <v>58</v>
      </c>
      <c r="AI296" s="45"/>
      <c r="AJ296" s="21" t="s">
        <v>43</v>
      </c>
      <c r="AK296" s="30">
        <v>44399</v>
      </c>
      <c r="AL296" s="29">
        <f t="shared" si="13"/>
        <v>91740</v>
      </c>
    </row>
    <row r="297" spans="1:38" ht="18" customHeight="1" x14ac:dyDescent="0.3">
      <c r="A297" s="138">
        <v>292</v>
      </c>
      <c r="B297" s="21">
        <v>91741</v>
      </c>
      <c r="C297" s="45"/>
      <c r="D297" s="23" t="s">
        <v>43</v>
      </c>
      <c r="E297" s="21"/>
      <c r="F297" s="45"/>
      <c r="G297" s="56"/>
      <c r="H297" s="76"/>
      <c r="I297" s="45" t="s">
        <v>1282</v>
      </c>
      <c r="J297" s="45"/>
      <c r="K297" s="45"/>
      <c r="L297" s="45" t="s">
        <v>1283</v>
      </c>
      <c r="M297" s="45"/>
      <c r="N297" s="45" t="s">
        <v>1268</v>
      </c>
      <c r="O297" s="47"/>
      <c r="P297" s="89" t="s">
        <v>171</v>
      </c>
      <c r="Q297" s="24" t="s">
        <v>1269</v>
      </c>
      <c r="R297" s="24" t="s">
        <v>1269</v>
      </c>
      <c r="S297" s="51" t="s">
        <v>34</v>
      </c>
      <c r="T297" s="47" t="s">
        <v>1270</v>
      </c>
      <c r="U297" s="47"/>
      <c r="V297" s="45" t="s">
        <v>45</v>
      </c>
      <c r="W297" s="45" t="s">
        <v>46</v>
      </c>
      <c r="X297" s="45"/>
      <c r="Y297" s="45"/>
      <c r="Z297" s="45" t="s">
        <v>1282</v>
      </c>
      <c r="AA297" s="45" t="s">
        <v>57</v>
      </c>
      <c r="AB297" s="47" t="s">
        <v>39</v>
      </c>
      <c r="AC297" s="45" t="s">
        <v>617</v>
      </c>
      <c r="AD297" s="45" t="s">
        <v>83</v>
      </c>
      <c r="AE297" s="45" t="s">
        <v>84</v>
      </c>
      <c r="AF297" s="47" t="s">
        <v>39</v>
      </c>
      <c r="AG297" s="45" t="s">
        <v>93</v>
      </c>
      <c r="AH297" s="28" t="s">
        <v>1284</v>
      </c>
      <c r="AI297" s="45"/>
      <c r="AJ297" s="21" t="s">
        <v>43</v>
      </c>
      <c r="AK297" s="30">
        <v>44399</v>
      </c>
      <c r="AL297" s="29">
        <f t="shared" si="13"/>
        <v>91741</v>
      </c>
    </row>
    <row r="298" spans="1:38" ht="18" customHeight="1" x14ac:dyDescent="0.3">
      <c r="A298" s="138">
        <v>293</v>
      </c>
      <c r="B298" s="21">
        <v>91742</v>
      </c>
      <c r="C298" s="45"/>
      <c r="D298" s="23" t="s">
        <v>43</v>
      </c>
      <c r="E298" s="21"/>
      <c r="F298" s="45"/>
      <c r="G298" s="56"/>
      <c r="H298" s="76"/>
      <c r="I298" s="45" t="s">
        <v>1285</v>
      </c>
      <c r="J298" s="45"/>
      <c r="K298" s="45" t="s">
        <v>1286</v>
      </c>
      <c r="L298" s="45"/>
      <c r="M298" s="45"/>
      <c r="N298" s="45" t="s">
        <v>1268</v>
      </c>
      <c r="O298" s="47"/>
      <c r="P298" s="89" t="s">
        <v>171</v>
      </c>
      <c r="Q298" s="24" t="s">
        <v>1269</v>
      </c>
      <c r="R298" s="24" t="s">
        <v>1269</v>
      </c>
      <c r="S298" s="51" t="s">
        <v>34</v>
      </c>
      <c r="T298" s="47" t="s">
        <v>1270</v>
      </c>
      <c r="U298" s="47"/>
      <c r="V298" s="45" t="s">
        <v>45</v>
      </c>
      <c r="W298" s="45" t="s">
        <v>46</v>
      </c>
      <c r="X298" s="45">
        <v>40</v>
      </c>
      <c r="Y298" s="45"/>
      <c r="Z298" s="45" t="s">
        <v>1285</v>
      </c>
      <c r="AA298" s="47" t="s">
        <v>105</v>
      </c>
      <c r="AB298" s="47" t="s">
        <v>39</v>
      </c>
      <c r="AC298" s="27" t="s">
        <v>85</v>
      </c>
      <c r="AD298" s="45" t="s">
        <v>83</v>
      </c>
      <c r="AE298" s="45" t="s">
        <v>84</v>
      </c>
      <c r="AF298" s="47"/>
      <c r="AG298" s="45"/>
      <c r="AH298" s="28" t="s">
        <v>1287</v>
      </c>
      <c r="AI298" s="45"/>
      <c r="AJ298" s="21" t="s">
        <v>43</v>
      </c>
      <c r="AK298" s="30">
        <v>44399</v>
      </c>
      <c r="AL298" s="29">
        <f t="shared" si="13"/>
        <v>91742</v>
      </c>
    </row>
    <row r="299" spans="1:38" ht="18" customHeight="1" x14ac:dyDescent="0.3">
      <c r="A299" s="138">
        <v>294</v>
      </c>
      <c r="B299" s="21">
        <v>20434</v>
      </c>
      <c r="C299" s="21"/>
      <c r="D299" s="23" t="s">
        <v>76</v>
      </c>
      <c r="E299" s="21"/>
      <c r="F299" s="34" t="s">
        <v>1292</v>
      </c>
      <c r="G299" s="56" t="s">
        <v>1639</v>
      </c>
      <c r="H299" s="77"/>
      <c r="I299" s="49" t="s">
        <v>1288</v>
      </c>
      <c r="J299" s="49"/>
      <c r="K299" s="49" t="s">
        <v>1289</v>
      </c>
      <c r="L299" s="49"/>
      <c r="M299" s="49"/>
      <c r="N299" s="45" t="s">
        <v>1268</v>
      </c>
      <c r="O299" s="49"/>
      <c r="P299" s="89" t="s">
        <v>171</v>
      </c>
      <c r="Q299" s="24" t="s">
        <v>1269</v>
      </c>
      <c r="R299" s="24" t="s">
        <v>1269</v>
      </c>
      <c r="S299" s="51" t="s">
        <v>34</v>
      </c>
      <c r="T299" s="47" t="s">
        <v>1270</v>
      </c>
      <c r="U299" s="47"/>
      <c r="V299" s="47" t="s">
        <v>45</v>
      </c>
      <c r="W299" s="47" t="s">
        <v>36</v>
      </c>
      <c r="X299" s="49">
        <v>126</v>
      </c>
      <c r="Y299" s="45"/>
      <c r="Z299" s="49" t="s">
        <v>1288</v>
      </c>
      <c r="AA299" s="45"/>
      <c r="AB299" s="47" t="s">
        <v>39</v>
      </c>
      <c r="AC299" s="47" t="s">
        <v>85</v>
      </c>
      <c r="AD299" s="45" t="s">
        <v>83</v>
      </c>
      <c r="AE299" s="45" t="s">
        <v>84</v>
      </c>
      <c r="AF299" s="27" t="s">
        <v>39</v>
      </c>
      <c r="AG299" s="27" t="s">
        <v>1290</v>
      </c>
      <c r="AH299" s="28" t="s">
        <v>1291</v>
      </c>
      <c r="AI299" s="45"/>
      <c r="AJ299" s="24" t="s">
        <v>92</v>
      </c>
      <c r="AK299" s="30">
        <v>44399</v>
      </c>
      <c r="AL299" s="29">
        <f t="shared" si="13"/>
        <v>20434</v>
      </c>
    </row>
    <row r="300" spans="1:38" ht="18" customHeight="1" x14ac:dyDescent="0.3">
      <c r="A300" s="138">
        <v>295</v>
      </c>
      <c r="B300" s="21"/>
      <c r="C300" s="21"/>
      <c r="D300" s="23"/>
      <c r="E300" s="21"/>
      <c r="F300" s="34"/>
      <c r="G300" s="56"/>
      <c r="H300" s="77" t="s">
        <v>1302</v>
      </c>
      <c r="I300" s="49"/>
      <c r="J300" s="49"/>
      <c r="K300" s="49"/>
      <c r="L300" s="49"/>
      <c r="M300" s="49"/>
      <c r="N300" s="49"/>
      <c r="O300" s="49"/>
      <c r="P300" s="89"/>
      <c r="Q300" s="24"/>
      <c r="R300" s="35"/>
      <c r="S300" s="51"/>
      <c r="T300" s="47"/>
      <c r="U300" s="47"/>
      <c r="V300" s="47"/>
      <c r="W300" s="47"/>
      <c r="X300" s="49"/>
      <c r="Y300" s="45"/>
      <c r="Z300" s="49"/>
      <c r="AA300" s="45"/>
      <c r="AB300" s="47"/>
      <c r="AC300" s="47"/>
      <c r="AD300" s="49"/>
      <c r="AE300" s="45"/>
      <c r="AF300" s="47"/>
      <c r="AG300" s="47"/>
      <c r="AH300" s="28"/>
      <c r="AI300" s="28"/>
      <c r="AJ300" s="24"/>
      <c r="AK300" s="24"/>
      <c r="AL300" s="29"/>
    </row>
    <row r="301" spans="1:38" ht="18" customHeight="1" x14ac:dyDescent="0.3">
      <c r="A301" s="138">
        <v>296</v>
      </c>
      <c r="B301" s="21">
        <v>10358</v>
      </c>
      <c r="C301" s="21"/>
      <c r="D301" s="23" t="s">
        <v>94</v>
      </c>
      <c r="E301" s="21"/>
      <c r="F301" s="54" t="s">
        <v>1293</v>
      </c>
      <c r="G301" s="56"/>
      <c r="H301" s="76"/>
      <c r="I301" s="54" t="s">
        <v>1299</v>
      </c>
      <c r="J301" s="37"/>
      <c r="K301" s="54" t="s">
        <v>1294</v>
      </c>
      <c r="L301" s="54"/>
      <c r="M301" s="45"/>
      <c r="N301" s="54" t="s">
        <v>1295</v>
      </c>
      <c r="O301" s="37"/>
      <c r="P301" s="54" t="s">
        <v>171</v>
      </c>
      <c r="Q301" s="38" t="s">
        <v>1296</v>
      </c>
      <c r="R301" s="38" t="s">
        <v>1296</v>
      </c>
      <c r="S301" s="51" t="s">
        <v>34</v>
      </c>
      <c r="T301" s="55" t="s">
        <v>1297</v>
      </c>
      <c r="U301" s="54"/>
      <c r="V301" s="54"/>
      <c r="W301" s="54"/>
      <c r="X301" s="40" t="s">
        <v>1298</v>
      </c>
      <c r="Y301" s="54"/>
      <c r="Z301" s="45" t="s">
        <v>1299</v>
      </c>
      <c r="AA301" s="54"/>
      <c r="AB301" s="55" t="s">
        <v>55</v>
      </c>
      <c r="AC301" s="55" t="s">
        <v>1300</v>
      </c>
      <c r="AD301" s="55" t="s">
        <v>1299</v>
      </c>
      <c r="AE301" s="54" t="s">
        <v>1308</v>
      </c>
      <c r="AF301" s="55" t="s">
        <v>55</v>
      </c>
      <c r="AG301" s="55" t="s">
        <v>1300</v>
      </c>
      <c r="AH301" s="37" t="s">
        <v>1301</v>
      </c>
      <c r="AI301" s="37"/>
      <c r="AJ301" s="40" t="s">
        <v>96</v>
      </c>
      <c r="AK301" s="41">
        <v>44573</v>
      </c>
      <c r="AL301" s="29">
        <f>B301</f>
        <v>10358</v>
      </c>
    </row>
    <row r="302" spans="1:38" ht="18" customHeight="1" x14ac:dyDescent="0.3">
      <c r="A302" s="138">
        <v>297</v>
      </c>
      <c r="B302" s="21">
        <v>20435</v>
      </c>
      <c r="C302" s="21"/>
      <c r="D302" s="23" t="s">
        <v>76</v>
      </c>
      <c r="E302" s="21"/>
      <c r="F302" s="34" t="s">
        <v>1304</v>
      </c>
      <c r="G302" s="56" t="s">
        <v>1640</v>
      </c>
      <c r="H302" s="77"/>
      <c r="I302" s="49" t="s">
        <v>1305</v>
      </c>
      <c r="J302" s="49"/>
      <c r="K302" s="49" t="s">
        <v>1294</v>
      </c>
      <c r="L302" s="49"/>
      <c r="M302" s="49"/>
      <c r="N302" s="49" t="s">
        <v>1302</v>
      </c>
      <c r="O302" s="49"/>
      <c r="P302" s="89" t="s">
        <v>171</v>
      </c>
      <c r="Q302" s="24" t="s">
        <v>1296</v>
      </c>
      <c r="R302" s="24" t="s">
        <v>1296</v>
      </c>
      <c r="S302" s="51" t="s">
        <v>34</v>
      </c>
      <c r="T302" s="47" t="s">
        <v>1297</v>
      </c>
      <c r="U302" s="47"/>
      <c r="V302" s="47" t="s">
        <v>59</v>
      </c>
      <c r="W302" s="47" t="s">
        <v>36</v>
      </c>
      <c r="X302" s="49">
        <v>100</v>
      </c>
      <c r="Y302" s="45"/>
      <c r="Z302" s="49" t="s">
        <v>1307</v>
      </c>
      <c r="AA302" s="45"/>
      <c r="AB302" s="27" t="s">
        <v>55</v>
      </c>
      <c r="AC302" s="27" t="s">
        <v>1303</v>
      </c>
      <c r="AD302" s="45" t="s">
        <v>1299</v>
      </c>
      <c r="AE302" s="45" t="s">
        <v>1308</v>
      </c>
      <c r="AF302" s="47" t="s">
        <v>55</v>
      </c>
      <c r="AG302" s="47" t="s">
        <v>1300</v>
      </c>
      <c r="AH302" s="28" t="s">
        <v>1309</v>
      </c>
      <c r="AI302" s="28"/>
      <c r="AJ302" s="21" t="s">
        <v>92</v>
      </c>
      <c r="AK302" s="30">
        <v>44403</v>
      </c>
      <c r="AL302" s="29">
        <f>B302</f>
        <v>20435</v>
      </c>
    </row>
    <row r="303" spans="1:38" ht="18" customHeight="1" x14ac:dyDescent="0.3">
      <c r="A303" s="138">
        <v>298</v>
      </c>
      <c r="B303" s="21">
        <v>30438</v>
      </c>
      <c r="C303" s="23" t="s">
        <v>63</v>
      </c>
      <c r="D303" s="23" t="s">
        <v>31</v>
      </c>
      <c r="E303" s="21"/>
      <c r="F303" s="46" t="s">
        <v>1310</v>
      </c>
      <c r="G303" s="27" t="s">
        <v>1314</v>
      </c>
      <c r="H303" s="74"/>
      <c r="I303" s="45" t="s">
        <v>1311</v>
      </c>
      <c r="J303" s="27" t="s">
        <v>1671</v>
      </c>
      <c r="K303" s="49" t="s">
        <v>1312</v>
      </c>
      <c r="L303" s="45"/>
      <c r="M303" s="45"/>
      <c r="N303" s="49" t="s">
        <v>1302</v>
      </c>
      <c r="O303" s="49"/>
      <c r="P303" s="89" t="s">
        <v>171</v>
      </c>
      <c r="Q303" s="24" t="s">
        <v>1296</v>
      </c>
      <c r="R303" s="24" t="s">
        <v>1296</v>
      </c>
      <c r="S303" s="51" t="s">
        <v>34</v>
      </c>
      <c r="T303" s="47" t="s">
        <v>661</v>
      </c>
      <c r="U303" s="47"/>
      <c r="V303" s="47" t="s">
        <v>59</v>
      </c>
      <c r="W303" s="47" t="s">
        <v>36</v>
      </c>
      <c r="X303" s="25">
        <v>300</v>
      </c>
      <c r="Y303" s="26"/>
      <c r="Z303" s="49" t="s">
        <v>1311</v>
      </c>
      <c r="AA303" s="23" t="s">
        <v>105</v>
      </c>
      <c r="AB303" s="47" t="s">
        <v>55</v>
      </c>
      <c r="AC303" s="45" t="s">
        <v>1313</v>
      </c>
      <c r="AD303" s="45" t="s">
        <v>1315</v>
      </c>
      <c r="AE303" s="45" t="s">
        <v>1316</v>
      </c>
      <c r="AF303" s="47" t="s">
        <v>128</v>
      </c>
      <c r="AG303" s="47" t="s">
        <v>1317</v>
      </c>
      <c r="AH303" s="45"/>
      <c r="AI303" s="45"/>
      <c r="AJ303" s="24" t="s">
        <v>849</v>
      </c>
      <c r="AK303" s="30">
        <v>44403</v>
      </c>
      <c r="AL303" s="29">
        <f>B303</f>
        <v>30438</v>
      </c>
    </row>
    <row r="304" spans="1:38" ht="18" customHeight="1" x14ac:dyDescent="0.3">
      <c r="A304" s="138">
        <v>299</v>
      </c>
      <c r="B304" s="21">
        <v>91746</v>
      </c>
      <c r="C304" s="45"/>
      <c r="D304" s="23" t="s">
        <v>43</v>
      </c>
      <c r="E304" s="21"/>
      <c r="F304" s="27"/>
      <c r="G304" s="56"/>
      <c r="H304" s="75"/>
      <c r="I304" s="45" t="s">
        <v>1318</v>
      </c>
      <c r="J304" s="45"/>
      <c r="K304" s="49" t="s">
        <v>1319</v>
      </c>
      <c r="L304" s="49"/>
      <c r="M304" s="49"/>
      <c r="N304" s="49" t="s">
        <v>1302</v>
      </c>
      <c r="O304" s="47"/>
      <c r="P304" s="89" t="s">
        <v>171</v>
      </c>
      <c r="Q304" s="24" t="s">
        <v>1296</v>
      </c>
      <c r="R304" s="24" t="s">
        <v>1296</v>
      </c>
      <c r="S304" s="51" t="s">
        <v>34</v>
      </c>
      <c r="T304" s="47" t="s">
        <v>1320</v>
      </c>
      <c r="U304" s="47"/>
      <c r="V304" s="49" t="s">
        <v>45</v>
      </c>
      <c r="W304" s="49" t="s">
        <v>36</v>
      </c>
      <c r="X304" s="49">
        <v>22</v>
      </c>
      <c r="Y304" s="49"/>
      <c r="Z304" s="45" t="s">
        <v>1318</v>
      </c>
      <c r="AA304" s="47"/>
      <c r="AB304" s="47" t="s">
        <v>39</v>
      </c>
      <c r="AC304" s="27" t="s">
        <v>49</v>
      </c>
      <c r="AD304" s="45" t="s">
        <v>47</v>
      </c>
      <c r="AE304" s="45" t="s">
        <v>48</v>
      </c>
      <c r="AF304" s="47"/>
      <c r="AG304" s="45"/>
      <c r="AH304" s="28" t="s">
        <v>50</v>
      </c>
      <c r="AI304" s="45"/>
      <c r="AJ304" s="21" t="s">
        <v>43</v>
      </c>
      <c r="AK304" s="30">
        <v>44460</v>
      </c>
      <c r="AL304" s="29">
        <f>B304</f>
        <v>91746</v>
      </c>
    </row>
    <row r="305" spans="1:38" ht="18" customHeight="1" x14ac:dyDescent="0.3">
      <c r="A305" s="138">
        <v>300</v>
      </c>
      <c r="B305" s="21">
        <v>91747</v>
      </c>
      <c r="C305" s="45"/>
      <c r="D305" s="23" t="s">
        <v>43</v>
      </c>
      <c r="E305" s="21"/>
      <c r="F305" s="45"/>
      <c r="G305" s="56"/>
      <c r="H305" s="76"/>
      <c r="I305" s="45" t="s">
        <v>1321</v>
      </c>
      <c r="J305" s="45"/>
      <c r="K305" s="45"/>
      <c r="L305" s="45"/>
      <c r="M305" s="45"/>
      <c r="N305" s="49" t="s">
        <v>1302</v>
      </c>
      <c r="O305" s="47"/>
      <c r="P305" s="89" t="s">
        <v>171</v>
      </c>
      <c r="Q305" s="24" t="s">
        <v>1296</v>
      </c>
      <c r="R305" s="24" t="s">
        <v>1296</v>
      </c>
      <c r="S305" s="51" t="s">
        <v>34</v>
      </c>
      <c r="T305" s="47" t="s">
        <v>661</v>
      </c>
      <c r="U305" s="47"/>
      <c r="V305" s="45"/>
      <c r="W305" s="45"/>
      <c r="X305" s="45">
        <v>6</v>
      </c>
      <c r="Y305" s="45"/>
      <c r="Z305" s="45" t="s">
        <v>1321</v>
      </c>
      <c r="AA305" s="47" t="s">
        <v>44</v>
      </c>
      <c r="AB305" s="47" t="s">
        <v>55</v>
      </c>
      <c r="AC305" s="27" t="s">
        <v>1323</v>
      </c>
      <c r="AD305" s="45" t="s">
        <v>1306</v>
      </c>
      <c r="AE305" s="45" t="s">
        <v>1322</v>
      </c>
      <c r="AF305" s="47"/>
      <c r="AG305" s="45"/>
      <c r="AH305" s="28" t="s">
        <v>1324</v>
      </c>
      <c r="AI305" s="45"/>
      <c r="AJ305" s="21" t="s">
        <v>43</v>
      </c>
      <c r="AK305" s="30">
        <v>44403</v>
      </c>
      <c r="AL305" s="29">
        <f>B305</f>
        <v>91747</v>
      </c>
    </row>
    <row r="306" spans="1:38" ht="18" customHeight="1" x14ac:dyDescent="0.3">
      <c r="A306" s="138">
        <v>301</v>
      </c>
      <c r="B306" s="21"/>
      <c r="C306" s="45"/>
      <c r="D306" s="23"/>
      <c r="E306" s="21"/>
      <c r="F306" s="45"/>
      <c r="G306" s="56"/>
      <c r="H306" s="76" t="s">
        <v>1327</v>
      </c>
      <c r="I306" s="45"/>
      <c r="J306" s="45"/>
      <c r="K306" s="45"/>
      <c r="L306" s="45"/>
      <c r="M306" s="45"/>
      <c r="N306" s="45"/>
      <c r="O306" s="47"/>
      <c r="P306" s="89"/>
      <c r="Q306" s="24"/>
      <c r="R306" s="24"/>
      <c r="S306" s="51"/>
      <c r="T306" s="47"/>
      <c r="U306" s="47"/>
      <c r="V306" s="45"/>
      <c r="W306" s="45"/>
      <c r="X306" s="45"/>
      <c r="Y306" s="45"/>
      <c r="Z306" s="45"/>
      <c r="AA306" s="47"/>
      <c r="AB306" s="47"/>
      <c r="AC306" s="27"/>
      <c r="AD306" s="45"/>
      <c r="AE306" s="45"/>
      <c r="AF306" s="47"/>
      <c r="AG306" s="45"/>
      <c r="AH306" s="28"/>
      <c r="AI306" s="45"/>
      <c r="AJ306" s="21"/>
      <c r="AK306" s="30"/>
      <c r="AL306" s="29"/>
    </row>
    <row r="307" spans="1:38" ht="18" customHeight="1" x14ac:dyDescent="0.3">
      <c r="A307" s="138">
        <v>302</v>
      </c>
      <c r="B307" s="21">
        <v>10359</v>
      </c>
      <c r="C307" s="21"/>
      <c r="D307" s="23" t="s">
        <v>94</v>
      </c>
      <c r="E307" s="21"/>
      <c r="F307" s="54" t="s">
        <v>1325</v>
      </c>
      <c r="G307" s="56"/>
      <c r="H307" s="76"/>
      <c r="I307" s="54" t="s">
        <v>1330</v>
      </c>
      <c r="J307" s="37"/>
      <c r="K307" s="54" t="s">
        <v>1326</v>
      </c>
      <c r="L307" s="45"/>
      <c r="M307" s="45"/>
      <c r="N307" s="54" t="s">
        <v>1327</v>
      </c>
      <c r="O307" s="37"/>
      <c r="P307" s="54" t="s">
        <v>171</v>
      </c>
      <c r="Q307" s="38" t="s">
        <v>1328</v>
      </c>
      <c r="R307" s="21">
        <v>1220</v>
      </c>
      <c r="S307" s="51" t="s">
        <v>34</v>
      </c>
      <c r="T307" s="55" t="s">
        <v>1320</v>
      </c>
      <c r="U307" s="54"/>
      <c r="V307" s="54"/>
      <c r="W307" s="54"/>
      <c r="X307" s="40" t="s">
        <v>1329</v>
      </c>
      <c r="Y307" s="54"/>
      <c r="Z307" s="45"/>
      <c r="AA307" s="54"/>
      <c r="AB307" s="55" t="s">
        <v>55</v>
      </c>
      <c r="AC307" s="55" t="s">
        <v>1332</v>
      </c>
      <c r="AD307" s="54" t="s">
        <v>1330</v>
      </c>
      <c r="AE307" s="54" t="s">
        <v>1331</v>
      </c>
      <c r="AF307" s="55" t="s">
        <v>1348</v>
      </c>
      <c r="AG307" s="55" t="s">
        <v>1332</v>
      </c>
      <c r="AH307" s="37" t="s">
        <v>1330</v>
      </c>
      <c r="AI307" s="37"/>
      <c r="AJ307" s="40" t="s">
        <v>96</v>
      </c>
      <c r="AK307" s="41">
        <v>44573</v>
      </c>
      <c r="AL307" s="29">
        <f>B307</f>
        <v>10359</v>
      </c>
    </row>
    <row r="308" spans="1:38" ht="18" customHeight="1" x14ac:dyDescent="0.3">
      <c r="A308" s="138">
        <v>303</v>
      </c>
      <c r="B308" s="21">
        <v>10360</v>
      </c>
      <c r="C308" s="21"/>
      <c r="D308" s="23" t="s">
        <v>94</v>
      </c>
      <c r="E308" s="21"/>
      <c r="F308" s="45" t="s">
        <v>1333</v>
      </c>
      <c r="G308" s="56"/>
      <c r="H308" s="76"/>
      <c r="I308" s="45" t="s">
        <v>1334</v>
      </c>
      <c r="J308" s="45"/>
      <c r="K308" s="45" t="s">
        <v>1326</v>
      </c>
      <c r="L308" s="45"/>
      <c r="M308" s="45"/>
      <c r="N308" s="45" t="s">
        <v>1327</v>
      </c>
      <c r="O308" s="45"/>
      <c r="P308" s="45" t="s">
        <v>171</v>
      </c>
      <c r="Q308" s="24" t="s">
        <v>1328</v>
      </c>
      <c r="R308" s="21">
        <v>1220</v>
      </c>
      <c r="S308" s="51" t="s">
        <v>34</v>
      </c>
      <c r="T308" s="47" t="s">
        <v>1320</v>
      </c>
      <c r="U308" s="45"/>
      <c r="V308" s="45" t="s">
        <v>45</v>
      </c>
      <c r="W308" s="45" t="s">
        <v>36</v>
      </c>
      <c r="X308" s="29">
        <v>79</v>
      </c>
      <c r="Y308" s="45"/>
      <c r="Z308" s="45" t="s">
        <v>1334</v>
      </c>
      <c r="AA308" s="45"/>
      <c r="AB308" s="47" t="s">
        <v>55</v>
      </c>
      <c r="AC308" s="47" t="s">
        <v>1332</v>
      </c>
      <c r="AD308" s="45" t="s">
        <v>1330</v>
      </c>
      <c r="AE308" s="45" t="s">
        <v>1331</v>
      </c>
      <c r="AF308" s="47" t="s">
        <v>1348</v>
      </c>
      <c r="AG308" s="47" t="s">
        <v>1332</v>
      </c>
      <c r="AH308" s="28" t="s">
        <v>1349</v>
      </c>
      <c r="AI308" s="45"/>
      <c r="AJ308" s="21" t="s">
        <v>96</v>
      </c>
      <c r="AK308" s="30">
        <v>44159</v>
      </c>
      <c r="AL308" s="29">
        <f>B308</f>
        <v>10360</v>
      </c>
    </row>
    <row r="309" spans="1:38" ht="18" customHeight="1" x14ac:dyDescent="0.3">
      <c r="A309" s="138">
        <v>304</v>
      </c>
      <c r="B309" s="21">
        <v>40362</v>
      </c>
      <c r="C309" s="47" t="s">
        <v>78</v>
      </c>
      <c r="D309" s="23" t="s">
        <v>62</v>
      </c>
      <c r="E309" s="21"/>
      <c r="F309" s="45" t="s">
        <v>1339</v>
      </c>
      <c r="G309" s="56" t="s">
        <v>1641</v>
      </c>
      <c r="H309" s="76"/>
      <c r="I309" s="45" t="s">
        <v>1335</v>
      </c>
      <c r="J309" s="45"/>
      <c r="K309" s="45" t="s">
        <v>1340</v>
      </c>
      <c r="L309" s="45" t="s">
        <v>1341</v>
      </c>
      <c r="M309" s="45"/>
      <c r="N309" s="45" t="s">
        <v>1327</v>
      </c>
      <c r="O309" s="45"/>
      <c r="P309" s="89" t="s">
        <v>171</v>
      </c>
      <c r="Q309" s="24" t="s">
        <v>1328</v>
      </c>
      <c r="R309" s="21">
        <v>1220</v>
      </c>
      <c r="S309" s="51" t="s">
        <v>34</v>
      </c>
      <c r="T309" s="47" t="s">
        <v>1320</v>
      </c>
      <c r="U309" s="45"/>
      <c r="V309" s="45" t="s">
        <v>59</v>
      </c>
      <c r="W309" s="45" t="s">
        <v>36</v>
      </c>
      <c r="X309" s="29">
        <v>62</v>
      </c>
      <c r="Y309" s="45"/>
      <c r="Z309" s="45" t="s">
        <v>1335</v>
      </c>
      <c r="AA309" s="45"/>
      <c r="AB309" s="47" t="s">
        <v>55</v>
      </c>
      <c r="AC309" s="45" t="s">
        <v>1337</v>
      </c>
      <c r="AD309" s="45" t="s">
        <v>132</v>
      </c>
      <c r="AE309" s="47" t="s">
        <v>1336</v>
      </c>
      <c r="AF309" s="47"/>
      <c r="AG309" s="45"/>
      <c r="AH309" s="28" t="s">
        <v>1338</v>
      </c>
      <c r="AI309" s="28"/>
      <c r="AJ309" s="21" t="s">
        <v>101</v>
      </c>
      <c r="AK309" s="30">
        <v>44573</v>
      </c>
      <c r="AL309" s="31">
        <f>B309</f>
        <v>40362</v>
      </c>
    </row>
    <row r="310" spans="1:38" ht="18" customHeight="1" x14ac:dyDescent="0.3">
      <c r="A310" s="138">
        <v>305</v>
      </c>
      <c r="B310" s="21">
        <v>10361</v>
      </c>
      <c r="C310" s="21"/>
      <c r="D310" s="23" t="s">
        <v>94</v>
      </c>
      <c r="E310" s="21"/>
      <c r="F310" s="45"/>
      <c r="G310" s="56"/>
      <c r="H310" s="76"/>
      <c r="I310" s="45" t="s">
        <v>1642</v>
      </c>
      <c r="J310" s="45"/>
      <c r="K310" s="45" t="s">
        <v>1326</v>
      </c>
      <c r="L310" s="45"/>
      <c r="M310" s="45"/>
      <c r="N310" s="45" t="s">
        <v>1327</v>
      </c>
      <c r="O310" s="45"/>
      <c r="P310" s="45" t="s">
        <v>171</v>
      </c>
      <c r="Q310" s="24" t="s">
        <v>1328</v>
      </c>
      <c r="R310" s="21">
        <v>1220</v>
      </c>
      <c r="S310" s="51" t="s">
        <v>34</v>
      </c>
      <c r="T310" s="47" t="s">
        <v>1320</v>
      </c>
      <c r="U310" s="45"/>
      <c r="V310" s="45" t="s">
        <v>59</v>
      </c>
      <c r="W310" s="45" t="s">
        <v>36</v>
      </c>
      <c r="X310" s="29">
        <v>72</v>
      </c>
      <c r="Y310" s="45"/>
      <c r="Z310" s="45" t="s">
        <v>1342</v>
      </c>
      <c r="AA310" s="45"/>
      <c r="AB310" s="47" t="s">
        <v>55</v>
      </c>
      <c r="AC310" s="47" t="s">
        <v>1332</v>
      </c>
      <c r="AD310" s="47" t="s">
        <v>1330</v>
      </c>
      <c r="AE310" s="45" t="s">
        <v>1331</v>
      </c>
      <c r="AF310" s="47"/>
      <c r="AG310" s="47"/>
      <c r="AH310" s="28" t="s">
        <v>1330</v>
      </c>
      <c r="AI310" s="45"/>
      <c r="AJ310" s="21" t="s">
        <v>1100</v>
      </c>
      <c r="AK310" s="30">
        <v>44403</v>
      </c>
      <c r="AL310" s="29">
        <f>B310</f>
        <v>10361</v>
      </c>
    </row>
    <row r="311" spans="1:38" ht="18" customHeight="1" x14ac:dyDescent="0.3">
      <c r="A311" s="138">
        <v>306</v>
      </c>
      <c r="B311" s="21">
        <v>40363</v>
      </c>
      <c r="C311" s="47" t="s">
        <v>72</v>
      </c>
      <c r="D311" s="23" t="s">
        <v>62</v>
      </c>
      <c r="E311" s="21"/>
      <c r="F311" s="45" t="s">
        <v>1343</v>
      </c>
      <c r="G311" s="56" t="s">
        <v>1643</v>
      </c>
      <c r="H311" s="76"/>
      <c r="I311" s="45" t="s">
        <v>1344</v>
      </c>
      <c r="J311" s="45"/>
      <c r="K311" s="45" t="s">
        <v>1345</v>
      </c>
      <c r="L311" s="45"/>
      <c r="M311" s="45"/>
      <c r="N311" s="45" t="s">
        <v>1327</v>
      </c>
      <c r="O311" s="45"/>
      <c r="P311" s="89" t="s">
        <v>171</v>
      </c>
      <c r="Q311" s="24" t="s">
        <v>1328</v>
      </c>
      <c r="R311" s="21">
        <v>1220</v>
      </c>
      <c r="S311" s="51" t="s">
        <v>34</v>
      </c>
      <c r="T311" s="47" t="s">
        <v>1320</v>
      </c>
      <c r="U311" s="45"/>
      <c r="V311" s="45" t="s">
        <v>59</v>
      </c>
      <c r="W311" s="45" t="s">
        <v>36</v>
      </c>
      <c r="X311" s="29">
        <v>40</v>
      </c>
      <c r="Y311" s="45"/>
      <c r="Z311" s="45" t="s">
        <v>1346</v>
      </c>
      <c r="AA311" s="45" t="s">
        <v>64</v>
      </c>
      <c r="AB311" s="47" t="s">
        <v>55</v>
      </c>
      <c r="AC311" s="45" t="s">
        <v>1347</v>
      </c>
      <c r="AD311" s="45" t="s">
        <v>1330</v>
      </c>
      <c r="AE311" s="45" t="s">
        <v>1331</v>
      </c>
      <c r="AF311" s="47" t="s">
        <v>1348</v>
      </c>
      <c r="AG311" s="47" t="s">
        <v>1332</v>
      </c>
      <c r="AH311" s="28" t="s">
        <v>1349</v>
      </c>
      <c r="AI311" s="45"/>
      <c r="AJ311" s="21" t="s">
        <v>77</v>
      </c>
      <c r="AK311" s="30">
        <v>44403</v>
      </c>
      <c r="AL311" s="31">
        <f>B311</f>
        <v>40363</v>
      </c>
    </row>
    <row r="312" spans="1:38" ht="18" customHeight="1" x14ac:dyDescent="0.3">
      <c r="A312" s="138">
        <v>307</v>
      </c>
      <c r="B312" s="21"/>
      <c r="C312" s="45"/>
      <c r="D312" s="23"/>
      <c r="E312" s="21"/>
      <c r="F312" s="45"/>
      <c r="G312" s="56"/>
      <c r="H312" s="76" t="s">
        <v>1354</v>
      </c>
      <c r="I312" s="45"/>
      <c r="J312" s="45"/>
      <c r="K312" s="45"/>
      <c r="L312" s="45"/>
      <c r="M312" s="45"/>
      <c r="N312" s="45"/>
      <c r="O312" s="47"/>
      <c r="P312" s="89"/>
      <c r="Q312" s="24"/>
      <c r="R312" s="24"/>
      <c r="S312" s="51"/>
      <c r="T312" s="47"/>
      <c r="U312" s="47"/>
      <c r="V312" s="45"/>
      <c r="W312" s="45"/>
      <c r="X312" s="29"/>
      <c r="Y312" s="45"/>
      <c r="Z312" s="45"/>
      <c r="AA312" s="45"/>
      <c r="AB312" s="47"/>
      <c r="AC312" s="45"/>
      <c r="AD312" s="45"/>
      <c r="AE312" s="45"/>
      <c r="AF312" s="45"/>
      <c r="AG312" s="45"/>
      <c r="AH312" s="28"/>
      <c r="AI312" s="45"/>
      <c r="AJ312" s="21"/>
      <c r="AK312" s="30"/>
      <c r="AL312" s="29"/>
    </row>
    <row r="313" spans="1:38" ht="18" customHeight="1" x14ac:dyDescent="0.3">
      <c r="A313" s="138">
        <v>308</v>
      </c>
      <c r="B313" s="21">
        <v>40364</v>
      </c>
      <c r="C313" s="47"/>
      <c r="D313" s="23" t="s">
        <v>62</v>
      </c>
      <c r="E313" s="21"/>
      <c r="F313" s="45" t="s">
        <v>1350</v>
      </c>
      <c r="G313" s="56"/>
      <c r="H313" s="76"/>
      <c r="I313" s="45" t="s">
        <v>1351</v>
      </c>
      <c r="J313" s="45" t="s">
        <v>1352</v>
      </c>
      <c r="K313" s="45" t="s">
        <v>1353</v>
      </c>
      <c r="L313" s="45"/>
      <c r="M313" s="45"/>
      <c r="N313" s="45" t="s">
        <v>1354</v>
      </c>
      <c r="O313" s="45" t="s">
        <v>156</v>
      </c>
      <c r="P313" s="89" t="s">
        <v>171</v>
      </c>
      <c r="Q313" s="24" t="s">
        <v>1355</v>
      </c>
      <c r="R313" s="21">
        <v>1221</v>
      </c>
      <c r="S313" s="51" t="s">
        <v>34</v>
      </c>
      <c r="T313" s="47" t="s">
        <v>154</v>
      </c>
      <c r="U313" s="45"/>
      <c r="V313" s="45" t="s">
        <v>59</v>
      </c>
      <c r="W313" s="45" t="s">
        <v>36</v>
      </c>
      <c r="X313" s="29"/>
      <c r="Y313" s="45"/>
      <c r="Z313" s="45" t="s">
        <v>1356</v>
      </c>
      <c r="AA313" s="45" t="s">
        <v>113</v>
      </c>
      <c r="AB313" s="47" t="s">
        <v>55</v>
      </c>
      <c r="AC313" s="45" t="s">
        <v>1358</v>
      </c>
      <c r="AD313" s="45" t="s">
        <v>1357</v>
      </c>
      <c r="AE313" s="45"/>
      <c r="AF313" s="47"/>
      <c r="AG313" s="45"/>
      <c r="AH313" s="28" t="s">
        <v>1359</v>
      </c>
      <c r="AI313" s="45"/>
      <c r="AJ313" s="21" t="s">
        <v>62</v>
      </c>
      <c r="AK313" s="30">
        <v>41578</v>
      </c>
      <c r="AL313" s="31">
        <f t="shared" ref="AL313:AL332" si="14">B313</f>
        <v>40364</v>
      </c>
    </row>
    <row r="314" spans="1:38" ht="18" customHeight="1" x14ac:dyDescent="0.3">
      <c r="A314" s="138">
        <v>309</v>
      </c>
      <c r="B314" s="21">
        <v>91749</v>
      </c>
      <c r="C314" s="45"/>
      <c r="D314" s="23" t="s">
        <v>43</v>
      </c>
      <c r="E314" s="21"/>
      <c r="F314" s="45" t="s">
        <v>1350</v>
      </c>
      <c r="G314" s="56"/>
      <c r="H314" s="76"/>
      <c r="I314" s="45" t="s">
        <v>1360</v>
      </c>
      <c r="J314" s="45"/>
      <c r="K314" s="45" t="s">
        <v>1353</v>
      </c>
      <c r="L314" s="45"/>
      <c r="M314" s="45"/>
      <c r="N314" s="45" t="s">
        <v>1354</v>
      </c>
      <c r="O314" s="47" t="s">
        <v>171</v>
      </c>
      <c r="P314" s="89" t="s">
        <v>171</v>
      </c>
      <c r="Q314" s="24" t="s">
        <v>1355</v>
      </c>
      <c r="R314" s="21">
        <v>1221</v>
      </c>
      <c r="S314" s="51" t="s">
        <v>34</v>
      </c>
      <c r="T314" s="47" t="s">
        <v>1361</v>
      </c>
      <c r="U314" s="47"/>
      <c r="V314" s="45" t="s">
        <v>35</v>
      </c>
      <c r="W314" s="45" t="s">
        <v>36</v>
      </c>
      <c r="X314" s="29">
        <v>23</v>
      </c>
      <c r="Y314" s="45"/>
      <c r="Z314" s="45" t="s">
        <v>1362</v>
      </c>
      <c r="AA314" s="45" t="s">
        <v>113</v>
      </c>
      <c r="AB314" s="47" t="s">
        <v>55</v>
      </c>
      <c r="AC314" s="45" t="s">
        <v>1358</v>
      </c>
      <c r="AD314" s="45"/>
      <c r="AE314" s="45"/>
      <c r="AF314" s="47"/>
      <c r="AG314" s="45"/>
      <c r="AH314" s="45"/>
      <c r="AI314" s="45"/>
      <c r="AJ314" s="21" t="s">
        <v>166</v>
      </c>
      <c r="AK314" s="30">
        <v>44403</v>
      </c>
      <c r="AL314" s="29">
        <f t="shared" si="14"/>
        <v>91749</v>
      </c>
    </row>
    <row r="315" spans="1:38" ht="18" customHeight="1" x14ac:dyDescent="0.3">
      <c r="A315" s="138">
        <v>310</v>
      </c>
      <c r="B315" s="81">
        <v>50048</v>
      </c>
      <c r="C315" s="33" t="s">
        <v>63</v>
      </c>
      <c r="D315" s="33" t="s">
        <v>247</v>
      </c>
      <c r="E315" s="81"/>
      <c r="F315" s="94"/>
      <c r="G315" s="56"/>
      <c r="H315" s="131"/>
      <c r="I315" s="94" t="s">
        <v>1363</v>
      </c>
      <c r="J315" s="94" t="s">
        <v>1367</v>
      </c>
      <c r="K315" s="94" t="s">
        <v>1364</v>
      </c>
      <c r="L315" s="94"/>
      <c r="M315" s="94"/>
      <c r="N315" s="45" t="s">
        <v>1354</v>
      </c>
      <c r="O315" s="94" t="s">
        <v>1368</v>
      </c>
      <c r="P315" s="89" t="s">
        <v>171</v>
      </c>
      <c r="Q315" s="82" t="s">
        <v>1355</v>
      </c>
      <c r="R315" s="21">
        <v>1221</v>
      </c>
      <c r="S315" s="51" t="s">
        <v>34</v>
      </c>
      <c r="T315" s="52" t="s">
        <v>1369</v>
      </c>
      <c r="U315" s="94"/>
      <c r="V315" s="33" t="s">
        <v>59</v>
      </c>
      <c r="W315" s="33" t="s">
        <v>36</v>
      </c>
      <c r="X315" s="31">
        <f>54+30</f>
        <v>84</v>
      </c>
      <c r="Y315" s="94"/>
      <c r="Z315" s="94" t="s">
        <v>1370</v>
      </c>
      <c r="AA315" s="94" t="s">
        <v>250</v>
      </c>
      <c r="AB315" s="32" t="s">
        <v>55</v>
      </c>
      <c r="AC315" s="94" t="s">
        <v>1366</v>
      </c>
      <c r="AD315" s="94" t="s">
        <v>1371</v>
      </c>
      <c r="AE315" s="94" t="s">
        <v>1372</v>
      </c>
      <c r="AF315" s="52" t="s">
        <v>55</v>
      </c>
      <c r="AG315" s="94" t="s">
        <v>1366</v>
      </c>
      <c r="AH315" s="84" t="s">
        <v>1373</v>
      </c>
      <c r="AI315" s="94"/>
      <c r="AJ315" s="81" t="s">
        <v>1672</v>
      </c>
      <c r="AK315" s="85">
        <v>44403</v>
      </c>
      <c r="AL315" s="31">
        <f t="shared" si="14"/>
        <v>50048</v>
      </c>
    </row>
    <row r="316" spans="1:38" ht="18" customHeight="1" x14ac:dyDescent="0.3">
      <c r="A316" s="138">
        <v>311</v>
      </c>
      <c r="B316" s="21">
        <v>91764</v>
      </c>
      <c r="C316" s="45"/>
      <c r="D316" s="23" t="s">
        <v>43</v>
      </c>
      <c r="E316" s="21"/>
      <c r="F316" s="45"/>
      <c r="G316" s="56"/>
      <c r="H316" s="76"/>
      <c r="I316" s="45" t="s">
        <v>1646</v>
      </c>
      <c r="J316" s="45"/>
      <c r="K316" s="45" t="s">
        <v>32</v>
      </c>
      <c r="L316" s="45"/>
      <c r="M316" s="45"/>
      <c r="N316" s="45" t="s">
        <v>1354</v>
      </c>
      <c r="O316" s="47"/>
      <c r="P316" s="89" t="s">
        <v>171</v>
      </c>
      <c r="Q316" s="24" t="s">
        <v>1355</v>
      </c>
      <c r="R316" s="21">
        <v>1221</v>
      </c>
      <c r="S316" s="51" t="s">
        <v>34</v>
      </c>
      <c r="T316" s="47" t="s">
        <v>1361</v>
      </c>
      <c r="U316" s="47"/>
      <c r="V316" s="45" t="s">
        <v>35</v>
      </c>
      <c r="W316" s="45" t="s">
        <v>36</v>
      </c>
      <c r="X316" s="29">
        <v>4</v>
      </c>
      <c r="Y316" s="45"/>
      <c r="Z316" s="45" t="s">
        <v>1417</v>
      </c>
      <c r="AA316" s="45" t="s">
        <v>44</v>
      </c>
      <c r="AB316" s="47" t="s">
        <v>55</v>
      </c>
      <c r="AC316" s="45" t="s">
        <v>979</v>
      </c>
      <c r="AD316" s="45" t="s">
        <v>1200</v>
      </c>
      <c r="AE316" s="45" t="s">
        <v>978</v>
      </c>
      <c r="AF316" s="47" t="s">
        <v>39</v>
      </c>
      <c r="AG316" s="45" t="s">
        <v>74</v>
      </c>
      <c r="AH316" s="28" t="s">
        <v>1202</v>
      </c>
      <c r="AI316" s="45"/>
      <c r="AJ316" s="21" t="s">
        <v>43</v>
      </c>
      <c r="AK316" s="30">
        <v>44403</v>
      </c>
      <c r="AL316" s="29">
        <f t="shared" si="14"/>
        <v>91764</v>
      </c>
    </row>
    <row r="317" spans="1:38" ht="18" customHeight="1" x14ac:dyDescent="0.3">
      <c r="A317" s="138">
        <v>312</v>
      </c>
      <c r="B317" s="21">
        <v>91751</v>
      </c>
      <c r="C317" s="45"/>
      <c r="D317" s="23" t="s">
        <v>43</v>
      </c>
      <c r="E317" s="21"/>
      <c r="F317" s="46" t="s">
        <v>1374</v>
      </c>
      <c r="G317" s="47" t="s">
        <v>1375</v>
      </c>
      <c r="H317" s="75"/>
      <c r="I317" s="45" t="s">
        <v>1379</v>
      </c>
      <c r="J317" s="45"/>
      <c r="K317" s="45" t="s">
        <v>32</v>
      </c>
      <c r="L317" s="45"/>
      <c r="M317" s="49"/>
      <c r="N317" s="45" t="s">
        <v>1354</v>
      </c>
      <c r="O317" s="49" t="s">
        <v>1376</v>
      </c>
      <c r="P317" s="89" t="s">
        <v>171</v>
      </c>
      <c r="Q317" s="24" t="s">
        <v>1355</v>
      </c>
      <c r="R317" s="21">
        <v>1221</v>
      </c>
      <c r="S317" s="51" t="s">
        <v>34</v>
      </c>
      <c r="T317" s="47" t="s">
        <v>1361</v>
      </c>
      <c r="U317" s="47"/>
      <c r="V317" s="49" t="s">
        <v>35</v>
      </c>
      <c r="W317" s="49" t="s">
        <v>36</v>
      </c>
      <c r="X317" s="29">
        <f>22+7</f>
        <v>29</v>
      </c>
      <c r="Y317" s="45"/>
      <c r="Z317" s="45" t="s">
        <v>1379</v>
      </c>
      <c r="AA317" s="23" t="s">
        <v>57</v>
      </c>
      <c r="AB317" s="47" t="s">
        <v>55</v>
      </c>
      <c r="AC317" s="45" t="s">
        <v>1378</v>
      </c>
      <c r="AD317" s="45" t="s">
        <v>1377</v>
      </c>
      <c r="AE317" s="45" t="s">
        <v>1380</v>
      </c>
      <c r="AF317" s="88" t="s">
        <v>55</v>
      </c>
      <c r="AG317" s="93" t="s">
        <v>1381</v>
      </c>
      <c r="AH317" s="45"/>
      <c r="AI317" s="45"/>
      <c r="AJ317" s="21" t="s">
        <v>42</v>
      </c>
      <c r="AK317" s="30">
        <v>44403</v>
      </c>
      <c r="AL317" s="29">
        <f t="shared" si="14"/>
        <v>91751</v>
      </c>
    </row>
    <row r="318" spans="1:38" ht="18" customHeight="1" x14ac:dyDescent="0.3">
      <c r="A318" s="138">
        <v>313</v>
      </c>
      <c r="B318" s="21">
        <v>91752</v>
      </c>
      <c r="C318" s="45"/>
      <c r="D318" s="23" t="s">
        <v>43</v>
      </c>
      <c r="E318" s="21"/>
      <c r="F318" s="45"/>
      <c r="G318" s="56"/>
      <c r="H318" s="76"/>
      <c r="I318" s="45" t="s">
        <v>157</v>
      </c>
      <c r="J318" s="45"/>
      <c r="K318" s="45" t="s">
        <v>32</v>
      </c>
      <c r="L318" s="45"/>
      <c r="M318" s="45"/>
      <c r="N318" s="45" t="s">
        <v>1354</v>
      </c>
      <c r="O318" s="47"/>
      <c r="P318" s="89" t="s">
        <v>171</v>
      </c>
      <c r="Q318" s="24" t="s">
        <v>1355</v>
      </c>
      <c r="R318" s="21">
        <v>1221</v>
      </c>
      <c r="S318" s="51" t="s">
        <v>34</v>
      </c>
      <c r="T318" s="47" t="s">
        <v>1361</v>
      </c>
      <c r="U318" s="47"/>
      <c r="V318" s="45" t="s">
        <v>35</v>
      </c>
      <c r="W318" s="45" t="s">
        <v>36</v>
      </c>
      <c r="X318" s="29">
        <v>4</v>
      </c>
      <c r="Y318" s="45"/>
      <c r="Z318" s="45" t="s">
        <v>157</v>
      </c>
      <c r="AA318" s="45" t="s">
        <v>44</v>
      </c>
      <c r="AB318" s="47" t="s">
        <v>39</v>
      </c>
      <c r="AC318" s="45" t="s">
        <v>40</v>
      </c>
      <c r="AD318" s="45" t="s">
        <v>37</v>
      </c>
      <c r="AE318" s="45" t="s">
        <v>38</v>
      </c>
      <c r="AF318" s="47"/>
      <c r="AG318" s="45"/>
      <c r="AH318" s="28" t="s">
        <v>41</v>
      </c>
      <c r="AI318" s="45"/>
      <c r="AJ318" s="21" t="s">
        <v>43</v>
      </c>
      <c r="AK318" s="30">
        <v>44403</v>
      </c>
      <c r="AL318" s="29">
        <f t="shared" si="14"/>
        <v>91752</v>
      </c>
    </row>
    <row r="319" spans="1:38" ht="18" customHeight="1" x14ac:dyDescent="0.3">
      <c r="A319" s="138">
        <v>314</v>
      </c>
      <c r="B319" s="81">
        <v>50049</v>
      </c>
      <c r="C319" s="33" t="s">
        <v>63</v>
      </c>
      <c r="D319" s="33" t="s">
        <v>247</v>
      </c>
      <c r="E319" s="81"/>
      <c r="F319" s="134" t="s">
        <v>1429</v>
      </c>
      <c r="G319" s="135" t="s">
        <v>1650</v>
      </c>
      <c r="H319" s="131"/>
      <c r="I319" s="94" t="s">
        <v>1382</v>
      </c>
      <c r="J319" s="94"/>
      <c r="K319" s="94" t="s">
        <v>1383</v>
      </c>
      <c r="L319" s="94"/>
      <c r="M319" s="94"/>
      <c r="N319" s="45" t="s">
        <v>1354</v>
      </c>
      <c r="O319" s="49" t="s">
        <v>1376</v>
      </c>
      <c r="P319" s="89" t="s">
        <v>171</v>
      </c>
      <c r="Q319" s="82" t="s">
        <v>1355</v>
      </c>
      <c r="R319" s="21">
        <v>1221</v>
      </c>
      <c r="S319" s="51" t="s">
        <v>34</v>
      </c>
      <c r="T319" s="52" t="s">
        <v>1361</v>
      </c>
      <c r="U319" s="94"/>
      <c r="V319" s="33" t="s">
        <v>45</v>
      </c>
      <c r="W319" s="33" t="s">
        <v>36</v>
      </c>
      <c r="X319" s="31">
        <v>40</v>
      </c>
      <c r="Y319" s="94"/>
      <c r="Z319" s="94" t="s">
        <v>1384</v>
      </c>
      <c r="AA319" s="94" t="s">
        <v>250</v>
      </c>
      <c r="AB319" s="32" t="s">
        <v>55</v>
      </c>
      <c r="AC319" s="94" t="s">
        <v>1385</v>
      </c>
      <c r="AD319" s="94" t="s">
        <v>150</v>
      </c>
      <c r="AE319" s="94" t="s">
        <v>1430</v>
      </c>
      <c r="AF319" s="52" t="s">
        <v>55</v>
      </c>
      <c r="AG319" s="94" t="s">
        <v>1381</v>
      </c>
      <c r="AH319" s="44" t="s">
        <v>1431</v>
      </c>
      <c r="AI319" s="94"/>
      <c r="AJ319" s="81" t="s">
        <v>1386</v>
      </c>
      <c r="AK319" s="85">
        <v>44403</v>
      </c>
      <c r="AL319" s="31">
        <f t="shared" si="14"/>
        <v>50049</v>
      </c>
    </row>
    <row r="320" spans="1:38" ht="18" customHeight="1" x14ac:dyDescent="0.3">
      <c r="A320" s="138">
        <v>315</v>
      </c>
      <c r="B320" s="21">
        <v>91753</v>
      </c>
      <c r="C320" s="45"/>
      <c r="D320" s="23" t="s">
        <v>43</v>
      </c>
      <c r="E320" s="21"/>
      <c r="F320" s="45"/>
      <c r="G320" s="56"/>
      <c r="H320" s="76"/>
      <c r="I320" s="45" t="s">
        <v>1387</v>
      </c>
      <c r="J320" s="45"/>
      <c r="K320" s="45" t="s">
        <v>1388</v>
      </c>
      <c r="L320" s="45"/>
      <c r="M320" s="45"/>
      <c r="N320" s="45" t="s">
        <v>1354</v>
      </c>
      <c r="O320" s="49" t="s">
        <v>1376</v>
      </c>
      <c r="P320" s="89" t="s">
        <v>171</v>
      </c>
      <c r="Q320" s="24" t="s">
        <v>1355</v>
      </c>
      <c r="R320" s="21">
        <v>1221</v>
      </c>
      <c r="S320" s="51" t="s">
        <v>34</v>
      </c>
      <c r="T320" s="47" t="s">
        <v>1361</v>
      </c>
      <c r="U320" s="47"/>
      <c r="V320" s="45" t="s">
        <v>45</v>
      </c>
      <c r="W320" s="45" t="s">
        <v>46</v>
      </c>
      <c r="X320" s="29">
        <v>20</v>
      </c>
      <c r="Y320" s="45"/>
      <c r="Z320" s="45" t="s">
        <v>1387</v>
      </c>
      <c r="AA320" s="45" t="s">
        <v>44</v>
      </c>
      <c r="AB320" s="47" t="s">
        <v>55</v>
      </c>
      <c r="AC320" s="45" t="s">
        <v>1389</v>
      </c>
      <c r="AD320" s="45"/>
      <c r="AE320" s="45"/>
      <c r="AF320" s="47"/>
      <c r="AG320" s="45"/>
      <c r="AH320" s="45"/>
      <c r="AI320" s="45"/>
      <c r="AJ320" s="24" t="s">
        <v>43</v>
      </c>
      <c r="AK320" s="30">
        <v>44403</v>
      </c>
      <c r="AL320" s="29">
        <f t="shared" si="14"/>
        <v>91753</v>
      </c>
    </row>
    <row r="321" spans="1:38" ht="18" customHeight="1" x14ac:dyDescent="0.3">
      <c r="A321" s="138">
        <v>316</v>
      </c>
      <c r="B321" s="21">
        <v>91754</v>
      </c>
      <c r="C321" s="45"/>
      <c r="D321" s="23" t="s">
        <v>43</v>
      </c>
      <c r="E321" s="21"/>
      <c r="F321" s="45"/>
      <c r="G321" s="56"/>
      <c r="H321" s="76"/>
      <c r="I321" s="45" t="s">
        <v>1390</v>
      </c>
      <c r="J321" s="45"/>
      <c r="K321" s="45" t="s">
        <v>32</v>
      </c>
      <c r="L321" s="45"/>
      <c r="M321" s="45"/>
      <c r="N321" s="45" t="s">
        <v>1354</v>
      </c>
      <c r="O321" s="47"/>
      <c r="P321" s="89" t="s">
        <v>171</v>
      </c>
      <c r="Q321" s="24" t="s">
        <v>1355</v>
      </c>
      <c r="R321" s="21">
        <v>1221</v>
      </c>
      <c r="S321" s="51" t="s">
        <v>34</v>
      </c>
      <c r="T321" s="47" t="s">
        <v>1361</v>
      </c>
      <c r="U321" s="47"/>
      <c r="V321" s="45" t="s">
        <v>35</v>
      </c>
      <c r="W321" s="45" t="s">
        <v>36</v>
      </c>
      <c r="X321" s="29">
        <v>3</v>
      </c>
      <c r="Y321" s="45"/>
      <c r="Z321" s="45" t="s">
        <v>1390</v>
      </c>
      <c r="AA321" s="45"/>
      <c r="AB321" s="47" t="s">
        <v>122</v>
      </c>
      <c r="AC321" s="45" t="s">
        <v>420</v>
      </c>
      <c r="AD321" s="45" t="s">
        <v>1391</v>
      </c>
      <c r="AE321" s="45" t="s">
        <v>1392</v>
      </c>
      <c r="AF321" s="47"/>
      <c r="AG321" s="45"/>
      <c r="AH321" s="28" t="s">
        <v>1393</v>
      </c>
      <c r="AI321" s="45"/>
      <c r="AJ321" s="21" t="s">
        <v>43</v>
      </c>
      <c r="AK321" s="30">
        <v>44403</v>
      </c>
      <c r="AL321" s="29">
        <f t="shared" si="14"/>
        <v>91754</v>
      </c>
    </row>
    <row r="322" spans="1:38" ht="18" customHeight="1" x14ac:dyDescent="0.3">
      <c r="A322" s="138">
        <v>317</v>
      </c>
      <c r="B322" s="21">
        <v>91755</v>
      </c>
      <c r="C322" s="45"/>
      <c r="D322" s="23" t="s">
        <v>43</v>
      </c>
      <c r="E322" s="21"/>
      <c r="F322" s="45"/>
      <c r="G322" s="56"/>
      <c r="H322" s="76"/>
      <c r="I322" s="45" t="s">
        <v>1394</v>
      </c>
      <c r="J322" s="45"/>
      <c r="K322" s="45" t="s">
        <v>32</v>
      </c>
      <c r="L322" s="45"/>
      <c r="M322" s="45"/>
      <c r="N322" s="45" t="s">
        <v>1354</v>
      </c>
      <c r="O322" s="47"/>
      <c r="P322" s="89" t="s">
        <v>171</v>
      </c>
      <c r="Q322" s="24" t="s">
        <v>1355</v>
      </c>
      <c r="R322" s="21">
        <v>1221</v>
      </c>
      <c r="S322" s="51" t="s">
        <v>34</v>
      </c>
      <c r="T322" s="47" t="s">
        <v>1361</v>
      </c>
      <c r="U322" s="47"/>
      <c r="V322" s="45" t="s">
        <v>35</v>
      </c>
      <c r="W322" s="45" t="s">
        <v>36</v>
      </c>
      <c r="X322" s="29">
        <v>3</v>
      </c>
      <c r="Y322" s="45"/>
      <c r="Z322" s="45" t="s">
        <v>1394</v>
      </c>
      <c r="AA322" s="45"/>
      <c r="AB322" s="47" t="s">
        <v>122</v>
      </c>
      <c r="AC322" s="45" t="s">
        <v>420</v>
      </c>
      <c r="AD322" s="45" t="s">
        <v>1391</v>
      </c>
      <c r="AE322" s="45" t="s">
        <v>1392</v>
      </c>
      <c r="AF322" s="47"/>
      <c r="AG322" s="45"/>
      <c r="AH322" s="28" t="s">
        <v>1393</v>
      </c>
      <c r="AI322" s="45"/>
      <c r="AJ322" s="21" t="s">
        <v>43</v>
      </c>
      <c r="AK322" s="30">
        <v>44403</v>
      </c>
      <c r="AL322" s="29">
        <f t="shared" si="14"/>
        <v>91755</v>
      </c>
    </row>
    <row r="323" spans="1:38" ht="18" customHeight="1" x14ac:dyDescent="0.3">
      <c r="A323" s="138">
        <v>318</v>
      </c>
      <c r="B323" s="21">
        <v>91756</v>
      </c>
      <c r="C323" s="45"/>
      <c r="D323" s="23" t="s">
        <v>43</v>
      </c>
      <c r="E323" s="21"/>
      <c r="F323" s="45"/>
      <c r="G323" s="56"/>
      <c r="H323" s="76"/>
      <c r="I323" s="45" t="s">
        <v>1647</v>
      </c>
      <c r="J323" s="136"/>
      <c r="K323" s="45" t="s">
        <v>32</v>
      </c>
      <c r="L323" s="45"/>
      <c r="M323" s="45"/>
      <c r="N323" s="45" t="s">
        <v>1354</v>
      </c>
      <c r="O323" s="47"/>
      <c r="P323" s="89" t="s">
        <v>171</v>
      </c>
      <c r="Q323" s="24" t="s">
        <v>1355</v>
      </c>
      <c r="R323" s="21">
        <v>1221</v>
      </c>
      <c r="S323" s="51" t="s">
        <v>34</v>
      </c>
      <c r="T323" s="47" t="s">
        <v>1361</v>
      </c>
      <c r="U323" s="47"/>
      <c r="V323" s="45" t="s">
        <v>35</v>
      </c>
      <c r="W323" s="45" t="s">
        <v>36</v>
      </c>
      <c r="X323" s="29">
        <v>4</v>
      </c>
      <c r="Y323" s="45"/>
      <c r="Z323" s="45" t="s">
        <v>1648</v>
      </c>
      <c r="AA323" s="45" t="s">
        <v>44</v>
      </c>
      <c r="AB323" s="47" t="s">
        <v>55</v>
      </c>
      <c r="AC323" s="45" t="s">
        <v>979</v>
      </c>
      <c r="AD323" s="45" t="s">
        <v>1200</v>
      </c>
      <c r="AE323" s="45" t="s">
        <v>978</v>
      </c>
      <c r="AF323" s="47" t="s">
        <v>117</v>
      </c>
      <c r="AG323" s="45" t="s">
        <v>1201</v>
      </c>
      <c r="AH323" s="28" t="s">
        <v>1202</v>
      </c>
      <c r="AI323" s="45"/>
      <c r="AJ323" s="21" t="s">
        <v>43</v>
      </c>
      <c r="AK323" s="30">
        <v>44403</v>
      </c>
      <c r="AL323" s="29">
        <f t="shared" si="14"/>
        <v>91756</v>
      </c>
    </row>
    <row r="324" spans="1:38" ht="18" customHeight="1" x14ac:dyDescent="0.3">
      <c r="A324" s="138">
        <v>319</v>
      </c>
      <c r="B324" s="21">
        <v>91757</v>
      </c>
      <c r="C324" s="45"/>
      <c r="D324" s="23" t="s">
        <v>43</v>
      </c>
      <c r="E324" s="21"/>
      <c r="F324" s="45"/>
      <c r="G324" s="56"/>
      <c r="H324" s="76"/>
      <c r="I324" s="45" t="s">
        <v>1395</v>
      </c>
      <c r="J324" s="45"/>
      <c r="K324" s="45" t="s">
        <v>32</v>
      </c>
      <c r="L324" s="45"/>
      <c r="M324" s="45"/>
      <c r="N324" s="45" t="s">
        <v>1354</v>
      </c>
      <c r="O324" s="47"/>
      <c r="P324" s="89" t="s">
        <v>171</v>
      </c>
      <c r="Q324" s="24" t="s">
        <v>1355</v>
      </c>
      <c r="R324" s="21">
        <v>1221</v>
      </c>
      <c r="S324" s="51" t="s">
        <v>34</v>
      </c>
      <c r="T324" s="47" t="s">
        <v>1361</v>
      </c>
      <c r="U324" s="47"/>
      <c r="V324" s="45" t="s">
        <v>35</v>
      </c>
      <c r="W324" s="45" t="s">
        <v>36</v>
      </c>
      <c r="X324" s="29">
        <v>15</v>
      </c>
      <c r="Y324" s="45"/>
      <c r="Z324" s="45" t="s">
        <v>153</v>
      </c>
      <c r="AA324" s="23" t="s">
        <v>44</v>
      </c>
      <c r="AB324" s="47" t="s">
        <v>55</v>
      </c>
      <c r="AC324" s="45" t="s">
        <v>424</v>
      </c>
      <c r="AD324" s="45" t="s">
        <v>422</v>
      </c>
      <c r="AE324" s="45" t="s">
        <v>423</v>
      </c>
      <c r="AF324" s="47"/>
      <c r="AG324" s="45"/>
      <c r="AH324" s="28"/>
      <c r="AI324" s="45"/>
      <c r="AJ324" s="21" t="s">
        <v>43</v>
      </c>
      <c r="AK324" s="30">
        <v>44403</v>
      </c>
      <c r="AL324" s="29">
        <f t="shared" si="14"/>
        <v>91757</v>
      </c>
    </row>
    <row r="325" spans="1:38" ht="18" customHeight="1" x14ac:dyDescent="0.3">
      <c r="A325" s="138">
        <v>320</v>
      </c>
      <c r="B325" s="21">
        <v>91758</v>
      </c>
      <c r="C325" s="45"/>
      <c r="D325" s="23" t="s">
        <v>43</v>
      </c>
      <c r="E325" s="21"/>
      <c r="F325" s="45"/>
      <c r="G325" s="56"/>
      <c r="H325" s="76"/>
      <c r="I325" s="45" t="s">
        <v>1396</v>
      </c>
      <c r="J325" s="136"/>
      <c r="K325" s="45" t="s">
        <v>1397</v>
      </c>
      <c r="L325" s="45"/>
      <c r="M325" s="45"/>
      <c r="N325" s="45" t="s">
        <v>1354</v>
      </c>
      <c r="O325" s="49" t="s">
        <v>1376</v>
      </c>
      <c r="P325" s="89" t="s">
        <v>171</v>
      </c>
      <c r="Q325" s="24" t="s">
        <v>1355</v>
      </c>
      <c r="R325" s="21">
        <v>1221</v>
      </c>
      <c r="S325" s="51" t="s">
        <v>34</v>
      </c>
      <c r="T325" s="47" t="s">
        <v>1361</v>
      </c>
      <c r="U325" s="47"/>
      <c r="V325" s="45" t="s">
        <v>45</v>
      </c>
      <c r="W325" s="45" t="s">
        <v>46</v>
      </c>
      <c r="X325" s="29">
        <v>44</v>
      </c>
      <c r="Y325" s="45"/>
      <c r="Z325" s="45" t="s">
        <v>1396</v>
      </c>
      <c r="AA325" s="45" t="s">
        <v>44</v>
      </c>
      <c r="AB325" s="47" t="s">
        <v>55</v>
      </c>
      <c r="AC325" s="45" t="s">
        <v>1400</v>
      </c>
      <c r="AD325" s="45" t="s">
        <v>1398</v>
      </c>
      <c r="AE325" s="45" t="s">
        <v>1399</v>
      </c>
      <c r="AF325" s="47"/>
      <c r="AG325" s="45"/>
      <c r="AH325" s="28" t="s">
        <v>1401</v>
      </c>
      <c r="AI325" s="45"/>
      <c r="AJ325" s="24" t="s">
        <v>43</v>
      </c>
      <c r="AK325" s="30">
        <v>44403</v>
      </c>
      <c r="AL325" s="29">
        <f t="shared" si="14"/>
        <v>91758</v>
      </c>
    </row>
    <row r="326" spans="1:38" ht="18" customHeight="1" x14ac:dyDescent="0.3">
      <c r="A326" s="138">
        <v>321</v>
      </c>
      <c r="B326" s="21">
        <v>91759</v>
      </c>
      <c r="C326" s="45"/>
      <c r="D326" s="23" t="s">
        <v>43</v>
      </c>
      <c r="E326" s="21"/>
      <c r="F326" s="45"/>
      <c r="G326" s="56"/>
      <c r="H326" s="76"/>
      <c r="I326" s="45" t="s">
        <v>1402</v>
      </c>
      <c r="J326" s="45"/>
      <c r="K326" s="45"/>
      <c r="L326" s="45"/>
      <c r="M326" s="45"/>
      <c r="N326" s="45" t="s">
        <v>1354</v>
      </c>
      <c r="O326" s="47" t="s">
        <v>1365</v>
      </c>
      <c r="P326" s="89" t="s">
        <v>171</v>
      </c>
      <c r="Q326" s="24" t="s">
        <v>1355</v>
      </c>
      <c r="R326" s="21">
        <v>1221</v>
      </c>
      <c r="S326" s="51" t="s">
        <v>34</v>
      </c>
      <c r="T326" s="47" t="s">
        <v>1361</v>
      </c>
      <c r="U326" s="47"/>
      <c r="V326" s="45" t="s">
        <v>45</v>
      </c>
      <c r="W326" s="45" t="s">
        <v>46</v>
      </c>
      <c r="X326" s="29">
        <v>50</v>
      </c>
      <c r="Y326" s="45"/>
      <c r="Z326" s="45" t="s">
        <v>1402</v>
      </c>
      <c r="AA326" s="45" t="s">
        <v>44</v>
      </c>
      <c r="AB326" s="47" t="s">
        <v>55</v>
      </c>
      <c r="AC326" s="45" t="s">
        <v>1405</v>
      </c>
      <c r="AD326" s="45" t="s">
        <v>1403</v>
      </c>
      <c r="AE326" s="45" t="s">
        <v>1404</v>
      </c>
      <c r="AF326" s="47"/>
      <c r="AG326" s="28"/>
      <c r="AH326" s="28" t="s">
        <v>1406</v>
      </c>
      <c r="AI326" s="45"/>
      <c r="AJ326" s="24" t="s">
        <v>43</v>
      </c>
      <c r="AK326" s="30">
        <v>44403</v>
      </c>
      <c r="AL326" s="29">
        <f t="shared" si="14"/>
        <v>91759</v>
      </c>
    </row>
    <row r="327" spans="1:38" ht="18" customHeight="1" x14ac:dyDescent="0.3">
      <c r="A327" s="138">
        <v>322</v>
      </c>
      <c r="B327" s="21">
        <v>30441</v>
      </c>
      <c r="C327" s="45"/>
      <c r="D327" s="23" t="s">
        <v>31</v>
      </c>
      <c r="E327" s="21"/>
      <c r="F327" s="46" t="s">
        <v>1407</v>
      </c>
      <c r="G327" s="47" t="s">
        <v>1644</v>
      </c>
      <c r="H327" s="74"/>
      <c r="I327" s="49" t="s">
        <v>1408</v>
      </c>
      <c r="J327" s="47" t="s">
        <v>1645</v>
      </c>
      <c r="K327" s="49" t="s">
        <v>1409</v>
      </c>
      <c r="L327" s="46"/>
      <c r="M327" s="45"/>
      <c r="N327" s="45" t="s">
        <v>1354</v>
      </c>
      <c r="O327" s="49" t="s">
        <v>1376</v>
      </c>
      <c r="P327" s="89" t="s">
        <v>171</v>
      </c>
      <c r="Q327" s="51" t="s">
        <v>1355</v>
      </c>
      <c r="R327" s="21">
        <v>1221</v>
      </c>
      <c r="S327" s="51" t="s">
        <v>34</v>
      </c>
      <c r="T327" s="47" t="s">
        <v>1361</v>
      </c>
      <c r="U327" s="47"/>
      <c r="V327" s="47" t="s">
        <v>59</v>
      </c>
      <c r="W327" s="47" t="s">
        <v>36</v>
      </c>
      <c r="X327" s="25">
        <v>73</v>
      </c>
      <c r="Y327" s="26"/>
      <c r="Z327" s="49" t="s">
        <v>1408</v>
      </c>
      <c r="AA327" s="45" t="s">
        <v>113</v>
      </c>
      <c r="AB327" s="47" t="s">
        <v>55</v>
      </c>
      <c r="AC327" s="45" t="s">
        <v>1410</v>
      </c>
      <c r="AD327" s="50"/>
      <c r="AE327" s="50"/>
      <c r="AF327" s="47" t="s">
        <v>55</v>
      </c>
      <c r="AG327" s="45" t="s">
        <v>1411</v>
      </c>
      <c r="AH327" s="45"/>
      <c r="AI327" s="45"/>
      <c r="AJ327" s="21" t="s">
        <v>42</v>
      </c>
      <c r="AK327" s="30">
        <v>44403</v>
      </c>
      <c r="AL327" s="29">
        <f t="shared" si="14"/>
        <v>30441</v>
      </c>
    </row>
    <row r="328" spans="1:38" ht="18" customHeight="1" x14ac:dyDescent="0.3">
      <c r="A328" s="138">
        <v>323</v>
      </c>
      <c r="B328" s="21">
        <v>91761</v>
      </c>
      <c r="C328" s="45"/>
      <c r="D328" s="23" t="s">
        <v>43</v>
      </c>
      <c r="E328" s="21"/>
      <c r="F328" s="45"/>
      <c r="G328" s="56"/>
      <c r="H328" s="76"/>
      <c r="I328" s="45" t="s">
        <v>1412</v>
      </c>
      <c r="J328" s="45"/>
      <c r="K328" s="45"/>
      <c r="L328" s="45"/>
      <c r="M328" s="45"/>
      <c r="N328" s="45" t="s">
        <v>1354</v>
      </c>
      <c r="O328" s="47"/>
      <c r="P328" s="89" t="s">
        <v>171</v>
      </c>
      <c r="Q328" s="24" t="s">
        <v>1355</v>
      </c>
      <c r="R328" s="21">
        <v>1221</v>
      </c>
      <c r="S328" s="51" t="s">
        <v>34</v>
      </c>
      <c r="T328" s="47" t="s">
        <v>1361</v>
      </c>
      <c r="U328" s="47"/>
      <c r="V328" s="45"/>
      <c r="W328" s="45"/>
      <c r="X328" s="29">
        <v>28</v>
      </c>
      <c r="Y328" s="45"/>
      <c r="Z328" s="45" t="s">
        <v>1412</v>
      </c>
      <c r="AA328" s="45" t="s">
        <v>44</v>
      </c>
      <c r="AB328" s="47" t="s">
        <v>55</v>
      </c>
      <c r="AC328" s="45" t="s">
        <v>1405</v>
      </c>
      <c r="AD328" s="45" t="s">
        <v>1403</v>
      </c>
      <c r="AE328" s="45" t="s">
        <v>1404</v>
      </c>
      <c r="AF328" s="47"/>
      <c r="AG328" s="45"/>
      <c r="AH328" s="28" t="s">
        <v>1406</v>
      </c>
      <c r="AI328" s="45"/>
      <c r="AJ328" s="24" t="s">
        <v>43</v>
      </c>
      <c r="AK328" s="30">
        <v>44403</v>
      </c>
      <c r="AL328" s="29">
        <f t="shared" si="14"/>
        <v>91761</v>
      </c>
    </row>
    <row r="329" spans="1:38" ht="18" customHeight="1" x14ac:dyDescent="0.3">
      <c r="A329" s="138">
        <v>324</v>
      </c>
      <c r="B329" s="21">
        <v>91762</v>
      </c>
      <c r="C329" s="45"/>
      <c r="D329" s="23" t="s">
        <v>43</v>
      </c>
      <c r="E329" s="21"/>
      <c r="F329" s="45"/>
      <c r="G329" s="56"/>
      <c r="H329" s="76"/>
      <c r="I329" s="45" t="s">
        <v>1413</v>
      </c>
      <c r="J329" s="45"/>
      <c r="K329" s="45"/>
      <c r="L329" s="45"/>
      <c r="M329" s="45"/>
      <c r="N329" s="45" t="s">
        <v>1354</v>
      </c>
      <c r="O329" s="49" t="s">
        <v>1376</v>
      </c>
      <c r="P329" s="89" t="s">
        <v>171</v>
      </c>
      <c r="Q329" s="24" t="s">
        <v>1355</v>
      </c>
      <c r="R329" s="21">
        <v>1221</v>
      </c>
      <c r="S329" s="51" t="s">
        <v>34</v>
      </c>
      <c r="T329" s="47" t="s">
        <v>1361</v>
      </c>
      <c r="U329" s="47"/>
      <c r="V329" s="45" t="s">
        <v>45</v>
      </c>
      <c r="W329" s="45"/>
      <c r="X329" s="29">
        <v>5</v>
      </c>
      <c r="Y329" s="45"/>
      <c r="Z329" s="45" t="s">
        <v>1413</v>
      </c>
      <c r="AA329" s="45" t="s">
        <v>44</v>
      </c>
      <c r="AB329" s="47" t="s">
        <v>55</v>
      </c>
      <c r="AC329" s="45" t="s">
        <v>1405</v>
      </c>
      <c r="AD329" s="45" t="s">
        <v>1403</v>
      </c>
      <c r="AE329" s="45" t="s">
        <v>1404</v>
      </c>
      <c r="AF329" s="47"/>
      <c r="AG329" s="45"/>
      <c r="AH329" s="28" t="s">
        <v>1406</v>
      </c>
      <c r="AI329" s="45"/>
      <c r="AJ329" s="24" t="s">
        <v>43</v>
      </c>
      <c r="AK329" s="30">
        <v>44403</v>
      </c>
      <c r="AL329" s="29">
        <f t="shared" si="14"/>
        <v>91762</v>
      </c>
    </row>
    <row r="330" spans="1:38" ht="18" customHeight="1" x14ac:dyDescent="0.3">
      <c r="A330" s="138">
        <v>325</v>
      </c>
      <c r="B330" s="21">
        <v>91763</v>
      </c>
      <c r="C330" s="45"/>
      <c r="D330" s="23" t="s">
        <v>43</v>
      </c>
      <c r="E330" s="21"/>
      <c r="F330" s="45"/>
      <c r="G330" s="56"/>
      <c r="H330" s="76"/>
      <c r="I330" s="45" t="s">
        <v>1414</v>
      </c>
      <c r="J330" s="45"/>
      <c r="K330" s="45" t="s">
        <v>1415</v>
      </c>
      <c r="L330" s="45"/>
      <c r="M330" s="45"/>
      <c r="N330" s="45" t="s">
        <v>1354</v>
      </c>
      <c r="O330" s="47"/>
      <c r="P330" s="89" t="s">
        <v>171</v>
      </c>
      <c r="Q330" s="24" t="s">
        <v>1355</v>
      </c>
      <c r="R330" s="21">
        <v>1221</v>
      </c>
      <c r="S330" s="51" t="s">
        <v>34</v>
      </c>
      <c r="T330" s="47" t="s">
        <v>1361</v>
      </c>
      <c r="U330" s="47"/>
      <c r="V330" s="45" t="s">
        <v>45</v>
      </c>
      <c r="W330" s="45" t="s">
        <v>36</v>
      </c>
      <c r="X330" s="29">
        <v>124</v>
      </c>
      <c r="Y330" s="45"/>
      <c r="Z330" s="45" t="s">
        <v>1414</v>
      </c>
      <c r="AA330" s="45" t="s">
        <v>57</v>
      </c>
      <c r="AB330" s="47" t="s">
        <v>55</v>
      </c>
      <c r="AC330" s="45" t="s">
        <v>1416</v>
      </c>
      <c r="AD330" s="45"/>
      <c r="AE330" s="45"/>
      <c r="AF330" s="47"/>
      <c r="AG330" s="45"/>
      <c r="AH330" s="45"/>
      <c r="AI330" s="45"/>
      <c r="AJ330" s="21" t="s">
        <v>43</v>
      </c>
      <c r="AK330" s="30">
        <v>44403</v>
      </c>
      <c r="AL330" s="29">
        <f t="shared" si="14"/>
        <v>91763</v>
      </c>
    </row>
    <row r="331" spans="1:38" ht="18" customHeight="1" x14ac:dyDescent="0.3">
      <c r="A331" s="138">
        <v>326</v>
      </c>
      <c r="B331" s="21">
        <v>91765</v>
      </c>
      <c r="C331" s="45"/>
      <c r="D331" s="23" t="s">
        <v>43</v>
      </c>
      <c r="E331" s="21"/>
      <c r="F331" s="45"/>
      <c r="G331" s="56"/>
      <c r="H331" s="76"/>
      <c r="I331" s="45" t="s">
        <v>1418</v>
      </c>
      <c r="J331" s="45"/>
      <c r="K331" s="45" t="s">
        <v>1419</v>
      </c>
      <c r="L331" s="45"/>
      <c r="M331" s="45"/>
      <c r="N331" s="45" t="s">
        <v>1354</v>
      </c>
      <c r="O331" s="47" t="s">
        <v>1420</v>
      </c>
      <c r="P331" s="89" t="s">
        <v>171</v>
      </c>
      <c r="Q331" s="24" t="s">
        <v>1355</v>
      </c>
      <c r="R331" s="21">
        <v>1221</v>
      </c>
      <c r="S331" s="51" t="s">
        <v>34</v>
      </c>
      <c r="T331" s="47" t="s">
        <v>1361</v>
      </c>
      <c r="U331" s="47"/>
      <c r="V331" s="45" t="s">
        <v>45</v>
      </c>
      <c r="W331" s="45" t="s">
        <v>46</v>
      </c>
      <c r="X331" s="29">
        <v>70</v>
      </c>
      <c r="Y331" s="45"/>
      <c r="Z331" s="45" t="s">
        <v>1418</v>
      </c>
      <c r="AA331" s="45" t="s">
        <v>44</v>
      </c>
      <c r="AB331" s="47" t="s">
        <v>55</v>
      </c>
      <c r="AC331" s="45" t="s">
        <v>1421</v>
      </c>
      <c r="AD331" s="45"/>
      <c r="AE331" s="45"/>
      <c r="AF331" s="47"/>
      <c r="AG331" s="45"/>
      <c r="AH331" s="45"/>
      <c r="AI331" s="45"/>
      <c r="AJ331" s="21" t="s">
        <v>43</v>
      </c>
      <c r="AK331" s="30">
        <v>44403</v>
      </c>
      <c r="AL331" s="29">
        <f t="shared" si="14"/>
        <v>91765</v>
      </c>
    </row>
    <row r="332" spans="1:38" ht="18" customHeight="1" x14ac:dyDescent="0.3">
      <c r="A332" s="138">
        <v>327</v>
      </c>
      <c r="B332" s="21">
        <v>20438</v>
      </c>
      <c r="C332" s="21"/>
      <c r="D332" s="23" t="s">
        <v>76</v>
      </c>
      <c r="E332" s="21"/>
      <c r="F332" s="34" t="s">
        <v>1424</v>
      </c>
      <c r="G332" s="56" t="s">
        <v>1649</v>
      </c>
      <c r="H332" s="77"/>
      <c r="I332" s="49" t="s">
        <v>1425</v>
      </c>
      <c r="J332" s="49"/>
      <c r="K332" s="49" t="s">
        <v>1426</v>
      </c>
      <c r="L332" s="49" t="s">
        <v>1427</v>
      </c>
      <c r="M332" s="49"/>
      <c r="N332" s="45" t="s">
        <v>1354</v>
      </c>
      <c r="O332" s="49"/>
      <c r="P332" s="89" t="s">
        <v>171</v>
      </c>
      <c r="Q332" s="24" t="s">
        <v>1355</v>
      </c>
      <c r="R332" s="21">
        <v>1221</v>
      </c>
      <c r="S332" s="51" t="s">
        <v>34</v>
      </c>
      <c r="T332" s="47" t="s">
        <v>1361</v>
      </c>
      <c r="U332" s="47"/>
      <c r="V332" s="47" t="s">
        <v>45</v>
      </c>
      <c r="W332" s="47" t="s">
        <v>36</v>
      </c>
      <c r="X332" s="25">
        <v>80</v>
      </c>
      <c r="Y332" s="45"/>
      <c r="Z332" s="49" t="s">
        <v>1428</v>
      </c>
      <c r="AA332" s="45"/>
      <c r="AB332" s="47" t="s">
        <v>55</v>
      </c>
      <c r="AC332" s="47" t="s">
        <v>1422</v>
      </c>
      <c r="AD332" s="45"/>
      <c r="AE332" s="45"/>
      <c r="AF332" s="47" t="s">
        <v>55</v>
      </c>
      <c r="AG332" s="78" t="s">
        <v>1423</v>
      </c>
      <c r="AH332" s="45"/>
      <c r="AI332" s="45"/>
      <c r="AJ332" s="21" t="s">
        <v>92</v>
      </c>
      <c r="AK332" s="30">
        <v>44403</v>
      </c>
      <c r="AL332" s="29">
        <f t="shared" si="14"/>
        <v>20438</v>
      </c>
    </row>
    <row r="333" spans="1:38" ht="18" customHeight="1" x14ac:dyDescent="0.3">
      <c r="A333" s="138">
        <v>328</v>
      </c>
      <c r="B333" s="21"/>
      <c r="C333" s="21"/>
      <c r="D333" s="23"/>
      <c r="E333" s="21"/>
      <c r="F333" s="34"/>
      <c r="G333" s="56"/>
      <c r="H333" s="77" t="s">
        <v>1435</v>
      </c>
      <c r="I333" s="49"/>
      <c r="J333" s="49"/>
      <c r="K333" s="49"/>
      <c r="L333" s="49"/>
      <c r="M333" s="49"/>
      <c r="N333" s="49"/>
      <c r="O333" s="49"/>
      <c r="P333" s="89"/>
      <c r="Q333" s="24"/>
      <c r="R333" s="35"/>
      <c r="S333" s="51"/>
      <c r="T333" s="47"/>
      <c r="U333" s="47"/>
      <c r="V333" s="47"/>
      <c r="W333" s="47"/>
      <c r="X333" s="25"/>
      <c r="Y333" s="45"/>
      <c r="Z333" s="94"/>
      <c r="AA333" s="45"/>
      <c r="AB333" s="32"/>
      <c r="AC333" s="94"/>
      <c r="AD333" s="45"/>
      <c r="AE333" s="45"/>
      <c r="AF333" s="47"/>
      <c r="AG333" s="47"/>
      <c r="AH333" s="28"/>
      <c r="AI333" s="28"/>
      <c r="AJ333" s="21"/>
      <c r="AK333" s="21"/>
      <c r="AL333" s="29"/>
    </row>
    <row r="334" spans="1:38" ht="18" customHeight="1" x14ac:dyDescent="0.3">
      <c r="A334" s="138">
        <v>329</v>
      </c>
      <c r="B334" s="21">
        <v>30442</v>
      </c>
      <c r="C334" s="45"/>
      <c r="D334" s="23" t="s">
        <v>31</v>
      </c>
      <c r="E334" s="21"/>
      <c r="F334" s="46" t="s">
        <v>1432</v>
      </c>
      <c r="G334" s="56"/>
      <c r="H334" s="74"/>
      <c r="I334" s="45" t="s">
        <v>1433</v>
      </c>
      <c r="J334" s="46"/>
      <c r="K334" s="46" t="s">
        <v>1434</v>
      </c>
      <c r="L334" s="46"/>
      <c r="M334" s="45"/>
      <c r="N334" s="46" t="s">
        <v>1435</v>
      </c>
      <c r="O334" s="46"/>
      <c r="P334" s="89" t="s">
        <v>171</v>
      </c>
      <c r="Q334" s="51" t="s">
        <v>1436</v>
      </c>
      <c r="R334" s="51" t="s">
        <v>1436</v>
      </c>
      <c r="S334" s="51" t="s">
        <v>34</v>
      </c>
      <c r="T334" s="50" t="s">
        <v>1437</v>
      </c>
      <c r="U334" s="50"/>
      <c r="V334" s="50" t="s">
        <v>45</v>
      </c>
      <c r="W334" s="47" t="s">
        <v>36</v>
      </c>
      <c r="X334" s="25">
        <v>95</v>
      </c>
      <c r="Y334" s="26"/>
      <c r="Z334" s="49" t="s">
        <v>1433</v>
      </c>
      <c r="AA334" s="47"/>
      <c r="AB334" s="27" t="s">
        <v>122</v>
      </c>
      <c r="AC334" s="23" t="s">
        <v>1438</v>
      </c>
      <c r="AD334" s="45" t="s">
        <v>83</v>
      </c>
      <c r="AE334" s="45" t="s">
        <v>84</v>
      </c>
      <c r="AF334" s="47" t="s">
        <v>39</v>
      </c>
      <c r="AG334" s="27" t="s">
        <v>85</v>
      </c>
      <c r="AH334" s="28" t="s">
        <v>1458</v>
      </c>
      <c r="AI334" s="50"/>
      <c r="AJ334" s="51" t="s">
        <v>344</v>
      </c>
      <c r="AK334" s="30">
        <v>44399</v>
      </c>
      <c r="AL334" s="29">
        <f t="shared" ref="AL334:AL341" si="15">B334</f>
        <v>30442</v>
      </c>
    </row>
    <row r="335" spans="1:38" ht="18" customHeight="1" x14ac:dyDescent="0.3">
      <c r="A335" s="138">
        <v>330</v>
      </c>
      <c r="B335" s="21">
        <v>30443</v>
      </c>
      <c r="C335" s="45"/>
      <c r="D335" s="23" t="s">
        <v>31</v>
      </c>
      <c r="E335" s="21"/>
      <c r="F335" s="46" t="s">
        <v>1439</v>
      </c>
      <c r="G335" s="56"/>
      <c r="H335" s="74"/>
      <c r="I335" s="45" t="s">
        <v>1440</v>
      </c>
      <c r="J335" s="46"/>
      <c r="K335" s="46" t="s">
        <v>1434</v>
      </c>
      <c r="L335" s="46"/>
      <c r="M335" s="45"/>
      <c r="N335" s="46" t="s">
        <v>1435</v>
      </c>
      <c r="O335" s="46"/>
      <c r="P335" s="89" t="s">
        <v>171</v>
      </c>
      <c r="Q335" s="51" t="s">
        <v>1436</v>
      </c>
      <c r="R335" s="51" t="s">
        <v>1436</v>
      </c>
      <c r="S335" s="51" t="s">
        <v>34</v>
      </c>
      <c r="T335" s="50" t="s">
        <v>1437</v>
      </c>
      <c r="U335" s="50"/>
      <c r="V335" s="50" t="s">
        <v>45</v>
      </c>
      <c r="W335" s="47" t="s">
        <v>36</v>
      </c>
      <c r="X335" s="25">
        <v>30</v>
      </c>
      <c r="Y335" s="26"/>
      <c r="Z335" s="49" t="s">
        <v>1440</v>
      </c>
      <c r="AA335" s="47"/>
      <c r="AB335" s="27" t="s">
        <v>122</v>
      </c>
      <c r="AC335" s="23" t="s">
        <v>1438</v>
      </c>
      <c r="AD335" s="45" t="s">
        <v>83</v>
      </c>
      <c r="AE335" s="45" t="s">
        <v>84</v>
      </c>
      <c r="AF335" s="47" t="s">
        <v>39</v>
      </c>
      <c r="AG335" s="27" t="s">
        <v>85</v>
      </c>
      <c r="AH335" s="28" t="s">
        <v>1458</v>
      </c>
      <c r="AI335" s="50"/>
      <c r="AJ335" s="51" t="s">
        <v>344</v>
      </c>
      <c r="AK335" s="30">
        <v>44399</v>
      </c>
      <c r="AL335" s="29">
        <f t="shared" si="15"/>
        <v>30443</v>
      </c>
    </row>
    <row r="336" spans="1:38" ht="18" customHeight="1" x14ac:dyDescent="0.3">
      <c r="A336" s="138">
        <v>331</v>
      </c>
      <c r="B336" s="21">
        <v>91768</v>
      </c>
      <c r="C336" s="45"/>
      <c r="D336" s="23" t="s">
        <v>43</v>
      </c>
      <c r="E336" s="21"/>
      <c r="F336" s="45"/>
      <c r="G336" s="56"/>
      <c r="H336" s="76"/>
      <c r="I336" s="45" t="s">
        <v>1441</v>
      </c>
      <c r="J336" s="45"/>
      <c r="K336" s="45" t="s">
        <v>32</v>
      </c>
      <c r="L336" s="45"/>
      <c r="M336" s="45"/>
      <c r="N336" s="46" t="s">
        <v>1435</v>
      </c>
      <c r="O336" s="47"/>
      <c r="P336" s="89" t="s">
        <v>171</v>
      </c>
      <c r="Q336" s="24" t="s">
        <v>1436</v>
      </c>
      <c r="R336" s="51" t="s">
        <v>1436</v>
      </c>
      <c r="S336" s="51" t="s">
        <v>34</v>
      </c>
      <c r="T336" s="47" t="s">
        <v>1437</v>
      </c>
      <c r="U336" s="47"/>
      <c r="V336" s="45" t="s">
        <v>35</v>
      </c>
      <c r="W336" s="45" t="s">
        <v>36</v>
      </c>
      <c r="X336" s="29">
        <v>28</v>
      </c>
      <c r="Y336" s="45"/>
      <c r="Z336" s="45" t="s">
        <v>1441</v>
      </c>
      <c r="AA336" s="45" t="s">
        <v>113</v>
      </c>
      <c r="AB336" s="47" t="s">
        <v>122</v>
      </c>
      <c r="AC336" s="45" t="s">
        <v>1442</v>
      </c>
      <c r="AD336" s="45" t="s">
        <v>766</v>
      </c>
      <c r="AE336" s="45" t="s">
        <v>767</v>
      </c>
      <c r="AF336" s="47"/>
      <c r="AG336" s="45"/>
      <c r="AH336" s="45"/>
      <c r="AI336" s="45"/>
      <c r="AJ336" s="24" t="s">
        <v>43</v>
      </c>
      <c r="AK336" s="30">
        <v>44403</v>
      </c>
      <c r="AL336" s="29">
        <f t="shared" si="15"/>
        <v>91768</v>
      </c>
    </row>
    <row r="337" spans="1:38" ht="18" customHeight="1" x14ac:dyDescent="0.3">
      <c r="A337" s="138">
        <v>332</v>
      </c>
      <c r="B337" s="21">
        <v>91769</v>
      </c>
      <c r="C337" s="45"/>
      <c r="D337" s="23" t="s">
        <v>43</v>
      </c>
      <c r="E337" s="21"/>
      <c r="F337" s="45"/>
      <c r="G337" s="56"/>
      <c r="H337" s="76"/>
      <c r="I337" s="45" t="s">
        <v>1443</v>
      </c>
      <c r="J337" s="45"/>
      <c r="K337" s="45" t="s">
        <v>32</v>
      </c>
      <c r="L337" s="45"/>
      <c r="M337" s="45"/>
      <c r="N337" s="46" t="s">
        <v>1435</v>
      </c>
      <c r="O337" s="47"/>
      <c r="P337" s="89" t="s">
        <v>171</v>
      </c>
      <c r="Q337" s="24" t="s">
        <v>1436</v>
      </c>
      <c r="R337" s="51" t="s">
        <v>1436</v>
      </c>
      <c r="S337" s="51" t="s">
        <v>34</v>
      </c>
      <c r="T337" s="47" t="s">
        <v>1437</v>
      </c>
      <c r="U337" s="47"/>
      <c r="V337" s="45" t="s">
        <v>35</v>
      </c>
      <c r="W337" s="45" t="s">
        <v>36</v>
      </c>
      <c r="X337" s="29">
        <v>4</v>
      </c>
      <c r="Y337" s="45"/>
      <c r="Z337" s="45" t="s">
        <v>1443</v>
      </c>
      <c r="AA337" s="45" t="s">
        <v>44</v>
      </c>
      <c r="AB337" s="47" t="s">
        <v>122</v>
      </c>
      <c r="AC337" s="45" t="s">
        <v>1446</v>
      </c>
      <c r="AD337" s="45" t="s">
        <v>1444</v>
      </c>
      <c r="AE337" s="45" t="s">
        <v>1445</v>
      </c>
      <c r="AF337" s="47"/>
      <c r="AG337" s="45"/>
      <c r="AH337" s="28" t="s">
        <v>1447</v>
      </c>
      <c r="AI337" s="45"/>
      <c r="AJ337" s="24" t="s">
        <v>43</v>
      </c>
      <c r="AK337" s="30">
        <v>44403</v>
      </c>
      <c r="AL337" s="29">
        <f t="shared" si="15"/>
        <v>91769</v>
      </c>
    </row>
    <row r="338" spans="1:38" ht="18" customHeight="1" x14ac:dyDescent="0.3">
      <c r="A338" s="138">
        <v>333</v>
      </c>
      <c r="B338" s="21">
        <v>30444</v>
      </c>
      <c r="C338" s="45"/>
      <c r="D338" s="23" t="s">
        <v>31</v>
      </c>
      <c r="E338" s="21"/>
      <c r="F338" s="46" t="s">
        <v>1448</v>
      </c>
      <c r="G338" s="47" t="s">
        <v>1450</v>
      </c>
      <c r="H338" s="74"/>
      <c r="I338" s="46" t="s">
        <v>1651</v>
      </c>
      <c r="J338" s="56"/>
      <c r="K338" s="46" t="s">
        <v>32</v>
      </c>
      <c r="L338" s="45"/>
      <c r="M338" s="45"/>
      <c r="N338" s="46" t="s">
        <v>1435</v>
      </c>
      <c r="O338" s="46"/>
      <c r="P338" s="89" t="s">
        <v>171</v>
      </c>
      <c r="Q338" s="51" t="s">
        <v>1436</v>
      </c>
      <c r="R338" s="51" t="s">
        <v>1436</v>
      </c>
      <c r="S338" s="51" t="s">
        <v>34</v>
      </c>
      <c r="T338" s="50" t="s">
        <v>1437</v>
      </c>
      <c r="U338" s="50"/>
      <c r="V338" s="50" t="s">
        <v>35</v>
      </c>
      <c r="W338" s="47" t="s">
        <v>36</v>
      </c>
      <c r="X338" s="25">
        <v>3</v>
      </c>
      <c r="Y338" s="26"/>
      <c r="Z338" s="49" t="s">
        <v>1449</v>
      </c>
      <c r="AA338" s="50"/>
      <c r="AB338" s="48" t="s">
        <v>55</v>
      </c>
      <c r="AC338" s="48" t="s">
        <v>430</v>
      </c>
      <c r="AD338" s="50" t="s">
        <v>428</v>
      </c>
      <c r="AE338" s="50" t="s">
        <v>429</v>
      </c>
      <c r="AF338" s="27" t="s">
        <v>55</v>
      </c>
      <c r="AG338" s="27" t="s">
        <v>431</v>
      </c>
      <c r="AH338" s="28" t="s">
        <v>432</v>
      </c>
      <c r="AI338" s="28"/>
      <c r="AJ338" s="51" t="s">
        <v>75</v>
      </c>
      <c r="AK338" s="21"/>
      <c r="AL338" s="29">
        <f t="shared" si="15"/>
        <v>30444</v>
      </c>
    </row>
    <row r="339" spans="1:38" ht="18" customHeight="1" x14ac:dyDescent="0.3">
      <c r="A339" s="138">
        <v>334</v>
      </c>
      <c r="B339" s="21">
        <v>91770</v>
      </c>
      <c r="C339" s="45"/>
      <c r="D339" s="23" t="s">
        <v>43</v>
      </c>
      <c r="E339" s="21"/>
      <c r="F339" s="45"/>
      <c r="G339" s="56"/>
      <c r="H339" s="76"/>
      <c r="I339" s="45" t="s">
        <v>1451</v>
      </c>
      <c r="J339" s="45"/>
      <c r="K339" s="45"/>
      <c r="L339" s="45"/>
      <c r="M339" s="45"/>
      <c r="N339" s="46" t="s">
        <v>1435</v>
      </c>
      <c r="O339" s="47"/>
      <c r="P339" s="89" t="s">
        <v>171</v>
      </c>
      <c r="Q339" s="24" t="s">
        <v>1436</v>
      </c>
      <c r="R339" s="51" t="s">
        <v>1436</v>
      </c>
      <c r="S339" s="51" t="s">
        <v>34</v>
      </c>
      <c r="T339" s="47" t="s">
        <v>1437</v>
      </c>
      <c r="U339" s="47"/>
      <c r="V339" s="45"/>
      <c r="W339" s="45"/>
      <c r="X339" s="29">
        <v>6</v>
      </c>
      <c r="Y339" s="45"/>
      <c r="Z339" s="45" t="s">
        <v>1451</v>
      </c>
      <c r="AA339" s="45" t="s">
        <v>44</v>
      </c>
      <c r="AB339" s="47" t="s">
        <v>122</v>
      </c>
      <c r="AC339" s="45" t="s">
        <v>1446</v>
      </c>
      <c r="AD339" s="45" t="s">
        <v>1444</v>
      </c>
      <c r="AE339" s="45" t="s">
        <v>1445</v>
      </c>
      <c r="AF339" s="47"/>
      <c r="AG339" s="45"/>
      <c r="AH339" s="28" t="s">
        <v>1447</v>
      </c>
      <c r="AI339" s="45"/>
      <c r="AJ339" s="24" t="s">
        <v>43</v>
      </c>
      <c r="AK339" s="30">
        <v>44403</v>
      </c>
      <c r="AL339" s="29">
        <f t="shared" si="15"/>
        <v>91770</v>
      </c>
    </row>
    <row r="340" spans="1:38" ht="18" customHeight="1" x14ac:dyDescent="0.3">
      <c r="A340" s="138">
        <v>335</v>
      </c>
      <c r="B340" s="21">
        <v>20440</v>
      </c>
      <c r="C340" s="21"/>
      <c r="D340" s="23" t="s">
        <v>76</v>
      </c>
      <c r="E340" s="21"/>
      <c r="F340" s="34" t="s">
        <v>1456</v>
      </c>
      <c r="G340" s="49" t="s">
        <v>1452</v>
      </c>
      <c r="H340" s="77"/>
      <c r="I340" s="49" t="s">
        <v>1652</v>
      </c>
      <c r="J340" s="49"/>
      <c r="K340" s="49" t="s">
        <v>1453</v>
      </c>
      <c r="L340" s="49"/>
      <c r="M340" s="49"/>
      <c r="N340" s="46" t="s">
        <v>1435</v>
      </c>
      <c r="O340" s="49"/>
      <c r="P340" s="89" t="s">
        <v>171</v>
      </c>
      <c r="Q340" s="24" t="s">
        <v>1436</v>
      </c>
      <c r="R340" s="51" t="s">
        <v>1436</v>
      </c>
      <c r="S340" s="51" t="s">
        <v>34</v>
      </c>
      <c r="T340" s="47" t="s">
        <v>1437</v>
      </c>
      <c r="U340" s="47"/>
      <c r="V340" s="47" t="s">
        <v>59</v>
      </c>
      <c r="W340" s="47" t="s">
        <v>36</v>
      </c>
      <c r="X340" s="25">
        <v>100</v>
      </c>
      <c r="Y340" s="45"/>
      <c r="Z340" s="49" t="s">
        <v>1457</v>
      </c>
      <c r="AA340" s="45"/>
      <c r="AB340" s="47" t="s">
        <v>122</v>
      </c>
      <c r="AC340" s="47" t="s">
        <v>1454</v>
      </c>
      <c r="AD340" s="45" t="s">
        <v>124</v>
      </c>
      <c r="AE340" s="45" t="s">
        <v>126</v>
      </c>
      <c r="AF340" s="47" t="s">
        <v>39</v>
      </c>
      <c r="AG340" s="47" t="s">
        <v>1455</v>
      </c>
      <c r="AH340" s="28" t="s">
        <v>127</v>
      </c>
      <c r="AI340" s="45"/>
      <c r="AJ340" s="24" t="s">
        <v>92</v>
      </c>
      <c r="AK340" s="30">
        <v>44403</v>
      </c>
      <c r="AL340" s="29">
        <f t="shared" si="15"/>
        <v>20440</v>
      </c>
    </row>
    <row r="341" spans="1:38" ht="18" customHeight="1" x14ac:dyDescent="0.3">
      <c r="A341" s="138">
        <v>336</v>
      </c>
      <c r="B341" s="21">
        <v>91773</v>
      </c>
      <c r="C341" s="45"/>
      <c r="D341" s="23" t="s">
        <v>43</v>
      </c>
      <c r="E341" s="21"/>
      <c r="F341" s="45"/>
      <c r="G341" s="56"/>
      <c r="H341" s="76"/>
      <c r="I341" s="45" t="s">
        <v>1459</v>
      </c>
      <c r="J341" s="45"/>
      <c r="K341" s="45" t="s">
        <v>1460</v>
      </c>
      <c r="L341" s="45" t="s">
        <v>1461</v>
      </c>
      <c r="M341" s="45"/>
      <c r="N341" s="46" t="s">
        <v>1435</v>
      </c>
      <c r="O341" s="47"/>
      <c r="P341" s="89" t="s">
        <v>171</v>
      </c>
      <c r="Q341" s="24" t="s">
        <v>1436</v>
      </c>
      <c r="R341" s="51" t="s">
        <v>1436</v>
      </c>
      <c r="S341" s="51" t="s">
        <v>34</v>
      </c>
      <c r="T341" s="47" t="s">
        <v>1437</v>
      </c>
      <c r="U341" s="47"/>
      <c r="V341" s="45" t="s">
        <v>45</v>
      </c>
      <c r="W341" s="45" t="s">
        <v>36</v>
      </c>
      <c r="X341" s="29">
        <v>32</v>
      </c>
      <c r="Y341" s="45"/>
      <c r="Z341" s="45" t="s">
        <v>1459</v>
      </c>
      <c r="AA341" s="47"/>
      <c r="AB341" s="47" t="s">
        <v>39</v>
      </c>
      <c r="AC341" s="27" t="s">
        <v>85</v>
      </c>
      <c r="AD341" s="45" t="s">
        <v>83</v>
      </c>
      <c r="AE341" s="45" t="s">
        <v>84</v>
      </c>
      <c r="AF341" s="47"/>
      <c r="AG341" s="45"/>
      <c r="AH341" s="28" t="s">
        <v>1462</v>
      </c>
      <c r="AI341" s="45"/>
      <c r="AJ341" s="21" t="s">
        <v>43</v>
      </c>
      <c r="AK341" s="30">
        <v>44399</v>
      </c>
      <c r="AL341" s="29">
        <f t="shared" si="15"/>
        <v>91773</v>
      </c>
    </row>
    <row r="342" spans="1:38" ht="18" customHeight="1" x14ac:dyDescent="0.3">
      <c r="A342" s="138">
        <v>337</v>
      </c>
      <c r="B342" s="21"/>
      <c r="C342" s="45"/>
      <c r="D342" s="23"/>
      <c r="E342" s="21"/>
      <c r="F342" s="45"/>
      <c r="G342" s="56"/>
      <c r="H342" s="76" t="s">
        <v>1466</v>
      </c>
      <c r="I342" s="45"/>
      <c r="J342" s="45"/>
      <c r="K342" s="45"/>
      <c r="L342" s="45"/>
      <c r="M342" s="45"/>
      <c r="N342" s="45"/>
      <c r="O342" s="47"/>
      <c r="P342" s="89"/>
      <c r="Q342" s="24"/>
      <c r="R342" s="51"/>
      <c r="S342" s="51"/>
      <c r="T342" s="47"/>
      <c r="U342" s="47"/>
      <c r="V342" s="45"/>
      <c r="W342" s="45"/>
      <c r="X342" s="29"/>
      <c r="Y342" s="45"/>
      <c r="Z342" s="45"/>
      <c r="AA342" s="47"/>
      <c r="AB342" s="47"/>
      <c r="AC342" s="27"/>
      <c r="AD342" s="45"/>
      <c r="AE342" s="45"/>
      <c r="AF342" s="47"/>
      <c r="AG342" s="45"/>
      <c r="AH342" s="28"/>
      <c r="AI342" s="45"/>
      <c r="AJ342" s="21"/>
      <c r="AK342" s="30"/>
      <c r="AL342" s="29"/>
    </row>
    <row r="343" spans="1:38" ht="18" customHeight="1" x14ac:dyDescent="0.3">
      <c r="A343" s="138">
        <v>338</v>
      </c>
      <c r="B343" s="21">
        <v>30445</v>
      </c>
      <c r="C343" s="45" t="s">
        <v>72</v>
      </c>
      <c r="D343" s="23" t="s">
        <v>31</v>
      </c>
      <c r="E343" s="21"/>
      <c r="F343" s="46" t="s">
        <v>1463</v>
      </c>
      <c r="G343" s="47" t="s">
        <v>1653</v>
      </c>
      <c r="H343" s="74"/>
      <c r="I343" s="49" t="s">
        <v>1464</v>
      </c>
      <c r="J343" s="47" t="s">
        <v>1654</v>
      </c>
      <c r="K343" s="46" t="s">
        <v>1465</v>
      </c>
      <c r="L343" s="46"/>
      <c r="M343" s="45"/>
      <c r="N343" s="46" t="s">
        <v>1466</v>
      </c>
      <c r="O343" s="46"/>
      <c r="P343" s="46" t="s">
        <v>171</v>
      </c>
      <c r="Q343" s="51" t="s">
        <v>1467</v>
      </c>
      <c r="R343" s="51" t="s">
        <v>1436</v>
      </c>
      <c r="S343" s="51" t="s">
        <v>34</v>
      </c>
      <c r="T343" s="50" t="s">
        <v>1468</v>
      </c>
      <c r="U343" s="50"/>
      <c r="V343" s="50" t="s">
        <v>59</v>
      </c>
      <c r="W343" s="47" t="s">
        <v>36</v>
      </c>
      <c r="X343" s="25">
        <v>74</v>
      </c>
      <c r="Y343" s="26"/>
      <c r="Z343" s="49" t="s">
        <v>1464</v>
      </c>
      <c r="AA343" s="47"/>
      <c r="AB343" s="27" t="s">
        <v>55</v>
      </c>
      <c r="AC343" s="23" t="s">
        <v>1469</v>
      </c>
      <c r="AD343" s="47" t="s">
        <v>340</v>
      </c>
      <c r="AE343" s="47" t="s">
        <v>341</v>
      </c>
      <c r="AF343" s="48" t="s">
        <v>342</v>
      </c>
      <c r="AG343" s="48" t="s">
        <v>1470</v>
      </c>
      <c r="AH343" s="44" t="s">
        <v>1471</v>
      </c>
      <c r="AI343" s="28"/>
      <c r="AJ343" s="51" t="s">
        <v>42</v>
      </c>
      <c r="AK343" s="30">
        <v>44466</v>
      </c>
      <c r="AL343" s="29">
        <f>B343</f>
        <v>30445</v>
      </c>
    </row>
    <row r="344" spans="1:38" ht="18" customHeight="1" x14ac:dyDescent="0.3">
      <c r="A344" s="138">
        <v>339</v>
      </c>
      <c r="B344" s="21">
        <v>30446</v>
      </c>
      <c r="C344" s="45"/>
      <c r="D344" s="23" t="s">
        <v>31</v>
      </c>
      <c r="E344" s="21"/>
      <c r="F344" s="46" t="s">
        <v>1475</v>
      </c>
      <c r="G344" s="47" t="s">
        <v>1655</v>
      </c>
      <c r="H344" s="74"/>
      <c r="I344" s="49" t="s">
        <v>1476</v>
      </c>
      <c r="J344" s="47" t="s">
        <v>1656</v>
      </c>
      <c r="K344" s="49" t="s">
        <v>1472</v>
      </c>
      <c r="L344" s="46"/>
      <c r="M344" s="45"/>
      <c r="N344" s="46" t="s">
        <v>1466</v>
      </c>
      <c r="O344" s="46"/>
      <c r="P344" s="89" t="s">
        <v>171</v>
      </c>
      <c r="Q344" s="51" t="s">
        <v>1467</v>
      </c>
      <c r="R344" s="51" t="s">
        <v>1436</v>
      </c>
      <c r="S344" s="51" t="s">
        <v>34</v>
      </c>
      <c r="T344" s="47" t="s">
        <v>1468</v>
      </c>
      <c r="U344" s="47"/>
      <c r="V344" s="47" t="s">
        <v>59</v>
      </c>
      <c r="W344" s="47" t="s">
        <v>36</v>
      </c>
      <c r="X344" s="25">
        <v>74</v>
      </c>
      <c r="Y344" s="26"/>
      <c r="Z344" s="49" t="s">
        <v>1476</v>
      </c>
      <c r="AA344" s="50"/>
      <c r="AB344" s="27" t="s">
        <v>55</v>
      </c>
      <c r="AC344" s="23" t="s">
        <v>1473</v>
      </c>
      <c r="AD344" s="45" t="s">
        <v>340</v>
      </c>
      <c r="AE344" s="45" t="s">
        <v>346</v>
      </c>
      <c r="AF344" s="48" t="s">
        <v>342</v>
      </c>
      <c r="AG344" s="48" t="s">
        <v>1470</v>
      </c>
      <c r="AH344" s="28" t="s">
        <v>1474</v>
      </c>
      <c r="AI344" s="45"/>
      <c r="AJ344" s="51" t="s">
        <v>42</v>
      </c>
      <c r="AK344" s="30">
        <v>44466</v>
      </c>
      <c r="AL344" s="29">
        <f>B344</f>
        <v>30446</v>
      </c>
    </row>
    <row r="345" spans="1:38" ht="18" customHeight="1" x14ac:dyDescent="0.3">
      <c r="A345" s="138">
        <v>340</v>
      </c>
      <c r="B345" s="21"/>
      <c r="C345" s="45"/>
      <c r="D345" s="23"/>
      <c r="E345" s="21"/>
      <c r="F345" s="46"/>
      <c r="G345" s="56"/>
      <c r="H345" s="74" t="s">
        <v>1657</v>
      </c>
      <c r="I345" s="49"/>
      <c r="J345" s="47"/>
      <c r="K345" s="49"/>
      <c r="L345" s="46"/>
      <c r="M345" s="45"/>
      <c r="N345" s="49"/>
      <c r="O345" s="46"/>
      <c r="P345" s="89"/>
      <c r="Q345" s="51"/>
      <c r="R345" s="51"/>
      <c r="S345" s="51"/>
      <c r="T345" s="47"/>
      <c r="U345" s="47"/>
      <c r="V345" s="47"/>
      <c r="W345" s="47"/>
      <c r="X345" s="25"/>
      <c r="Y345" s="26"/>
      <c r="Z345" s="49"/>
      <c r="AA345" s="50"/>
      <c r="AB345" s="27"/>
      <c r="AC345" s="23"/>
      <c r="AD345" s="50"/>
      <c r="AE345" s="50"/>
      <c r="AF345" s="48"/>
      <c r="AG345" s="48"/>
      <c r="AH345" s="50"/>
      <c r="AI345" s="50"/>
      <c r="AJ345" s="51"/>
      <c r="AK345" s="21"/>
      <c r="AL345" s="29"/>
    </row>
    <row r="346" spans="1:38" ht="18" customHeight="1" x14ac:dyDescent="0.3">
      <c r="A346" s="138">
        <v>341</v>
      </c>
      <c r="B346" s="21">
        <v>30447</v>
      </c>
      <c r="C346" s="45" t="s">
        <v>72</v>
      </c>
      <c r="D346" s="23" t="s">
        <v>31</v>
      </c>
      <c r="E346" s="21"/>
      <c r="F346" s="46" t="s">
        <v>1477</v>
      </c>
      <c r="G346" s="47" t="s">
        <v>1658</v>
      </c>
      <c r="H346" s="74"/>
      <c r="I346" s="49" t="s">
        <v>1478</v>
      </c>
      <c r="J346" s="47" t="s">
        <v>1660</v>
      </c>
      <c r="K346" s="49" t="s">
        <v>1479</v>
      </c>
      <c r="L346" s="45"/>
      <c r="M346" s="45"/>
      <c r="N346" s="46" t="s">
        <v>1480</v>
      </c>
      <c r="O346" s="46"/>
      <c r="P346" s="89" t="s">
        <v>171</v>
      </c>
      <c r="Q346" s="51" t="s">
        <v>1481</v>
      </c>
      <c r="R346" s="51" t="s">
        <v>1481</v>
      </c>
      <c r="S346" s="51" t="s">
        <v>34</v>
      </c>
      <c r="T346" s="47" t="s">
        <v>1482</v>
      </c>
      <c r="U346" s="47"/>
      <c r="V346" s="47" t="s">
        <v>59</v>
      </c>
      <c r="W346" s="47" t="s">
        <v>36</v>
      </c>
      <c r="X346" s="25">
        <v>73</v>
      </c>
      <c r="Y346" s="26"/>
      <c r="Z346" s="49" t="s">
        <v>1478</v>
      </c>
      <c r="AA346" s="50"/>
      <c r="AB346" s="27" t="s">
        <v>55</v>
      </c>
      <c r="AC346" s="23" t="s">
        <v>1485</v>
      </c>
      <c r="AD346" s="50" t="s">
        <v>1483</v>
      </c>
      <c r="AE346" s="50" t="s">
        <v>1484</v>
      </c>
      <c r="AF346" s="48" t="s">
        <v>55</v>
      </c>
      <c r="AG346" s="48" t="s">
        <v>1486</v>
      </c>
      <c r="AH346" s="50"/>
      <c r="AI346" s="50"/>
      <c r="AJ346" s="51" t="s">
        <v>75</v>
      </c>
      <c r="AK346" s="21"/>
      <c r="AL346" s="29">
        <f>B346</f>
        <v>30447</v>
      </c>
    </row>
    <row r="347" spans="1:38" ht="18" customHeight="1" x14ac:dyDescent="0.3">
      <c r="A347" s="138">
        <v>342</v>
      </c>
      <c r="B347" s="21">
        <v>30448</v>
      </c>
      <c r="C347" s="45"/>
      <c r="D347" s="23" t="s">
        <v>31</v>
      </c>
      <c r="E347" s="21"/>
      <c r="F347" s="46" t="s">
        <v>1487</v>
      </c>
      <c r="G347" s="47" t="s">
        <v>1659</v>
      </c>
      <c r="H347" s="74"/>
      <c r="I347" s="49" t="s">
        <v>1488</v>
      </c>
      <c r="J347" s="47" t="s">
        <v>1661</v>
      </c>
      <c r="K347" s="49" t="s">
        <v>1489</v>
      </c>
      <c r="L347" s="46"/>
      <c r="M347" s="45"/>
      <c r="N347" s="46" t="s">
        <v>1480</v>
      </c>
      <c r="O347" s="46"/>
      <c r="P347" s="89" t="s">
        <v>171</v>
      </c>
      <c r="Q347" s="51" t="s">
        <v>1481</v>
      </c>
      <c r="R347" s="51" t="s">
        <v>1481</v>
      </c>
      <c r="S347" s="51" t="s">
        <v>34</v>
      </c>
      <c r="T347" s="50" t="s">
        <v>1482</v>
      </c>
      <c r="U347" s="50"/>
      <c r="V347" s="50" t="s">
        <v>59</v>
      </c>
      <c r="W347" s="47" t="s">
        <v>36</v>
      </c>
      <c r="X347" s="25">
        <v>125</v>
      </c>
      <c r="Y347" s="26"/>
      <c r="Z347" s="49" t="s">
        <v>1488</v>
      </c>
      <c r="AA347" s="50"/>
      <c r="AB347" s="27" t="s">
        <v>55</v>
      </c>
      <c r="AC347" s="23" t="s">
        <v>1490</v>
      </c>
      <c r="AD347" s="47"/>
      <c r="AE347" s="50"/>
      <c r="AF347" s="48"/>
      <c r="AG347" s="48"/>
      <c r="AH347" s="50"/>
      <c r="AI347" s="50"/>
      <c r="AJ347" s="51" t="s">
        <v>75</v>
      </c>
      <c r="AK347" s="21"/>
      <c r="AL347" s="29">
        <f>B347</f>
        <v>30448</v>
      </c>
    </row>
    <row r="348" spans="1:38" ht="18" customHeight="1" x14ac:dyDescent="0.3">
      <c r="A348" s="138">
        <v>343</v>
      </c>
      <c r="B348" s="21"/>
      <c r="C348" s="45"/>
      <c r="D348" s="23"/>
      <c r="E348" s="21"/>
      <c r="F348" s="46"/>
      <c r="G348" s="56"/>
      <c r="H348" s="74" t="s">
        <v>1493</v>
      </c>
      <c r="I348" s="49"/>
      <c r="J348" s="47"/>
      <c r="K348" s="49"/>
      <c r="L348" s="46"/>
      <c r="M348" s="45"/>
      <c r="N348" s="46"/>
      <c r="O348" s="46"/>
      <c r="P348" s="89"/>
      <c r="Q348" s="51"/>
      <c r="R348" s="51"/>
      <c r="S348" s="51"/>
      <c r="T348" s="50"/>
      <c r="U348" s="50"/>
      <c r="V348" s="50"/>
      <c r="W348" s="47"/>
      <c r="X348" s="25"/>
      <c r="Y348" s="26"/>
      <c r="Z348" s="49"/>
      <c r="AA348" s="50"/>
      <c r="AB348" s="27"/>
      <c r="AC348" s="23"/>
      <c r="AD348" s="47"/>
      <c r="AE348" s="143"/>
      <c r="AF348" s="144"/>
      <c r="AG348" s="144"/>
      <c r="AH348" s="50"/>
      <c r="AI348" s="50"/>
      <c r="AJ348" s="51"/>
      <c r="AK348" s="21"/>
      <c r="AL348" s="29"/>
    </row>
    <row r="349" spans="1:38" ht="18" customHeight="1" x14ac:dyDescent="0.3">
      <c r="A349" s="138">
        <v>344</v>
      </c>
      <c r="B349" s="21">
        <v>10362</v>
      </c>
      <c r="C349" s="21"/>
      <c r="D349" s="23" t="s">
        <v>94</v>
      </c>
      <c r="E349" s="21"/>
      <c r="F349" s="54" t="s">
        <v>1501</v>
      </c>
      <c r="G349" s="56"/>
      <c r="H349" s="76"/>
      <c r="I349" s="54" t="s">
        <v>1504</v>
      </c>
      <c r="J349" s="37"/>
      <c r="K349" s="54" t="s">
        <v>1502</v>
      </c>
      <c r="L349" s="54"/>
      <c r="M349" s="45"/>
      <c r="N349" s="54" t="s">
        <v>1493</v>
      </c>
      <c r="O349" s="37"/>
      <c r="P349" s="54" t="s">
        <v>171</v>
      </c>
      <c r="Q349" s="38" t="s">
        <v>1494</v>
      </c>
      <c r="R349" s="38" t="s">
        <v>1494</v>
      </c>
      <c r="S349" s="51" t="s">
        <v>34</v>
      </c>
      <c r="T349" s="55" t="s">
        <v>1495</v>
      </c>
      <c r="U349" s="54"/>
      <c r="V349" s="54"/>
      <c r="W349" s="54"/>
      <c r="X349" s="40" t="s">
        <v>1503</v>
      </c>
      <c r="Y349" s="54"/>
      <c r="Z349" s="45"/>
      <c r="AA349" s="54"/>
      <c r="AB349" s="55" t="s">
        <v>55</v>
      </c>
      <c r="AC349" s="54" t="s">
        <v>1506</v>
      </c>
      <c r="AD349" s="55" t="s">
        <v>1504</v>
      </c>
      <c r="AE349" s="54" t="s">
        <v>1505</v>
      </c>
      <c r="AF349" s="55" t="s">
        <v>55</v>
      </c>
      <c r="AG349" s="55" t="s">
        <v>1506</v>
      </c>
      <c r="AH349" s="37" t="s">
        <v>1504</v>
      </c>
      <c r="AI349" s="37"/>
      <c r="AJ349" s="40" t="s">
        <v>96</v>
      </c>
      <c r="AK349" s="41">
        <v>44573</v>
      </c>
      <c r="AL349" s="29">
        <f t="shared" ref="AL349:AL374" si="16">B349</f>
        <v>10362</v>
      </c>
    </row>
    <row r="350" spans="1:38" ht="18" customHeight="1" x14ac:dyDescent="0.3">
      <c r="A350" s="138">
        <v>345</v>
      </c>
      <c r="B350" s="21">
        <v>91776</v>
      </c>
      <c r="C350" s="45"/>
      <c r="D350" s="23" t="s">
        <v>43</v>
      </c>
      <c r="E350" s="21"/>
      <c r="F350" s="45"/>
      <c r="G350" s="56"/>
      <c r="H350" s="76"/>
      <c r="I350" s="45" t="s">
        <v>1491</v>
      </c>
      <c r="J350" s="45"/>
      <c r="K350" s="45" t="s">
        <v>1492</v>
      </c>
      <c r="L350" s="45"/>
      <c r="M350" s="45"/>
      <c r="N350" s="45" t="s">
        <v>1493</v>
      </c>
      <c r="O350" s="47"/>
      <c r="P350" s="89" t="s">
        <v>171</v>
      </c>
      <c r="Q350" s="24" t="s">
        <v>1494</v>
      </c>
      <c r="R350" s="24" t="s">
        <v>1494</v>
      </c>
      <c r="S350" s="51" t="s">
        <v>34</v>
      </c>
      <c r="T350" s="47" t="s">
        <v>1495</v>
      </c>
      <c r="U350" s="47"/>
      <c r="V350" s="45" t="s">
        <v>45</v>
      </c>
      <c r="W350" s="45" t="s">
        <v>36</v>
      </c>
      <c r="X350" s="29">
        <v>5</v>
      </c>
      <c r="Y350" s="45"/>
      <c r="Z350" s="45" t="s">
        <v>1491</v>
      </c>
      <c r="AA350" s="45"/>
      <c r="AB350" s="47" t="s">
        <v>39</v>
      </c>
      <c r="AC350" s="45" t="s">
        <v>49</v>
      </c>
      <c r="AD350" s="45" t="s">
        <v>47</v>
      </c>
      <c r="AE350" s="45" t="s">
        <v>48</v>
      </c>
      <c r="AF350" s="47"/>
      <c r="AG350" s="45"/>
      <c r="AH350" s="28" t="s">
        <v>50</v>
      </c>
      <c r="AI350" s="45"/>
      <c r="AJ350" s="21" t="s">
        <v>43</v>
      </c>
      <c r="AK350" s="30">
        <v>44455</v>
      </c>
      <c r="AL350" s="29">
        <f t="shared" si="16"/>
        <v>91776</v>
      </c>
    </row>
    <row r="351" spans="1:38" ht="18" customHeight="1" x14ac:dyDescent="0.3">
      <c r="A351" s="138">
        <v>346</v>
      </c>
      <c r="B351" s="21">
        <v>91777</v>
      </c>
      <c r="C351" s="45"/>
      <c r="D351" s="23" t="s">
        <v>43</v>
      </c>
      <c r="E351" s="21"/>
      <c r="F351" s="45"/>
      <c r="G351" s="56"/>
      <c r="H351" s="76"/>
      <c r="I351" s="45" t="s">
        <v>1496</v>
      </c>
      <c r="J351" s="45"/>
      <c r="K351" s="45" t="s">
        <v>1497</v>
      </c>
      <c r="L351" s="45"/>
      <c r="M351" s="45"/>
      <c r="N351" s="45" t="s">
        <v>1493</v>
      </c>
      <c r="O351" s="47"/>
      <c r="P351" s="89" t="s">
        <v>171</v>
      </c>
      <c r="Q351" s="24" t="s">
        <v>1494</v>
      </c>
      <c r="R351" s="24" t="s">
        <v>1494</v>
      </c>
      <c r="S351" s="51" t="s">
        <v>34</v>
      </c>
      <c r="T351" s="47" t="s">
        <v>1495</v>
      </c>
      <c r="U351" s="47"/>
      <c r="V351" s="45" t="s">
        <v>45</v>
      </c>
      <c r="W351" s="45" t="s">
        <v>36</v>
      </c>
      <c r="X351" s="29">
        <v>7</v>
      </c>
      <c r="Y351" s="45"/>
      <c r="Z351" s="45" t="s">
        <v>1496</v>
      </c>
      <c r="AA351" s="45"/>
      <c r="AB351" s="47" t="s">
        <v>39</v>
      </c>
      <c r="AC351" s="45" t="s">
        <v>49</v>
      </c>
      <c r="AD351" s="45" t="s">
        <v>47</v>
      </c>
      <c r="AE351" s="45" t="s">
        <v>48</v>
      </c>
      <c r="AF351" s="47"/>
      <c r="AG351" s="45"/>
      <c r="AH351" s="28" t="s">
        <v>50</v>
      </c>
      <c r="AI351" s="45"/>
      <c r="AJ351" s="21" t="s">
        <v>43</v>
      </c>
      <c r="AK351" s="30">
        <v>44455</v>
      </c>
      <c r="AL351" s="29">
        <f t="shared" si="16"/>
        <v>91777</v>
      </c>
    </row>
    <row r="352" spans="1:38" ht="18" customHeight="1" x14ac:dyDescent="0.3">
      <c r="A352" s="138">
        <v>347</v>
      </c>
      <c r="B352" s="21">
        <v>91778</v>
      </c>
      <c r="C352" s="45"/>
      <c r="D352" s="23" t="s">
        <v>43</v>
      </c>
      <c r="E352" s="21"/>
      <c r="F352" s="45"/>
      <c r="G352" s="56"/>
      <c r="H352" s="76"/>
      <c r="I352" s="45" t="s">
        <v>1498</v>
      </c>
      <c r="J352" s="45"/>
      <c r="K352" s="45" t="s">
        <v>1499</v>
      </c>
      <c r="L352" s="45"/>
      <c r="M352" s="45"/>
      <c r="N352" s="45" t="s">
        <v>1493</v>
      </c>
      <c r="O352" s="47"/>
      <c r="P352" s="89" t="s">
        <v>171</v>
      </c>
      <c r="Q352" s="24" t="s">
        <v>1494</v>
      </c>
      <c r="R352" s="24" t="s">
        <v>1494</v>
      </c>
      <c r="S352" s="51" t="s">
        <v>34</v>
      </c>
      <c r="T352" s="47" t="s">
        <v>1500</v>
      </c>
      <c r="U352" s="47"/>
      <c r="V352" s="45" t="s">
        <v>45</v>
      </c>
      <c r="W352" s="45" t="s">
        <v>36</v>
      </c>
      <c r="X352" s="29">
        <v>1</v>
      </c>
      <c r="Y352" s="45"/>
      <c r="Z352" s="45" t="s">
        <v>1498</v>
      </c>
      <c r="AA352" s="45"/>
      <c r="AB352" s="47" t="s">
        <v>39</v>
      </c>
      <c r="AC352" s="45" t="s">
        <v>49</v>
      </c>
      <c r="AD352" s="45" t="s">
        <v>47</v>
      </c>
      <c r="AE352" s="45" t="s">
        <v>48</v>
      </c>
      <c r="AF352" s="47"/>
      <c r="AG352" s="45"/>
      <c r="AH352" s="28" t="s">
        <v>50</v>
      </c>
      <c r="AI352" s="45"/>
      <c r="AJ352" s="21" t="s">
        <v>43</v>
      </c>
      <c r="AK352" s="30">
        <v>44460</v>
      </c>
      <c r="AL352" s="29">
        <f t="shared" si="16"/>
        <v>91778</v>
      </c>
    </row>
    <row r="353" spans="1:38" ht="18" customHeight="1" x14ac:dyDescent="0.3">
      <c r="A353" s="138">
        <v>348</v>
      </c>
      <c r="B353" s="21">
        <v>10363</v>
      </c>
      <c r="C353" s="21"/>
      <c r="D353" s="23" t="s">
        <v>94</v>
      </c>
      <c r="E353" s="21"/>
      <c r="F353" s="45"/>
      <c r="G353" s="56"/>
      <c r="H353" s="76"/>
      <c r="I353" s="45" t="s">
        <v>1507</v>
      </c>
      <c r="J353" s="37"/>
      <c r="K353" s="45" t="s">
        <v>1508</v>
      </c>
      <c r="L353" s="45"/>
      <c r="M353" s="45"/>
      <c r="N353" s="45" t="s">
        <v>1493</v>
      </c>
      <c r="O353" s="37"/>
      <c r="P353" s="89" t="s">
        <v>171</v>
      </c>
      <c r="Q353" s="24" t="s">
        <v>1494</v>
      </c>
      <c r="R353" s="24" t="s">
        <v>1494</v>
      </c>
      <c r="S353" s="51" t="s">
        <v>34</v>
      </c>
      <c r="T353" s="47" t="s">
        <v>1495</v>
      </c>
      <c r="U353" s="45"/>
      <c r="V353" s="45" t="s">
        <v>59</v>
      </c>
      <c r="W353" s="45" t="s">
        <v>36</v>
      </c>
      <c r="X353" s="29">
        <v>65</v>
      </c>
      <c r="Y353" s="45"/>
      <c r="Z353" s="45" t="s">
        <v>1507</v>
      </c>
      <c r="AA353" s="45"/>
      <c r="AB353" s="47" t="s">
        <v>55</v>
      </c>
      <c r="AC353" s="45" t="s">
        <v>1506</v>
      </c>
      <c r="AD353" s="47" t="s">
        <v>1504</v>
      </c>
      <c r="AE353" s="45" t="s">
        <v>1505</v>
      </c>
      <c r="AF353" s="47" t="s">
        <v>55</v>
      </c>
      <c r="AG353" s="47" t="s">
        <v>1506</v>
      </c>
      <c r="AH353" s="149" t="s">
        <v>1504</v>
      </c>
      <c r="AI353" s="37"/>
      <c r="AJ353" s="21" t="s">
        <v>1100</v>
      </c>
      <c r="AK353" s="30">
        <v>44455</v>
      </c>
      <c r="AL353" s="29">
        <f t="shared" si="16"/>
        <v>10363</v>
      </c>
    </row>
    <row r="354" spans="1:38" ht="18" customHeight="1" x14ac:dyDescent="0.3">
      <c r="A354" s="138">
        <v>349</v>
      </c>
      <c r="B354" s="21">
        <v>91780</v>
      </c>
      <c r="C354" s="45"/>
      <c r="D354" s="23" t="s">
        <v>43</v>
      </c>
      <c r="E354" s="21"/>
      <c r="F354" s="45"/>
      <c r="G354" s="56"/>
      <c r="H354" s="76"/>
      <c r="I354" s="45" t="s">
        <v>1509</v>
      </c>
      <c r="J354" s="45"/>
      <c r="K354" s="45" t="s">
        <v>1510</v>
      </c>
      <c r="L354" s="45" t="s">
        <v>1511</v>
      </c>
      <c r="M354" s="45"/>
      <c r="N354" s="45" t="s">
        <v>1493</v>
      </c>
      <c r="O354" s="47"/>
      <c r="P354" s="89" t="s">
        <v>171</v>
      </c>
      <c r="Q354" s="24" t="s">
        <v>1494</v>
      </c>
      <c r="R354" s="24" t="s">
        <v>1494</v>
      </c>
      <c r="S354" s="51" t="s">
        <v>34</v>
      </c>
      <c r="T354" s="47" t="s">
        <v>1495</v>
      </c>
      <c r="U354" s="47"/>
      <c r="V354" s="45" t="s">
        <v>45</v>
      </c>
      <c r="W354" s="45" t="s">
        <v>36</v>
      </c>
      <c r="X354" s="29">
        <v>24</v>
      </c>
      <c r="Y354" s="45"/>
      <c r="Z354" s="45" t="s">
        <v>1509</v>
      </c>
      <c r="AA354" s="47"/>
      <c r="AB354" s="47" t="s">
        <v>39</v>
      </c>
      <c r="AC354" s="27" t="s">
        <v>85</v>
      </c>
      <c r="AD354" s="45" t="s">
        <v>83</v>
      </c>
      <c r="AE354" s="45" t="s">
        <v>84</v>
      </c>
      <c r="AF354" s="47"/>
      <c r="AG354" s="45"/>
      <c r="AH354" s="28" t="s">
        <v>1512</v>
      </c>
      <c r="AI354" s="45"/>
      <c r="AJ354" s="21" t="s">
        <v>43</v>
      </c>
      <c r="AK354" s="30">
        <v>44399</v>
      </c>
      <c r="AL354" s="29">
        <f t="shared" si="16"/>
        <v>91780</v>
      </c>
    </row>
    <row r="355" spans="1:38" ht="18" customHeight="1" x14ac:dyDescent="0.3">
      <c r="A355" s="138">
        <v>350</v>
      </c>
      <c r="B355" s="21">
        <v>91781</v>
      </c>
      <c r="C355" s="45"/>
      <c r="D355" s="23" t="s">
        <v>43</v>
      </c>
      <c r="E355" s="21"/>
      <c r="F355" s="45"/>
      <c r="G355" s="56"/>
      <c r="H355" s="76"/>
      <c r="I355" s="45" t="s">
        <v>1513</v>
      </c>
      <c r="J355" s="45"/>
      <c r="K355" s="45" t="s">
        <v>1514</v>
      </c>
      <c r="L355" s="45"/>
      <c r="M355" s="45"/>
      <c r="N355" s="45" t="s">
        <v>1493</v>
      </c>
      <c r="O355" s="47"/>
      <c r="P355" s="89" t="s">
        <v>171</v>
      </c>
      <c r="Q355" s="24" t="s">
        <v>1494</v>
      </c>
      <c r="R355" s="24" t="s">
        <v>1494</v>
      </c>
      <c r="S355" s="51" t="s">
        <v>34</v>
      </c>
      <c r="T355" s="47" t="s">
        <v>1495</v>
      </c>
      <c r="U355" s="47"/>
      <c r="V355" s="45" t="s">
        <v>45</v>
      </c>
      <c r="W355" s="45" t="s">
        <v>36</v>
      </c>
      <c r="X355" s="29">
        <v>35</v>
      </c>
      <c r="Y355" s="45"/>
      <c r="Z355" s="45" t="s">
        <v>1513</v>
      </c>
      <c r="AA355" s="45"/>
      <c r="AB355" s="47" t="s">
        <v>39</v>
      </c>
      <c r="AC355" s="45" t="s">
        <v>49</v>
      </c>
      <c r="AD355" s="45" t="s">
        <v>47</v>
      </c>
      <c r="AE355" s="45" t="s">
        <v>48</v>
      </c>
      <c r="AF355" s="47"/>
      <c r="AG355" s="45"/>
      <c r="AH355" s="28" t="s">
        <v>50</v>
      </c>
      <c r="AI355" s="45"/>
      <c r="AJ355" s="21" t="s">
        <v>43</v>
      </c>
      <c r="AK355" s="30">
        <v>44455</v>
      </c>
      <c r="AL355" s="29">
        <f t="shared" si="16"/>
        <v>91781</v>
      </c>
    </row>
    <row r="356" spans="1:38" ht="18" customHeight="1" x14ac:dyDescent="0.3">
      <c r="A356" s="138">
        <v>351</v>
      </c>
      <c r="B356" s="21">
        <v>10364</v>
      </c>
      <c r="C356" s="21"/>
      <c r="D356" s="23" t="s">
        <v>94</v>
      </c>
      <c r="E356" s="21"/>
      <c r="F356" s="45"/>
      <c r="G356" s="56"/>
      <c r="H356" s="76"/>
      <c r="I356" s="45" t="s">
        <v>1515</v>
      </c>
      <c r="J356" s="37"/>
      <c r="K356" s="45" t="s">
        <v>1516</v>
      </c>
      <c r="L356" s="45"/>
      <c r="M356" s="45"/>
      <c r="N356" s="45" t="s">
        <v>1493</v>
      </c>
      <c r="O356" s="37"/>
      <c r="P356" s="89" t="s">
        <v>171</v>
      </c>
      <c r="Q356" s="24" t="s">
        <v>1494</v>
      </c>
      <c r="R356" s="24" t="s">
        <v>1494</v>
      </c>
      <c r="S356" s="51" t="s">
        <v>34</v>
      </c>
      <c r="T356" s="47" t="s">
        <v>1517</v>
      </c>
      <c r="U356" s="45"/>
      <c r="V356" s="45" t="s">
        <v>59</v>
      </c>
      <c r="W356" s="45" t="s">
        <v>36</v>
      </c>
      <c r="X356" s="29">
        <v>75</v>
      </c>
      <c r="Y356" s="45"/>
      <c r="Z356" s="45" t="s">
        <v>1515</v>
      </c>
      <c r="AA356" s="45"/>
      <c r="AB356" s="47" t="s">
        <v>39</v>
      </c>
      <c r="AC356" s="45" t="s">
        <v>49</v>
      </c>
      <c r="AD356" s="45" t="s">
        <v>47</v>
      </c>
      <c r="AE356" s="45" t="s">
        <v>48</v>
      </c>
      <c r="AF356" s="47"/>
      <c r="AG356" s="45"/>
      <c r="AH356" s="28" t="s">
        <v>50</v>
      </c>
      <c r="AI356" s="45"/>
      <c r="AJ356" s="21" t="s">
        <v>1100</v>
      </c>
      <c r="AK356" s="30">
        <v>44460</v>
      </c>
      <c r="AL356" s="29">
        <f t="shared" si="16"/>
        <v>10364</v>
      </c>
    </row>
    <row r="357" spans="1:38" ht="18" customHeight="1" x14ac:dyDescent="0.3">
      <c r="A357" s="138">
        <v>352</v>
      </c>
      <c r="B357" s="21">
        <v>10365</v>
      </c>
      <c r="C357" s="21"/>
      <c r="D357" s="23" t="s">
        <v>94</v>
      </c>
      <c r="E357" s="21"/>
      <c r="F357" s="45"/>
      <c r="G357" s="56"/>
      <c r="H357" s="76"/>
      <c r="I357" s="45" t="s">
        <v>1093</v>
      </c>
      <c r="J357" s="37"/>
      <c r="K357" s="45" t="s">
        <v>1094</v>
      </c>
      <c r="L357" s="45"/>
      <c r="M357" s="45"/>
      <c r="N357" s="45" t="s">
        <v>1493</v>
      </c>
      <c r="O357" s="37"/>
      <c r="P357" s="89" t="s">
        <v>171</v>
      </c>
      <c r="Q357" s="24" t="s">
        <v>1494</v>
      </c>
      <c r="R357" s="24" t="s">
        <v>1494</v>
      </c>
      <c r="S357" s="51" t="s">
        <v>34</v>
      </c>
      <c r="T357" s="47" t="s">
        <v>1016</v>
      </c>
      <c r="U357" s="45"/>
      <c r="V357" s="45" t="s">
        <v>59</v>
      </c>
      <c r="W357" s="45" t="s">
        <v>36</v>
      </c>
      <c r="X357" s="29">
        <v>57</v>
      </c>
      <c r="Y357" s="45"/>
      <c r="Z357" s="45" t="s">
        <v>1093</v>
      </c>
      <c r="AA357" s="45"/>
      <c r="AB357" s="47" t="s">
        <v>55</v>
      </c>
      <c r="AC357" s="45" t="s">
        <v>1095</v>
      </c>
      <c r="AD357" s="47" t="s">
        <v>109</v>
      </c>
      <c r="AE357" s="56" t="s">
        <v>112</v>
      </c>
      <c r="AF357" s="139" t="s">
        <v>88</v>
      </c>
      <c r="AG357" s="139" t="s">
        <v>111</v>
      </c>
      <c r="AH357" s="37" t="s">
        <v>1096</v>
      </c>
      <c r="AI357" s="37"/>
      <c r="AJ357" s="21" t="s">
        <v>1663</v>
      </c>
      <c r="AK357" s="30">
        <v>44460</v>
      </c>
      <c r="AL357" s="29">
        <f t="shared" si="16"/>
        <v>10365</v>
      </c>
    </row>
    <row r="358" spans="1:38" ht="18" customHeight="1" x14ac:dyDescent="0.3">
      <c r="A358" s="138">
        <v>353</v>
      </c>
      <c r="B358" s="21">
        <v>10366</v>
      </c>
      <c r="C358" s="21"/>
      <c r="D358" s="23" t="s">
        <v>94</v>
      </c>
      <c r="E358" s="21"/>
      <c r="F358" s="45"/>
      <c r="G358" s="56"/>
      <c r="H358" s="76"/>
      <c r="I358" s="45" t="s">
        <v>1521</v>
      </c>
      <c r="J358" s="37"/>
      <c r="K358" s="45" t="s">
        <v>1522</v>
      </c>
      <c r="L358" s="45" t="s">
        <v>1508</v>
      </c>
      <c r="M358" s="45"/>
      <c r="N358" s="45" t="s">
        <v>1493</v>
      </c>
      <c r="O358" s="37"/>
      <c r="P358" s="89" t="s">
        <v>171</v>
      </c>
      <c r="Q358" s="24" t="s">
        <v>1494</v>
      </c>
      <c r="R358" s="24" t="s">
        <v>1494</v>
      </c>
      <c r="S358" s="51" t="s">
        <v>34</v>
      </c>
      <c r="T358" s="47" t="s">
        <v>1495</v>
      </c>
      <c r="U358" s="45"/>
      <c r="V358" s="45" t="s">
        <v>59</v>
      </c>
      <c r="W358" s="45" t="s">
        <v>36</v>
      </c>
      <c r="X358" s="29">
        <v>70</v>
      </c>
      <c r="Y358" s="45"/>
      <c r="Z358" s="45" t="s">
        <v>1521</v>
      </c>
      <c r="AA358" s="45"/>
      <c r="AB358" s="47" t="s">
        <v>55</v>
      </c>
      <c r="AC358" s="45" t="s">
        <v>1506</v>
      </c>
      <c r="AD358" s="47" t="s">
        <v>1504</v>
      </c>
      <c r="AE358" s="45" t="s">
        <v>1505</v>
      </c>
      <c r="AF358" s="47" t="s">
        <v>55</v>
      </c>
      <c r="AG358" s="47" t="s">
        <v>1506</v>
      </c>
      <c r="AH358" s="149" t="s">
        <v>1504</v>
      </c>
      <c r="AI358" s="37"/>
      <c r="AJ358" s="21" t="s">
        <v>1100</v>
      </c>
      <c r="AK358" s="30">
        <v>44460</v>
      </c>
      <c r="AL358" s="29">
        <f t="shared" si="16"/>
        <v>10366</v>
      </c>
    </row>
    <row r="359" spans="1:38" ht="18" customHeight="1" x14ac:dyDescent="0.3">
      <c r="A359" s="138">
        <v>354</v>
      </c>
      <c r="B359" s="21">
        <v>91785</v>
      </c>
      <c r="C359" s="45"/>
      <c r="D359" s="23" t="s">
        <v>43</v>
      </c>
      <c r="E359" s="21"/>
      <c r="F359" s="45"/>
      <c r="G359" s="56"/>
      <c r="H359" s="76"/>
      <c r="I359" s="45" t="s">
        <v>1523</v>
      </c>
      <c r="J359" s="45"/>
      <c r="K359" s="45" t="s">
        <v>1524</v>
      </c>
      <c r="L359" s="45"/>
      <c r="M359" s="45"/>
      <c r="N359" s="45" t="s">
        <v>1493</v>
      </c>
      <c r="O359" s="47" t="s">
        <v>1525</v>
      </c>
      <c r="P359" s="89" t="s">
        <v>171</v>
      </c>
      <c r="Q359" s="24" t="s">
        <v>1494</v>
      </c>
      <c r="R359" s="24" t="s">
        <v>1494</v>
      </c>
      <c r="S359" s="51" t="s">
        <v>34</v>
      </c>
      <c r="T359" s="47" t="s">
        <v>1518</v>
      </c>
      <c r="U359" s="47"/>
      <c r="V359" s="45" t="s">
        <v>45</v>
      </c>
      <c r="W359" s="45" t="s">
        <v>36</v>
      </c>
      <c r="X359" s="29">
        <v>36</v>
      </c>
      <c r="Y359" s="45"/>
      <c r="Z359" s="45" t="s">
        <v>1523</v>
      </c>
      <c r="AA359" s="45"/>
      <c r="AB359" s="47" t="s">
        <v>39</v>
      </c>
      <c r="AC359" s="45" t="s">
        <v>49</v>
      </c>
      <c r="AD359" s="45" t="s">
        <v>47</v>
      </c>
      <c r="AE359" s="45" t="s">
        <v>48</v>
      </c>
      <c r="AF359" s="47"/>
      <c r="AG359" s="45"/>
      <c r="AH359" s="28" t="s">
        <v>1526</v>
      </c>
      <c r="AI359" s="45"/>
      <c r="AJ359" s="21" t="s">
        <v>43</v>
      </c>
      <c r="AK359" s="30">
        <v>44460</v>
      </c>
      <c r="AL359" s="29">
        <f t="shared" si="16"/>
        <v>91785</v>
      </c>
    </row>
    <row r="360" spans="1:38" ht="18" customHeight="1" x14ac:dyDescent="0.3">
      <c r="A360" s="138">
        <v>355</v>
      </c>
      <c r="B360" s="21">
        <v>91786</v>
      </c>
      <c r="C360" s="45"/>
      <c r="D360" s="23" t="s">
        <v>43</v>
      </c>
      <c r="E360" s="21"/>
      <c r="F360" s="45"/>
      <c r="G360" s="56"/>
      <c r="H360" s="76"/>
      <c r="I360" s="45" t="s">
        <v>1527</v>
      </c>
      <c r="J360" s="45"/>
      <c r="K360" s="45" t="s">
        <v>1528</v>
      </c>
      <c r="L360" s="45"/>
      <c r="M360" s="45"/>
      <c r="N360" s="45" t="s">
        <v>1493</v>
      </c>
      <c r="O360" s="47" t="s">
        <v>1529</v>
      </c>
      <c r="P360" s="89" t="s">
        <v>171</v>
      </c>
      <c r="Q360" s="24" t="s">
        <v>1494</v>
      </c>
      <c r="R360" s="24" t="s">
        <v>1494</v>
      </c>
      <c r="S360" s="51" t="s">
        <v>34</v>
      </c>
      <c r="T360" s="47" t="s">
        <v>1530</v>
      </c>
      <c r="U360" s="47"/>
      <c r="V360" s="45" t="s">
        <v>45</v>
      </c>
      <c r="W360" s="45" t="s">
        <v>36</v>
      </c>
      <c r="X360" s="29">
        <v>100</v>
      </c>
      <c r="Y360" s="45"/>
      <c r="Z360" s="45" t="s">
        <v>1527</v>
      </c>
      <c r="AA360" s="45"/>
      <c r="AB360" s="47" t="s">
        <v>55</v>
      </c>
      <c r="AC360" s="45" t="s">
        <v>1531</v>
      </c>
      <c r="AD360" s="45" t="s">
        <v>99</v>
      </c>
      <c r="AE360" s="45" t="s">
        <v>100</v>
      </c>
      <c r="AF360" s="47" t="s">
        <v>102</v>
      </c>
      <c r="AG360" s="45" t="s">
        <v>103</v>
      </c>
      <c r="AH360" s="28" t="s">
        <v>1532</v>
      </c>
      <c r="AI360" s="45"/>
      <c r="AJ360" s="24" t="s">
        <v>43</v>
      </c>
      <c r="AK360" s="30">
        <v>44460</v>
      </c>
      <c r="AL360" s="29">
        <f t="shared" si="16"/>
        <v>91786</v>
      </c>
    </row>
    <row r="361" spans="1:38" ht="18" customHeight="1" x14ac:dyDescent="0.3">
      <c r="A361" s="138">
        <v>356</v>
      </c>
      <c r="B361" s="21">
        <v>10367</v>
      </c>
      <c r="C361" s="21"/>
      <c r="D361" s="23" t="s">
        <v>94</v>
      </c>
      <c r="E361" s="21"/>
      <c r="F361" s="45"/>
      <c r="G361" s="56"/>
      <c r="H361" s="76"/>
      <c r="I361" s="45" t="s">
        <v>1535</v>
      </c>
      <c r="J361" s="37"/>
      <c r="K361" s="45" t="s">
        <v>1533</v>
      </c>
      <c r="L361" s="45"/>
      <c r="M361" s="45"/>
      <c r="N361" s="45" t="s">
        <v>1493</v>
      </c>
      <c r="O361" s="37"/>
      <c r="P361" s="89" t="s">
        <v>171</v>
      </c>
      <c r="Q361" s="24" t="s">
        <v>1494</v>
      </c>
      <c r="R361" s="24" t="s">
        <v>1494</v>
      </c>
      <c r="S361" s="51" t="s">
        <v>34</v>
      </c>
      <c r="T361" s="47" t="s">
        <v>1517</v>
      </c>
      <c r="U361" s="45"/>
      <c r="V361" s="45" t="s">
        <v>59</v>
      </c>
      <c r="W361" s="45" t="s">
        <v>36</v>
      </c>
      <c r="X361" s="29">
        <v>70</v>
      </c>
      <c r="Y361" s="45"/>
      <c r="Z361" s="45" t="s">
        <v>1535</v>
      </c>
      <c r="AA361" s="45"/>
      <c r="AB361" s="47" t="s">
        <v>55</v>
      </c>
      <c r="AC361" s="45" t="s">
        <v>1506</v>
      </c>
      <c r="AD361" s="47" t="s">
        <v>1504</v>
      </c>
      <c r="AE361" s="45" t="s">
        <v>1505</v>
      </c>
      <c r="AF361" s="47" t="s">
        <v>55</v>
      </c>
      <c r="AG361" s="47" t="s">
        <v>1506</v>
      </c>
      <c r="AH361" s="149" t="s">
        <v>1504</v>
      </c>
      <c r="AI361" s="37"/>
      <c r="AJ361" s="21" t="s">
        <v>1100</v>
      </c>
      <c r="AK361" s="30">
        <v>44159</v>
      </c>
      <c r="AL361" s="29">
        <f t="shared" si="16"/>
        <v>10367</v>
      </c>
    </row>
    <row r="362" spans="1:38" ht="18" customHeight="1" x14ac:dyDescent="0.3">
      <c r="A362" s="138">
        <v>357</v>
      </c>
      <c r="B362" s="21">
        <v>91788</v>
      </c>
      <c r="C362" s="45"/>
      <c r="D362" s="23" t="s">
        <v>43</v>
      </c>
      <c r="E362" s="21"/>
      <c r="F362" s="45"/>
      <c r="G362" s="56"/>
      <c r="H362" s="76"/>
      <c r="I362" s="45" t="s">
        <v>1536</v>
      </c>
      <c r="J362" s="45"/>
      <c r="K362" s="45" t="s">
        <v>1537</v>
      </c>
      <c r="L362" s="45" t="s">
        <v>1538</v>
      </c>
      <c r="M362" s="45"/>
      <c r="N362" s="45" t="s">
        <v>1493</v>
      </c>
      <c r="O362" s="47"/>
      <c r="P362" s="89" t="s">
        <v>171</v>
      </c>
      <c r="Q362" s="24" t="s">
        <v>1494</v>
      </c>
      <c r="R362" s="24" t="s">
        <v>1494</v>
      </c>
      <c r="S362" s="51" t="s">
        <v>34</v>
      </c>
      <c r="T362" s="47" t="s">
        <v>1495</v>
      </c>
      <c r="U362" s="47"/>
      <c r="V362" s="45" t="s">
        <v>45</v>
      </c>
      <c r="W362" s="45" t="s">
        <v>36</v>
      </c>
      <c r="X362" s="29">
        <v>204</v>
      </c>
      <c r="Y362" s="45"/>
      <c r="Z362" s="45" t="s">
        <v>1536</v>
      </c>
      <c r="AA362" s="45"/>
      <c r="AB362" s="47" t="s">
        <v>55</v>
      </c>
      <c r="AC362" s="45" t="s">
        <v>1539</v>
      </c>
      <c r="AD362" s="45" t="s">
        <v>109</v>
      </c>
      <c r="AE362" s="45" t="s">
        <v>110</v>
      </c>
      <c r="AF362" s="47" t="s">
        <v>88</v>
      </c>
      <c r="AG362" s="45" t="s">
        <v>111</v>
      </c>
      <c r="AH362" s="28" t="s">
        <v>1540</v>
      </c>
      <c r="AI362" s="45"/>
      <c r="AJ362" s="21" t="s">
        <v>43</v>
      </c>
      <c r="AK362" s="30">
        <v>44460</v>
      </c>
      <c r="AL362" s="29">
        <f t="shared" si="16"/>
        <v>91788</v>
      </c>
    </row>
    <row r="363" spans="1:38" ht="18" customHeight="1" x14ac:dyDescent="0.3">
      <c r="A363" s="138">
        <v>358</v>
      </c>
      <c r="B363" s="21">
        <v>91789</v>
      </c>
      <c r="C363" s="45"/>
      <c r="D363" s="23" t="s">
        <v>43</v>
      </c>
      <c r="E363" s="21"/>
      <c r="F363" s="45"/>
      <c r="G363" s="56"/>
      <c r="H363" s="76"/>
      <c r="I363" s="45" t="s">
        <v>1664</v>
      </c>
      <c r="J363" s="45"/>
      <c r="K363" s="45" t="s">
        <v>1541</v>
      </c>
      <c r="L363" s="45"/>
      <c r="M363" s="45"/>
      <c r="N363" s="45" t="s">
        <v>1493</v>
      </c>
      <c r="O363" s="47"/>
      <c r="P363" s="89" t="s">
        <v>171</v>
      </c>
      <c r="Q363" s="24" t="s">
        <v>1494</v>
      </c>
      <c r="R363" s="24" t="s">
        <v>1494</v>
      </c>
      <c r="S363" s="51" t="s">
        <v>34</v>
      </c>
      <c r="T363" s="47" t="s">
        <v>1495</v>
      </c>
      <c r="U363" s="47"/>
      <c r="V363" s="45" t="s">
        <v>45</v>
      </c>
      <c r="W363" s="45" t="s">
        <v>36</v>
      </c>
      <c r="X363" s="29">
        <v>10</v>
      </c>
      <c r="Y363" s="45"/>
      <c r="Z363" s="45" t="s">
        <v>1665</v>
      </c>
      <c r="AA363" s="45"/>
      <c r="AB363" s="47" t="s">
        <v>39</v>
      </c>
      <c r="AC363" s="45" t="s">
        <v>49</v>
      </c>
      <c r="AD363" s="45" t="s">
        <v>47</v>
      </c>
      <c r="AE363" s="45" t="s">
        <v>48</v>
      </c>
      <c r="AF363" s="47"/>
      <c r="AG363" s="45"/>
      <c r="AH363" s="28" t="s">
        <v>1542</v>
      </c>
      <c r="AI363" s="45"/>
      <c r="AJ363" s="21" t="s">
        <v>43</v>
      </c>
      <c r="AK363" s="30">
        <v>44460</v>
      </c>
      <c r="AL363" s="29">
        <f t="shared" si="16"/>
        <v>91789</v>
      </c>
    </row>
    <row r="364" spans="1:38" ht="18" customHeight="1" x14ac:dyDescent="0.3">
      <c r="A364" s="138">
        <v>359</v>
      </c>
      <c r="B364" s="21">
        <v>40365</v>
      </c>
      <c r="C364" s="47" t="s">
        <v>63</v>
      </c>
      <c r="D364" s="23" t="s">
        <v>62</v>
      </c>
      <c r="E364" s="21"/>
      <c r="F364" s="45" t="s">
        <v>1543</v>
      </c>
      <c r="G364" s="56"/>
      <c r="H364" s="76"/>
      <c r="I364" s="45" t="s">
        <v>1662</v>
      </c>
      <c r="J364" s="45" t="s">
        <v>1545</v>
      </c>
      <c r="K364" s="45" t="s">
        <v>1546</v>
      </c>
      <c r="L364" s="45"/>
      <c r="M364" s="45"/>
      <c r="N364" s="45" t="s">
        <v>1493</v>
      </c>
      <c r="O364" s="45" t="s">
        <v>1529</v>
      </c>
      <c r="P364" s="89" t="s">
        <v>171</v>
      </c>
      <c r="Q364" s="24" t="s">
        <v>1494</v>
      </c>
      <c r="R364" s="24" t="s">
        <v>1494</v>
      </c>
      <c r="S364" s="51" t="s">
        <v>34</v>
      </c>
      <c r="T364" s="47" t="s">
        <v>1530</v>
      </c>
      <c r="U364" s="45"/>
      <c r="V364" s="45" t="s">
        <v>59</v>
      </c>
      <c r="W364" s="45" t="s">
        <v>36</v>
      </c>
      <c r="X364" s="29">
        <v>87</v>
      </c>
      <c r="Y364" s="45"/>
      <c r="Z364" s="45" t="s">
        <v>1544</v>
      </c>
      <c r="AA364" s="45" t="s">
        <v>113</v>
      </c>
      <c r="AB364" s="47" t="s">
        <v>55</v>
      </c>
      <c r="AC364" s="45" t="s">
        <v>1547</v>
      </c>
      <c r="AD364" s="45" t="s">
        <v>1130</v>
      </c>
      <c r="AE364" s="45" t="s">
        <v>112</v>
      </c>
      <c r="AF364" s="47" t="s">
        <v>88</v>
      </c>
      <c r="AG364" s="47" t="s">
        <v>1506</v>
      </c>
      <c r="AH364" s="140" t="s">
        <v>1549</v>
      </c>
      <c r="AI364" s="45"/>
      <c r="AJ364" s="21" t="s">
        <v>101</v>
      </c>
      <c r="AK364" s="30">
        <v>44403</v>
      </c>
      <c r="AL364" s="31">
        <f t="shared" si="16"/>
        <v>40365</v>
      </c>
    </row>
    <row r="365" spans="1:38" ht="18" customHeight="1" x14ac:dyDescent="0.3">
      <c r="A365" s="138">
        <v>360</v>
      </c>
      <c r="B365" s="21">
        <v>91791</v>
      </c>
      <c r="C365" s="45"/>
      <c r="D365" s="23" t="s">
        <v>43</v>
      </c>
      <c r="E365" s="21"/>
      <c r="F365" s="45"/>
      <c r="G365" s="56"/>
      <c r="H365" s="76"/>
      <c r="I365" s="45" t="s">
        <v>1550</v>
      </c>
      <c r="J365" s="94"/>
      <c r="K365" s="94" t="s">
        <v>1551</v>
      </c>
      <c r="L365" s="45"/>
      <c r="M365" s="45"/>
      <c r="N365" s="45" t="s">
        <v>1493</v>
      </c>
      <c r="O365" s="47"/>
      <c r="P365" s="89" t="s">
        <v>171</v>
      </c>
      <c r="Q365" s="24" t="s">
        <v>1494</v>
      </c>
      <c r="R365" s="24" t="s">
        <v>1494</v>
      </c>
      <c r="S365" s="51" t="s">
        <v>34</v>
      </c>
      <c r="T365" s="47" t="s">
        <v>1495</v>
      </c>
      <c r="U365" s="47"/>
      <c r="V365" s="45" t="s">
        <v>45</v>
      </c>
      <c r="W365" s="45" t="s">
        <v>36</v>
      </c>
      <c r="X365" s="29">
        <v>4</v>
      </c>
      <c r="Y365" s="45"/>
      <c r="Z365" s="45" t="s">
        <v>1550</v>
      </c>
      <c r="AA365" s="94"/>
      <c r="AB365" s="52" t="s">
        <v>123</v>
      </c>
      <c r="AC365" s="94" t="s">
        <v>1554</v>
      </c>
      <c r="AD365" s="94" t="s">
        <v>1552</v>
      </c>
      <c r="AE365" s="94" t="s">
        <v>1553</v>
      </c>
      <c r="AF365" s="52"/>
      <c r="AG365" s="94"/>
      <c r="AH365" s="28" t="s">
        <v>1555</v>
      </c>
      <c r="AI365" s="45"/>
      <c r="AJ365" s="81" t="s">
        <v>43</v>
      </c>
      <c r="AK365" s="30">
        <v>44460</v>
      </c>
      <c r="AL365" s="29">
        <f t="shared" si="16"/>
        <v>91791</v>
      </c>
    </row>
    <row r="366" spans="1:38" ht="18" customHeight="1" x14ac:dyDescent="0.3">
      <c r="A366" s="138">
        <v>361</v>
      </c>
      <c r="B366" s="21">
        <v>10368</v>
      </c>
      <c r="C366" s="21"/>
      <c r="D366" s="23" t="s">
        <v>94</v>
      </c>
      <c r="E366" s="21"/>
      <c r="F366" s="45" t="s">
        <v>1556</v>
      </c>
      <c r="G366" s="56"/>
      <c r="H366" s="76"/>
      <c r="I366" s="45" t="s">
        <v>1557</v>
      </c>
      <c r="J366" s="37"/>
      <c r="K366" s="45" t="s">
        <v>1558</v>
      </c>
      <c r="L366" s="45"/>
      <c r="M366" s="45"/>
      <c r="N366" s="45" t="s">
        <v>1493</v>
      </c>
      <c r="O366" s="37"/>
      <c r="P366" s="89" t="s">
        <v>171</v>
      </c>
      <c r="Q366" s="24" t="s">
        <v>1494</v>
      </c>
      <c r="R366" s="24" t="s">
        <v>1494</v>
      </c>
      <c r="S366" s="51" t="s">
        <v>34</v>
      </c>
      <c r="T366" s="47" t="s">
        <v>1559</v>
      </c>
      <c r="U366" s="45"/>
      <c r="V366" s="45" t="s">
        <v>59</v>
      </c>
      <c r="W366" s="45" t="s">
        <v>36</v>
      </c>
      <c r="X366" s="29">
        <v>75</v>
      </c>
      <c r="Y366" s="45"/>
      <c r="Z366" s="45" t="s">
        <v>1557</v>
      </c>
      <c r="AA366" s="45"/>
      <c r="AB366" s="47" t="s">
        <v>55</v>
      </c>
      <c r="AC366" s="45" t="s">
        <v>1506</v>
      </c>
      <c r="AD366" s="47" t="s">
        <v>1504</v>
      </c>
      <c r="AE366" s="45" t="s">
        <v>1505</v>
      </c>
      <c r="AF366" s="47" t="s">
        <v>55</v>
      </c>
      <c r="AG366" s="47" t="s">
        <v>1506</v>
      </c>
      <c r="AH366" s="149" t="s">
        <v>1504</v>
      </c>
      <c r="AI366" s="37"/>
      <c r="AJ366" s="21" t="s">
        <v>1100</v>
      </c>
      <c r="AK366" s="30">
        <v>44460</v>
      </c>
      <c r="AL366" s="29">
        <f t="shared" si="16"/>
        <v>10368</v>
      </c>
    </row>
    <row r="367" spans="1:38" ht="18" customHeight="1" x14ac:dyDescent="0.3">
      <c r="A367" s="138">
        <v>362</v>
      </c>
      <c r="B367" s="21">
        <v>91793</v>
      </c>
      <c r="C367" s="45"/>
      <c r="D367" s="23" t="s">
        <v>43</v>
      </c>
      <c r="E367" s="21"/>
      <c r="F367" s="45"/>
      <c r="G367" s="56"/>
      <c r="H367" s="76"/>
      <c r="I367" s="45" t="s">
        <v>1560</v>
      </c>
      <c r="J367" s="45"/>
      <c r="K367" s="45" t="s">
        <v>1561</v>
      </c>
      <c r="L367" s="45"/>
      <c r="M367" s="45"/>
      <c r="N367" s="45" t="s">
        <v>1493</v>
      </c>
      <c r="O367" s="47" t="s">
        <v>1519</v>
      </c>
      <c r="P367" s="89" t="s">
        <v>171</v>
      </c>
      <c r="Q367" s="24" t="s">
        <v>1494</v>
      </c>
      <c r="R367" s="24" t="s">
        <v>1494</v>
      </c>
      <c r="S367" s="51" t="s">
        <v>34</v>
      </c>
      <c r="T367" s="47" t="s">
        <v>1016</v>
      </c>
      <c r="U367" s="47"/>
      <c r="V367" s="45" t="s">
        <v>45</v>
      </c>
      <c r="W367" s="45" t="s">
        <v>36</v>
      </c>
      <c r="X367" s="29">
        <v>10</v>
      </c>
      <c r="Y367" s="45"/>
      <c r="Z367" s="45" t="s">
        <v>1560</v>
      </c>
      <c r="AA367" s="45"/>
      <c r="AB367" s="47" t="s">
        <v>39</v>
      </c>
      <c r="AC367" s="45" t="s">
        <v>49</v>
      </c>
      <c r="AD367" s="45" t="s">
        <v>47</v>
      </c>
      <c r="AE367" s="45" t="s">
        <v>48</v>
      </c>
      <c r="AF367" s="47"/>
      <c r="AG367" s="45"/>
      <c r="AH367" s="108" t="s">
        <v>50</v>
      </c>
      <c r="AI367" s="45"/>
      <c r="AJ367" s="21" t="s">
        <v>43</v>
      </c>
      <c r="AK367" s="30">
        <v>44460</v>
      </c>
      <c r="AL367" s="29">
        <f t="shared" si="16"/>
        <v>91793</v>
      </c>
    </row>
    <row r="368" spans="1:38" ht="18" customHeight="1" x14ac:dyDescent="0.3">
      <c r="A368" s="138">
        <v>363</v>
      </c>
      <c r="B368" s="21">
        <v>10369</v>
      </c>
      <c r="C368" s="21"/>
      <c r="D368" s="23" t="s">
        <v>94</v>
      </c>
      <c r="E368" s="21"/>
      <c r="F368" s="45"/>
      <c r="G368" s="56"/>
      <c r="H368" s="76"/>
      <c r="I368" s="45" t="s">
        <v>1666</v>
      </c>
      <c r="J368" s="37"/>
      <c r="K368" s="45" t="s">
        <v>1563</v>
      </c>
      <c r="L368" s="45"/>
      <c r="M368" s="45"/>
      <c r="N368" s="45" t="s">
        <v>1493</v>
      </c>
      <c r="O368" s="37"/>
      <c r="P368" s="89" t="s">
        <v>171</v>
      </c>
      <c r="Q368" s="24" t="s">
        <v>1494</v>
      </c>
      <c r="R368" s="24" t="s">
        <v>1494</v>
      </c>
      <c r="S368" s="51" t="s">
        <v>34</v>
      </c>
      <c r="T368" s="47" t="s">
        <v>1500</v>
      </c>
      <c r="U368" s="45"/>
      <c r="V368" s="45" t="s">
        <v>59</v>
      </c>
      <c r="W368" s="45" t="s">
        <v>36</v>
      </c>
      <c r="X368" s="29">
        <v>60</v>
      </c>
      <c r="Y368" s="45"/>
      <c r="Z368" s="45" t="s">
        <v>1562</v>
      </c>
      <c r="AA368" s="45"/>
      <c r="AB368" s="47" t="s">
        <v>55</v>
      </c>
      <c r="AC368" s="45" t="s">
        <v>1506</v>
      </c>
      <c r="AD368" s="47" t="s">
        <v>1504</v>
      </c>
      <c r="AE368" s="45" t="s">
        <v>1505</v>
      </c>
      <c r="AF368" s="47" t="s">
        <v>55</v>
      </c>
      <c r="AG368" s="47" t="s">
        <v>1506</v>
      </c>
      <c r="AH368" s="149" t="s">
        <v>1504</v>
      </c>
      <c r="AI368" s="37"/>
      <c r="AJ368" s="21" t="s">
        <v>1100</v>
      </c>
      <c r="AK368" s="30">
        <v>44460</v>
      </c>
      <c r="AL368" s="29">
        <f t="shared" si="16"/>
        <v>10369</v>
      </c>
    </row>
    <row r="369" spans="1:38" ht="18" customHeight="1" x14ac:dyDescent="0.3">
      <c r="A369" s="138">
        <v>364</v>
      </c>
      <c r="B369" s="21">
        <v>40366</v>
      </c>
      <c r="C369" s="47" t="s">
        <v>78</v>
      </c>
      <c r="D369" s="23" t="s">
        <v>62</v>
      </c>
      <c r="E369" s="21"/>
      <c r="F369" s="45" t="s">
        <v>1567</v>
      </c>
      <c r="G369" s="56"/>
      <c r="H369" s="76"/>
      <c r="I369" s="49" t="s">
        <v>1570</v>
      </c>
      <c r="J369" s="45"/>
      <c r="K369" s="45" t="s">
        <v>1568</v>
      </c>
      <c r="L369" s="45" t="s">
        <v>1569</v>
      </c>
      <c r="M369" s="45"/>
      <c r="N369" s="45" t="s">
        <v>1493</v>
      </c>
      <c r="O369" s="45" t="s">
        <v>1534</v>
      </c>
      <c r="P369" s="89" t="s">
        <v>171</v>
      </c>
      <c r="Q369" s="24" t="s">
        <v>1494</v>
      </c>
      <c r="R369" s="24" t="s">
        <v>1494</v>
      </c>
      <c r="S369" s="51" t="s">
        <v>34</v>
      </c>
      <c r="T369" s="47" t="s">
        <v>1517</v>
      </c>
      <c r="U369" s="45"/>
      <c r="V369" s="45" t="s">
        <v>59</v>
      </c>
      <c r="W369" s="45" t="s">
        <v>36</v>
      </c>
      <c r="X369" s="29">
        <v>62</v>
      </c>
      <c r="Y369" s="45"/>
      <c r="Z369" s="45" t="s">
        <v>1564</v>
      </c>
      <c r="AA369" s="45"/>
      <c r="AB369" s="47" t="s">
        <v>55</v>
      </c>
      <c r="AC369" s="45" t="s">
        <v>1565</v>
      </c>
      <c r="AD369" s="45" t="s">
        <v>109</v>
      </c>
      <c r="AE369" s="45" t="s">
        <v>112</v>
      </c>
      <c r="AF369" s="27" t="s">
        <v>88</v>
      </c>
      <c r="AG369" s="27" t="s">
        <v>111</v>
      </c>
      <c r="AH369" s="28" t="s">
        <v>1566</v>
      </c>
      <c r="AI369" s="45"/>
      <c r="AJ369" s="21" t="s">
        <v>101</v>
      </c>
      <c r="AK369" s="30">
        <v>44460</v>
      </c>
      <c r="AL369" s="31">
        <f t="shared" si="16"/>
        <v>40366</v>
      </c>
    </row>
    <row r="370" spans="1:38" ht="18" customHeight="1" x14ac:dyDescent="0.3">
      <c r="A370" s="138">
        <v>365</v>
      </c>
      <c r="B370" s="21">
        <v>91796</v>
      </c>
      <c r="C370" s="45"/>
      <c r="D370" s="23" t="s">
        <v>43</v>
      </c>
      <c r="E370" s="21"/>
      <c r="F370" s="45"/>
      <c r="G370" s="56"/>
      <c r="H370" s="76"/>
      <c r="I370" s="45" t="s">
        <v>1571</v>
      </c>
      <c r="J370" s="45"/>
      <c r="K370" s="45" t="s">
        <v>1572</v>
      </c>
      <c r="L370" s="45"/>
      <c r="M370" s="45"/>
      <c r="N370" s="45" t="s">
        <v>1493</v>
      </c>
      <c r="O370" s="47" t="s">
        <v>1529</v>
      </c>
      <c r="P370" s="89" t="s">
        <v>171</v>
      </c>
      <c r="Q370" s="24" t="s">
        <v>1494</v>
      </c>
      <c r="R370" s="24" t="s">
        <v>1494</v>
      </c>
      <c r="S370" s="51" t="s">
        <v>34</v>
      </c>
      <c r="T370" s="47" t="s">
        <v>1530</v>
      </c>
      <c r="U370" s="47"/>
      <c r="V370" s="45" t="s">
        <v>45</v>
      </c>
      <c r="W370" s="45" t="s">
        <v>36</v>
      </c>
      <c r="X370" s="29">
        <v>50</v>
      </c>
      <c r="Y370" s="45"/>
      <c r="Z370" s="45" t="s">
        <v>1571</v>
      </c>
      <c r="AA370" s="47"/>
      <c r="AB370" s="47" t="s">
        <v>39</v>
      </c>
      <c r="AC370" s="27" t="s">
        <v>85</v>
      </c>
      <c r="AD370" s="45" t="s">
        <v>83</v>
      </c>
      <c r="AE370" s="45" t="s">
        <v>84</v>
      </c>
      <c r="AF370" s="47"/>
      <c r="AG370" s="45"/>
      <c r="AH370" s="28" t="s">
        <v>1573</v>
      </c>
      <c r="AI370" s="45"/>
      <c r="AJ370" s="21" t="s">
        <v>43</v>
      </c>
      <c r="AK370" s="30">
        <v>44399</v>
      </c>
      <c r="AL370" s="29">
        <f t="shared" si="16"/>
        <v>91796</v>
      </c>
    </row>
    <row r="371" spans="1:38" ht="18" customHeight="1" x14ac:dyDescent="0.3">
      <c r="A371" s="138">
        <v>366</v>
      </c>
      <c r="B371" s="21">
        <v>91797</v>
      </c>
      <c r="C371" s="45"/>
      <c r="D371" s="23" t="s">
        <v>43</v>
      </c>
      <c r="E371" s="21"/>
      <c r="F371" s="45"/>
      <c r="G371" s="56"/>
      <c r="H371" s="76"/>
      <c r="I371" s="45" t="s">
        <v>1574</v>
      </c>
      <c r="J371" s="45"/>
      <c r="K371" s="45" t="s">
        <v>1575</v>
      </c>
      <c r="L371" s="45"/>
      <c r="M371" s="45"/>
      <c r="N371" s="45" t="s">
        <v>1493</v>
      </c>
      <c r="O371" s="47"/>
      <c r="P371" s="89" t="s">
        <v>171</v>
      </c>
      <c r="Q371" s="24" t="s">
        <v>1494</v>
      </c>
      <c r="R371" s="24" t="s">
        <v>1494</v>
      </c>
      <c r="S371" s="51" t="s">
        <v>34</v>
      </c>
      <c r="T371" s="47" t="s">
        <v>1495</v>
      </c>
      <c r="U371" s="47"/>
      <c r="V371" s="45" t="s">
        <v>45</v>
      </c>
      <c r="W371" s="45" t="s">
        <v>36</v>
      </c>
      <c r="X371" s="29">
        <v>57</v>
      </c>
      <c r="Y371" s="45"/>
      <c r="Z371" s="45" t="s">
        <v>1574</v>
      </c>
      <c r="AA371" s="47"/>
      <c r="AB371" s="47" t="s">
        <v>39</v>
      </c>
      <c r="AC371" s="27" t="s">
        <v>85</v>
      </c>
      <c r="AD371" s="45" t="s">
        <v>83</v>
      </c>
      <c r="AE371" s="45" t="s">
        <v>84</v>
      </c>
      <c r="AF371" s="47"/>
      <c r="AG371" s="45"/>
      <c r="AH371" s="28" t="s">
        <v>1576</v>
      </c>
      <c r="AI371" s="45"/>
      <c r="AJ371" s="21" t="s">
        <v>43</v>
      </c>
      <c r="AK371" s="30">
        <v>44460</v>
      </c>
      <c r="AL371" s="29">
        <f t="shared" si="16"/>
        <v>91797</v>
      </c>
    </row>
    <row r="372" spans="1:38" ht="18" customHeight="1" x14ac:dyDescent="0.3">
      <c r="A372" s="138">
        <v>367</v>
      </c>
      <c r="B372" s="21">
        <v>91798</v>
      </c>
      <c r="C372" s="45"/>
      <c r="D372" s="23" t="s">
        <v>43</v>
      </c>
      <c r="E372" s="21"/>
      <c r="F372" s="45"/>
      <c r="G372" s="56"/>
      <c r="H372" s="76"/>
      <c r="I372" s="45" t="s">
        <v>1577</v>
      </c>
      <c r="J372" s="45"/>
      <c r="K372" s="45" t="s">
        <v>1578</v>
      </c>
      <c r="L372" s="45" t="s">
        <v>1579</v>
      </c>
      <c r="M372" s="45"/>
      <c r="N372" s="45" t="s">
        <v>1493</v>
      </c>
      <c r="O372" s="47"/>
      <c r="P372" s="89" t="s">
        <v>171</v>
      </c>
      <c r="Q372" s="24" t="s">
        <v>1494</v>
      </c>
      <c r="R372" s="24" t="s">
        <v>1494</v>
      </c>
      <c r="S372" s="51" t="s">
        <v>34</v>
      </c>
      <c r="T372" s="47" t="s">
        <v>1500</v>
      </c>
      <c r="U372" s="47"/>
      <c r="V372" s="45" t="s">
        <v>45</v>
      </c>
      <c r="W372" s="45" t="s">
        <v>36</v>
      </c>
      <c r="X372" s="29">
        <v>9</v>
      </c>
      <c r="Y372" s="45"/>
      <c r="Z372" s="45" t="s">
        <v>1577</v>
      </c>
      <c r="AA372" s="47"/>
      <c r="AB372" s="47" t="s">
        <v>39</v>
      </c>
      <c r="AC372" s="27" t="s">
        <v>85</v>
      </c>
      <c r="AD372" s="45" t="s">
        <v>83</v>
      </c>
      <c r="AE372" s="45" t="s">
        <v>84</v>
      </c>
      <c r="AF372" s="47"/>
      <c r="AG372" s="45"/>
      <c r="AH372" s="28" t="s">
        <v>1580</v>
      </c>
      <c r="AI372" s="45"/>
      <c r="AJ372" s="21" t="s">
        <v>43</v>
      </c>
      <c r="AK372" s="30">
        <v>44399</v>
      </c>
      <c r="AL372" s="29">
        <f t="shared" si="16"/>
        <v>91798</v>
      </c>
    </row>
    <row r="373" spans="1:38" ht="18" customHeight="1" x14ac:dyDescent="0.3">
      <c r="A373" s="138">
        <v>368</v>
      </c>
      <c r="B373" s="21">
        <v>10370</v>
      </c>
      <c r="C373" s="21"/>
      <c r="D373" s="23" t="s">
        <v>94</v>
      </c>
      <c r="E373" s="21"/>
      <c r="F373" s="45" t="s">
        <v>1581</v>
      </c>
      <c r="G373" s="56"/>
      <c r="H373" s="76"/>
      <c r="I373" s="45" t="s">
        <v>1582</v>
      </c>
      <c r="J373" s="45"/>
      <c r="K373" s="45" t="s">
        <v>1583</v>
      </c>
      <c r="L373" s="45" t="s">
        <v>1584</v>
      </c>
      <c r="M373" s="45"/>
      <c r="N373" s="45" t="s">
        <v>1493</v>
      </c>
      <c r="O373" s="45"/>
      <c r="P373" s="89" t="s">
        <v>171</v>
      </c>
      <c r="Q373" s="24" t="s">
        <v>1494</v>
      </c>
      <c r="R373" s="24" t="s">
        <v>1494</v>
      </c>
      <c r="S373" s="51" t="s">
        <v>34</v>
      </c>
      <c r="T373" s="47" t="s">
        <v>1495</v>
      </c>
      <c r="U373" s="45"/>
      <c r="V373" s="45" t="s">
        <v>45</v>
      </c>
      <c r="W373" s="45" t="s">
        <v>36</v>
      </c>
      <c r="X373" s="29">
        <v>150</v>
      </c>
      <c r="Y373" s="45"/>
      <c r="Z373" s="45" t="s">
        <v>1582</v>
      </c>
      <c r="AA373" s="45"/>
      <c r="AB373" s="47" t="s">
        <v>55</v>
      </c>
      <c r="AC373" s="45" t="s">
        <v>1506</v>
      </c>
      <c r="AD373" s="47" t="s">
        <v>1504</v>
      </c>
      <c r="AE373" s="45" t="s">
        <v>1505</v>
      </c>
      <c r="AF373" s="47" t="s">
        <v>55</v>
      </c>
      <c r="AG373" s="47" t="s">
        <v>1506</v>
      </c>
      <c r="AH373" s="149" t="s">
        <v>1504</v>
      </c>
      <c r="AI373" s="45"/>
      <c r="AJ373" s="21" t="s">
        <v>96</v>
      </c>
      <c r="AK373" s="30">
        <v>44159</v>
      </c>
      <c r="AL373" s="29">
        <f t="shared" si="16"/>
        <v>10370</v>
      </c>
    </row>
    <row r="374" spans="1:38" ht="18" customHeight="1" x14ac:dyDescent="0.3">
      <c r="A374" s="138">
        <v>369</v>
      </c>
      <c r="B374" s="21">
        <v>91799</v>
      </c>
      <c r="C374" s="45"/>
      <c r="D374" s="23" t="s">
        <v>43</v>
      </c>
      <c r="E374" s="21"/>
      <c r="F374" s="45"/>
      <c r="G374" s="56"/>
      <c r="H374" s="76"/>
      <c r="I374" s="45" t="s">
        <v>1585</v>
      </c>
      <c r="J374" s="45"/>
      <c r="K374" s="45"/>
      <c r="L374" s="45"/>
      <c r="M374" s="45"/>
      <c r="N374" s="45" t="s">
        <v>1493</v>
      </c>
      <c r="O374" s="47"/>
      <c r="P374" s="89" t="s">
        <v>171</v>
      </c>
      <c r="Q374" s="24" t="s">
        <v>1494</v>
      </c>
      <c r="R374" s="24" t="s">
        <v>1494</v>
      </c>
      <c r="S374" s="51" t="s">
        <v>34</v>
      </c>
      <c r="T374" s="47" t="s">
        <v>1495</v>
      </c>
      <c r="U374" s="47"/>
      <c r="V374" s="45"/>
      <c r="W374" s="45"/>
      <c r="X374" s="29">
        <v>84</v>
      </c>
      <c r="Y374" s="45"/>
      <c r="Z374" s="45" t="s">
        <v>1585</v>
      </c>
      <c r="AA374" s="45" t="s">
        <v>44</v>
      </c>
      <c r="AB374" s="47" t="s">
        <v>55</v>
      </c>
      <c r="AC374" s="45" t="s">
        <v>1586</v>
      </c>
      <c r="AD374" s="45" t="s">
        <v>1548</v>
      </c>
      <c r="AE374" s="45" t="s">
        <v>1520</v>
      </c>
      <c r="AF374" s="47"/>
      <c r="AG374" s="45"/>
      <c r="AH374" s="28" t="s">
        <v>1587</v>
      </c>
      <c r="AI374" s="45"/>
      <c r="AJ374" s="24" t="s">
        <v>43</v>
      </c>
      <c r="AK374" s="30">
        <v>44403</v>
      </c>
      <c r="AL374" s="29">
        <f t="shared" si="16"/>
        <v>91799</v>
      </c>
    </row>
    <row r="375" spans="1:38" ht="18" customHeight="1" x14ac:dyDescent="0.3">
      <c r="A375" s="17" t="s">
        <v>1675</v>
      </c>
      <c r="B375" s="2"/>
      <c r="C375" s="17"/>
      <c r="D375" s="3"/>
      <c r="F375" s="17"/>
      <c r="I375" s="17"/>
      <c r="J375" s="17"/>
      <c r="K375" s="17"/>
      <c r="M375" s="17"/>
      <c r="N375" s="17"/>
      <c r="O375" s="17"/>
      <c r="Q375" s="17"/>
      <c r="T375" s="17"/>
      <c r="U375" s="17"/>
      <c r="V375" s="17"/>
      <c r="W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97"/>
      <c r="AI375" s="17"/>
      <c r="AK375" s="17"/>
      <c r="AL375" s="17"/>
    </row>
    <row r="376" spans="1:38" ht="18" customHeight="1" x14ac:dyDescent="0.3">
      <c r="A376" s="17"/>
      <c r="B376" s="2"/>
      <c r="C376" s="17"/>
      <c r="D376" s="3"/>
      <c r="F376" s="17"/>
      <c r="I376" s="17"/>
      <c r="J376" s="17"/>
      <c r="K376" s="17"/>
      <c r="M376" s="17"/>
      <c r="N376" s="17"/>
      <c r="O376" s="17"/>
      <c r="Q376" s="17"/>
      <c r="T376" s="17"/>
      <c r="U376" s="17"/>
      <c r="V376" s="17"/>
      <c r="W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97"/>
      <c r="AI376" s="17"/>
      <c r="AK376" s="17"/>
      <c r="AL376" s="17"/>
    </row>
    <row r="377" spans="1:38" ht="18" customHeight="1" x14ac:dyDescent="0.3">
      <c r="A377" s="17"/>
      <c r="B377" s="2"/>
      <c r="C377" s="17"/>
      <c r="D377" s="3"/>
      <c r="F377" s="17"/>
      <c r="I377" s="17"/>
      <c r="J377" s="17"/>
      <c r="K377" s="17"/>
      <c r="M377" s="17"/>
      <c r="N377" s="17"/>
      <c r="O377" s="17"/>
      <c r="Q377" s="17"/>
      <c r="T377" s="17"/>
      <c r="U377" s="17"/>
      <c r="V377" s="17"/>
      <c r="W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97"/>
      <c r="AI377" s="17"/>
      <c r="AK377" s="17"/>
      <c r="AL377" s="17"/>
    </row>
    <row r="378" spans="1:38" ht="18" customHeight="1" x14ac:dyDescent="0.3">
      <c r="A378" s="17"/>
      <c r="B378" s="2"/>
      <c r="C378" s="17"/>
      <c r="D378" s="3"/>
      <c r="F378" s="17"/>
      <c r="I378" s="17"/>
      <c r="J378" s="17"/>
      <c r="K378" s="17"/>
      <c r="M378" s="17"/>
      <c r="N378" s="17"/>
      <c r="O378" s="17"/>
      <c r="Q378" s="17"/>
      <c r="T378" s="17"/>
      <c r="U378" s="17"/>
      <c r="V378" s="17"/>
      <c r="W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97"/>
      <c r="AI378" s="17"/>
      <c r="AK378" s="17"/>
      <c r="AL378" s="17"/>
    </row>
    <row r="379" spans="1:38" ht="18" customHeight="1" x14ac:dyDescent="0.3">
      <c r="A379" s="17"/>
      <c r="B379" s="2"/>
      <c r="C379" s="17"/>
      <c r="D379" s="3"/>
      <c r="F379" s="17"/>
      <c r="I379" s="17"/>
      <c r="J379" s="17"/>
      <c r="K379" s="17"/>
      <c r="M379" s="17"/>
      <c r="N379" s="17"/>
      <c r="O379" s="17"/>
      <c r="Q379" s="17"/>
      <c r="T379" s="17"/>
      <c r="U379" s="17"/>
      <c r="V379" s="17"/>
      <c r="W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97"/>
      <c r="AI379" s="17"/>
      <c r="AK379" s="17"/>
      <c r="AL379" s="17"/>
    </row>
    <row r="380" spans="1:38" ht="18" customHeight="1" x14ac:dyDescent="0.3">
      <c r="A380" s="17"/>
      <c r="B380" s="2"/>
      <c r="C380" s="17"/>
      <c r="D380" s="3"/>
      <c r="F380" s="17"/>
      <c r="I380" s="17"/>
      <c r="J380" s="17"/>
      <c r="K380" s="17"/>
      <c r="M380" s="17"/>
      <c r="N380" s="17"/>
      <c r="O380" s="17"/>
      <c r="Q380" s="17"/>
      <c r="T380" s="17"/>
      <c r="U380" s="17"/>
      <c r="V380" s="17"/>
      <c r="W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97"/>
      <c r="AI380" s="17"/>
      <c r="AK380" s="17"/>
      <c r="AL380" s="17"/>
    </row>
    <row r="381" spans="1:38" ht="18" customHeight="1" x14ac:dyDescent="0.3">
      <c r="A381" s="17"/>
      <c r="B381" s="2"/>
      <c r="C381" s="17"/>
      <c r="D381" s="3"/>
      <c r="F381" s="17"/>
      <c r="I381" s="17"/>
      <c r="J381" s="17"/>
      <c r="K381" s="17"/>
      <c r="M381" s="17"/>
      <c r="N381" s="17"/>
      <c r="O381" s="17"/>
      <c r="Q381" s="17"/>
      <c r="T381" s="17"/>
      <c r="U381" s="17"/>
      <c r="V381" s="17"/>
      <c r="W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97"/>
      <c r="AI381" s="17"/>
      <c r="AK381" s="17"/>
      <c r="AL381" s="17"/>
    </row>
    <row r="382" spans="1:38" ht="18" customHeight="1" x14ac:dyDescent="0.3">
      <c r="A382" s="17"/>
      <c r="B382" s="2"/>
      <c r="C382" s="17"/>
      <c r="D382" s="3"/>
      <c r="F382" s="17"/>
      <c r="I382" s="17"/>
      <c r="J382" s="17"/>
      <c r="K382" s="17"/>
      <c r="M382" s="17"/>
      <c r="N382" s="17"/>
      <c r="O382" s="17"/>
      <c r="Q382" s="17"/>
      <c r="T382" s="17"/>
      <c r="U382" s="17"/>
      <c r="V382" s="17"/>
      <c r="W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97"/>
      <c r="AI382" s="17"/>
      <c r="AK382" s="17"/>
      <c r="AL382" s="17"/>
    </row>
    <row r="383" spans="1:38" ht="18" customHeight="1" x14ac:dyDescent="0.3">
      <c r="A383" s="17"/>
      <c r="B383" s="2"/>
      <c r="C383" s="17"/>
      <c r="D383" s="3"/>
      <c r="F383" s="17"/>
      <c r="I383" s="17"/>
      <c r="J383" s="17"/>
      <c r="K383" s="17"/>
      <c r="M383" s="17"/>
      <c r="N383" s="17"/>
      <c r="O383" s="17"/>
      <c r="Q383" s="17"/>
      <c r="T383" s="17"/>
      <c r="U383" s="17"/>
      <c r="V383" s="17"/>
      <c r="W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97"/>
      <c r="AI383" s="17"/>
      <c r="AK383" s="17"/>
      <c r="AL383" s="17"/>
    </row>
    <row r="384" spans="1:38" ht="18" customHeight="1" x14ac:dyDescent="0.3">
      <c r="A384" s="17"/>
      <c r="B384" s="2"/>
      <c r="C384" s="17"/>
      <c r="D384" s="3"/>
      <c r="F384" s="17"/>
      <c r="I384" s="17"/>
      <c r="J384" s="17"/>
      <c r="K384" s="17"/>
      <c r="M384" s="17"/>
      <c r="N384" s="17"/>
      <c r="O384" s="17"/>
      <c r="Q384" s="17"/>
      <c r="T384" s="17"/>
      <c r="U384" s="17"/>
      <c r="V384" s="17"/>
      <c r="W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97"/>
      <c r="AI384" s="17"/>
      <c r="AK384" s="17"/>
      <c r="AL384" s="17"/>
    </row>
    <row r="385" spans="1:38" ht="18" customHeight="1" x14ac:dyDescent="0.3">
      <c r="A385" s="17"/>
      <c r="B385" s="2"/>
      <c r="C385" s="17"/>
      <c r="D385" s="3"/>
      <c r="F385" s="17"/>
      <c r="I385" s="17"/>
      <c r="J385" s="17"/>
      <c r="K385" s="17"/>
      <c r="M385" s="17"/>
      <c r="N385" s="17"/>
      <c r="O385" s="17"/>
      <c r="Q385" s="17"/>
      <c r="T385" s="17"/>
      <c r="U385" s="17"/>
      <c r="V385" s="17"/>
      <c r="W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97"/>
      <c r="AI385" s="17"/>
      <c r="AK385" s="17"/>
      <c r="AL385" s="17"/>
    </row>
    <row r="386" spans="1:38" ht="18" customHeight="1" x14ac:dyDescent="0.3">
      <c r="A386" s="17"/>
      <c r="B386" s="2"/>
      <c r="C386" s="17"/>
      <c r="D386" s="3"/>
      <c r="F386" s="17"/>
      <c r="I386" s="17"/>
      <c r="J386" s="17"/>
      <c r="K386" s="17"/>
      <c r="M386" s="17"/>
      <c r="N386" s="17"/>
      <c r="O386" s="17"/>
      <c r="Q386" s="17"/>
      <c r="T386" s="17"/>
      <c r="U386" s="17"/>
      <c r="V386" s="17"/>
      <c r="W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97"/>
      <c r="AI386" s="17"/>
      <c r="AK386" s="17"/>
      <c r="AL386" s="17"/>
    </row>
    <row r="387" spans="1:38" ht="18" customHeight="1" x14ac:dyDescent="0.3">
      <c r="A387" s="17"/>
      <c r="B387" s="2"/>
      <c r="C387" s="17"/>
      <c r="D387" s="3"/>
      <c r="F387" s="17"/>
      <c r="I387" s="17"/>
      <c r="J387" s="17"/>
      <c r="K387" s="17"/>
      <c r="M387" s="17"/>
      <c r="N387" s="17"/>
      <c r="O387" s="17"/>
      <c r="Q387" s="17"/>
      <c r="T387" s="17"/>
      <c r="U387" s="17"/>
      <c r="V387" s="17"/>
      <c r="W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97"/>
      <c r="AI387" s="17"/>
      <c r="AK387" s="17"/>
      <c r="AL387" s="17"/>
    </row>
    <row r="388" spans="1:38" ht="18" customHeight="1" x14ac:dyDescent="0.3">
      <c r="A388" s="17"/>
      <c r="B388" s="2"/>
      <c r="C388" s="17"/>
      <c r="D388" s="3"/>
      <c r="F388" s="17"/>
      <c r="I388" s="17"/>
      <c r="J388" s="17"/>
      <c r="K388" s="17"/>
      <c r="M388" s="17"/>
      <c r="N388" s="17"/>
      <c r="O388" s="17"/>
      <c r="Q388" s="17"/>
      <c r="T388" s="17"/>
      <c r="U388" s="17"/>
      <c r="V388" s="17"/>
      <c r="W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97"/>
      <c r="AI388" s="17"/>
      <c r="AK388" s="17"/>
      <c r="AL388" s="17"/>
    </row>
    <row r="389" spans="1:38" ht="18" customHeight="1" x14ac:dyDescent="0.3">
      <c r="A389" s="17"/>
      <c r="B389" s="2"/>
      <c r="C389" s="17"/>
      <c r="D389" s="3"/>
      <c r="F389" s="17"/>
      <c r="I389" s="17"/>
      <c r="J389" s="17"/>
      <c r="K389" s="17"/>
      <c r="M389" s="17"/>
      <c r="N389" s="17"/>
      <c r="O389" s="17"/>
      <c r="Q389" s="17"/>
      <c r="T389" s="17"/>
      <c r="U389" s="17"/>
      <c r="V389" s="17"/>
      <c r="W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97"/>
      <c r="AI389" s="17"/>
      <c r="AK389" s="17"/>
      <c r="AL389" s="17"/>
    </row>
    <row r="390" spans="1:38" ht="18" customHeight="1" x14ac:dyDescent="0.3">
      <c r="A390" s="17"/>
      <c r="B390" s="2"/>
      <c r="C390" s="17"/>
      <c r="D390" s="3"/>
      <c r="F390" s="17"/>
      <c r="I390" s="17"/>
      <c r="J390" s="17"/>
      <c r="K390" s="17"/>
      <c r="M390" s="17"/>
      <c r="N390" s="17"/>
      <c r="O390" s="17"/>
      <c r="Q390" s="17"/>
      <c r="T390" s="17"/>
      <c r="U390" s="17"/>
      <c r="V390" s="17"/>
      <c r="W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97"/>
      <c r="AI390" s="17"/>
      <c r="AK390" s="17"/>
      <c r="AL390" s="17"/>
    </row>
    <row r="391" spans="1:38" ht="18" customHeight="1" x14ac:dyDescent="0.3">
      <c r="A391" s="17"/>
      <c r="B391" s="2"/>
      <c r="C391" s="17"/>
      <c r="D391" s="3"/>
      <c r="F391" s="17"/>
      <c r="I391" s="17"/>
      <c r="J391" s="17"/>
      <c r="K391" s="17"/>
      <c r="M391" s="17"/>
      <c r="N391" s="17"/>
      <c r="O391" s="17"/>
      <c r="Q391" s="17"/>
      <c r="T391" s="17"/>
      <c r="U391" s="17"/>
      <c r="V391" s="17"/>
      <c r="W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97"/>
      <c r="AI391" s="17"/>
      <c r="AK391" s="17"/>
      <c r="AL391" s="17"/>
    </row>
    <row r="392" spans="1:38" ht="18" customHeight="1" x14ac:dyDescent="0.3">
      <c r="A392" s="17"/>
      <c r="B392" s="2"/>
      <c r="C392" s="17"/>
      <c r="D392" s="3"/>
      <c r="F392" s="17"/>
      <c r="I392" s="17"/>
      <c r="J392" s="17"/>
      <c r="K392" s="17"/>
      <c r="M392" s="17"/>
      <c r="N392" s="17"/>
      <c r="O392" s="17"/>
      <c r="Q392" s="17"/>
      <c r="T392" s="17"/>
      <c r="U392" s="17"/>
      <c r="V392" s="17"/>
      <c r="W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97"/>
      <c r="AI392" s="17"/>
      <c r="AK392" s="17"/>
      <c r="AL392" s="17"/>
    </row>
    <row r="393" spans="1:38" ht="18" customHeight="1" x14ac:dyDescent="0.3">
      <c r="A393" s="17"/>
      <c r="B393" s="2"/>
      <c r="C393" s="17"/>
      <c r="D393" s="3"/>
      <c r="F393" s="17"/>
      <c r="I393" s="17"/>
      <c r="J393" s="17"/>
      <c r="K393" s="17"/>
      <c r="M393" s="17"/>
      <c r="N393" s="17"/>
      <c r="O393" s="17"/>
      <c r="Q393" s="17"/>
      <c r="T393" s="17"/>
      <c r="U393" s="17"/>
      <c r="V393" s="17"/>
      <c r="W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97"/>
      <c r="AI393" s="17"/>
      <c r="AK393" s="17"/>
      <c r="AL393" s="17"/>
    </row>
    <row r="394" spans="1:38" ht="18" customHeight="1" x14ac:dyDescent="0.3">
      <c r="A394" s="17"/>
      <c r="B394" s="2"/>
      <c r="C394" s="17"/>
      <c r="D394" s="3"/>
      <c r="F394" s="17"/>
      <c r="I394" s="17"/>
      <c r="J394" s="17"/>
      <c r="K394" s="17"/>
      <c r="M394" s="17"/>
      <c r="N394" s="17"/>
      <c r="O394" s="17"/>
      <c r="Q394" s="17"/>
      <c r="T394" s="17"/>
      <c r="U394" s="17"/>
      <c r="V394" s="17"/>
      <c r="W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97"/>
      <c r="AI394" s="17"/>
      <c r="AK394" s="17"/>
      <c r="AL394" s="17"/>
    </row>
    <row r="395" spans="1:38" ht="18" customHeight="1" x14ac:dyDescent="0.3">
      <c r="A395" s="17"/>
      <c r="B395" s="2"/>
      <c r="C395" s="17"/>
      <c r="D395" s="3"/>
      <c r="F395" s="17"/>
      <c r="I395" s="17"/>
      <c r="J395" s="17"/>
      <c r="K395" s="17"/>
      <c r="M395" s="17"/>
      <c r="N395" s="17"/>
      <c r="O395" s="17"/>
      <c r="Q395" s="17"/>
      <c r="T395" s="17"/>
      <c r="U395" s="17"/>
      <c r="V395" s="17"/>
      <c r="W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97"/>
      <c r="AI395" s="17"/>
      <c r="AK395" s="17"/>
      <c r="AL395" s="17"/>
    </row>
    <row r="396" spans="1:38" ht="18" customHeight="1" x14ac:dyDescent="0.3">
      <c r="A396" s="17"/>
      <c r="B396" s="2"/>
      <c r="C396" s="17"/>
      <c r="D396" s="3"/>
      <c r="F396" s="17"/>
      <c r="I396" s="17"/>
      <c r="J396" s="17"/>
      <c r="K396" s="17"/>
      <c r="M396" s="17"/>
      <c r="N396" s="17"/>
      <c r="O396" s="17"/>
      <c r="Q396" s="17"/>
      <c r="T396" s="17"/>
      <c r="U396" s="17"/>
      <c r="V396" s="17"/>
      <c r="W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97"/>
      <c r="AI396" s="17"/>
      <c r="AK396" s="17"/>
      <c r="AL396" s="17"/>
    </row>
    <row r="397" spans="1:38" ht="18" customHeight="1" x14ac:dyDescent="0.3">
      <c r="A397" s="17"/>
      <c r="B397" s="2"/>
      <c r="C397" s="17"/>
      <c r="D397" s="3"/>
      <c r="F397" s="17"/>
      <c r="I397" s="17"/>
      <c r="J397" s="17"/>
      <c r="K397" s="17"/>
      <c r="M397" s="17"/>
      <c r="N397" s="17"/>
      <c r="O397" s="17"/>
      <c r="Q397" s="17"/>
      <c r="T397" s="17"/>
      <c r="U397" s="17"/>
      <c r="V397" s="17"/>
      <c r="W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97"/>
      <c r="AI397" s="17"/>
      <c r="AK397" s="17"/>
      <c r="AL397" s="17"/>
    </row>
    <row r="398" spans="1:38" ht="18" customHeight="1" x14ac:dyDescent="0.3">
      <c r="A398" s="17"/>
      <c r="B398" s="2"/>
      <c r="C398" s="17"/>
      <c r="D398" s="3"/>
      <c r="F398" s="17"/>
      <c r="I398" s="17"/>
      <c r="J398" s="17"/>
      <c r="K398" s="17"/>
      <c r="M398" s="17"/>
      <c r="N398" s="17"/>
      <c r="O398" s="17"/>
      <c r="Q398" s="17"/>
      <c r="T398" s="17"/>
      <c r="U398" s="17"/>
      <c r="V398" s="17"/>
      <c r="W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97"/>
      <c r="AI398" s="17"/>
      <c r="AK398" s="17"/>
      <c r="AL398" s="17"/>
    </row>
    <row r="399" spans="1:38" ht="18" customHeight="1" x14ac:dyDescent="0.3">
      <c r="A399" s="17"/>
      <c r="B399" s="2"/>
      <c r="C399" s="17"/>
      <c r="D399" s="3"/>
      <c r="F399" s="17"/>
      <c r="I399" s="17"/>
      <c r="J399" s="17"/>
      <c r="K399" s="17"/>
      <c r="M399" s="17"/>
      <c r="N399" s="17"/>
      <c r="O399" s="17"/>
      <c r="Q399" s="17"/>
      <c r="T399" s="17"/>
      <c r="U399" s="17"/>
      <c r="V399" s="17"/>
      <c r="W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97"/>
      <c r="AI399" s="17"/>
      <c r="AK399" s="17"/>
      <c r="AL399" s="17"/>
    </row>
    <row r="400" spans="1:38" ht="18" customHeight="1" x14ac:dyDescent="0.3">
      <c r="A400" s="17"/>
      <c r="B400" s="2"/>
      <c r="C400" s="17"/>
      <c r="D400" s="3"/>
      <c r="F400" s="17"/>
      <c r="I400" s="17"/>
      <c r="J400" s="17"/>
      <c r="K400" s="17"/>
      <c r="M400" s="17"/>
      <c r="N400" s="17"/>
      <c r="O400" s="17"/>
      <c r="Q400" s="17"/>
      <c r="T400" s="17"/>
      <c r="U400" s="17"/>
      <c r="V400" s="17"/>
      <c r="W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97"/>
      <c r="AI400" s="17"/>
      <c r="AK400" s="17"/>
      <c r="AL400" s="17"/>
    </row>
    <row r="401" spans="1:38" ht="18" customHeight="1" x14ac:dyDescent="0.3">
      <c r="A401" s="17"/>
      <c r="B401" s="2"/>
      <c r="C401" s="17"/>
      <c r="D401" s="3"/>
      <c r="F401" s="17"/>
      <c r="I401" s="17"/>
      <c r="J401" s="17"/>
      <c r="K401" s="17"/>
      <c r="M401" s="17"/>
      <c r="N401" s="17"/>
      <c r="O401" s="17"/>
      <c r="Q401" s="17"/>
      <c r="T401" s="17"/>
      <c r="U401" s="17"/>
      <c r="V401" s="17"/>
      <c r="W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97"/>
      <c r="AI401" s="17"/>
      <c r="AK401" s="17"/>
      <c r="AL401" s="17"/>
    </row>
    <row r="402" spans="1:38" ht="18" customHeight="1" x14ac:dyDescent="0.3">
      <c r="A402" s="17"/>
      <c r="B402" s="2"/>
      <c r="C402" s="17"/>
      <c r="D402" s="3"/>
      <c r="F402" s="17"/>
      <c r="I402" s="17"/>
      <c r="J402" s="17"/>
      <c r="K402" s="17"/>
      <c r="M402" s="17"/>
      <c r="N402" s="17"/>
      <c r="O402" s="17"/>
      <c r="Q402" s="17"/>
      <c r="T402" s="17"/>
      <c r="U402" s="17"/>
      <c r="V402" s="17"/>
      <c r="W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97"/>
      <c r="AI402" s="17"/>
      <c r="AK402" s="17"/>
      <c r="AL402" s="17"/>
    </row>
    <row r="403" spans="1:38" ht="18" customHeight="1" x14ac:dyDescent="0.3">
      <c r="A403" s="17"/>
      <c r="B403" s="2"/>
      <c r="C403" s="17"/>
      <c r="D403" s="3"/>
      <c r="F403" s="17"/>
      <c r="I403" s="17"/>
      <c r="J403" s="17"/>
      <c r="K403" s="17"/>
      <c r="M403" s="17"/>
      <c r="N403" s="17"/>
      <c r="O403" s="17"/>
      <c r="Q403" s="17"/>
      <c r="T403" s="17"/>
      <c r="U403" s="17"/>
      <c r="V403" s="17"/>
      <c r="W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97"/>
      <c r="AI403" s="17"/>
      <c r="AK403" s="17"/>
      <c r="AL403" s="17"/>
    </row>
    <row r="404" spans="1:38" ht="18" customHeight="1" x14ac:dyDescent="0.3">
      <c r="A404" s="17"/>
      <c r="B404" s="2"/>
      <c r="C404" s="17"/>
      <c r="D404" s="3"/>
      <c r="F404" s="17"/>
      <c r="I404" s="17"/>
      <c r="J404" s="17"/>
      <c r="K404" s="17"/>
      <c r="M404" s="17"/>
      <c r="N404" s="17"/>
      <c r="O404" s="17"/>
      <c r="Q404" s="17"/>
      <c r="T404" s="17"/>
      <c r="U404" s="17"/>
      <c r="V404" s="17"/>
      <c r="W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97"/>
      <c r="AI404" s="17"/>
      <c r="AK404" s="17"/>
      <c r="AL404" s="17"/>
    </row>
    <row r="405" spans="1:38" ht="18" customHeight="1" x14ac:dyDescent="0.3">
      <c r="A405" s="17"/>
      <c r="B405" s="2"/>
      <c r="C405" s="17"/>
      <c r="D405" s="3"/>
      <c r="F405" s="17"/>
      <c r="I405" s="17"/>
      <c r="J405" s="17"/>
      <c r="K405" s="17"/>
      <c r="M405" s="17"/>
      <c r="N405" s="17"/>
      <c r="O405" s="17"/>
      <c r="Q405" s="17"/>
      <c r="T405" s="17"/>
      <c r="U405" s="17"/>
      <c r="V405" s="17"/>
      <c r="W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97"/>
      <c r="AI405" s="17"/>
      <c r="AK405" s="17"/>
      <c r="AL405" s="17"/>
    </row>
    <row r="406" spans="1:38" ht="18" customHeight="1" x14ac:dyDescent="0.3">
      <c r="A406" s="17"/>
      <c r="B406" s="2"/>
      <c r="C406" s="17"/>
      <c r="D406" s="3"/>
      <c r="F406" s="17"/>
      <c r="I406" s="17"/>
      <c r="J406" s="17"/>
      <c r="K406" s="17"/>
      <c r="M406" s="17"/>
      <c r="N406" s="17"/>
      <c r="O406" s="17"/>
      <c r="Q406" s="17"/>
      <c r="T406" s="17"/>
      <c r="U406" s="17"/>
      <c r="V406" s="17"/>
      <c r="W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97"/>
      <c r="AI406" s="17"/>
      <c r="AK406" s="17"/>
      <c r="AL406" s="17"/>
    </row>
    <row r="407" spans="1:38" ht="18" customHeight="1" x14ac:dyDescent="0.3">
      <c r="A407" s="17"/>
      <c r="B407" s="2"/>
      <c r="C407" s="17"/>
      <c r="D407" s="3"/>
      <c r="F407" s="17"/>
      <c r="I407" s="17"/>
      <c r="J407" s="17"/>
      <c r="K407" s="17"/>
      <c r="M407" s="17"/>
      <c r="N407" s="17"/>
      <c r="O407" s="17"/>
      <c r="Q407" s="17"/>
      <c r="T407" s="17"/>
      <c r="U407" s="17"/>
      <c r="V407" s="17"/>
      <c r="W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97"/>
      <c r="AI407" s="17"/>
      <c r="AK407" s="17"/>
      <c r="AL407" s="17"/>
    </row>
    <row r="408" spans="1:38" ht="18" customHeight="1" x14ac:dyDescent="0.3">
      <c r="A408" s="17"/>
      <c r="B408" s="2"/>
      <c r="C408" s="17"/>
      <c r="D408" s="3"/>
      <c r="F408" s="17"/>
      <c r="I408" s="17"/>
      <c r="J408" s="17"/>
      <c r="K408" s="17"/>
      <c r="M408" s="17"/>
      <c r="N408" s="17"/>
      <c r="O408" s="17"/>
      <c r="Q408" s="17"/>
      <c r="T408" s="17"/>
      <c r="U408" s="17"/>
      <c r="V408" s="17"/>
      <c r="W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97"/>
      <c r="AI408" s="17"/>
      <c r="AK408" s="17"/>
      <c r="AL408" s="17"/>
    </row>
    <row r="409" spans="1:38" ht="18" customHeight="1" x14ac:dyDescent="0.3">
      <c r="A409" s="17"/>
      <c r="B409" s="2"/>
      <c r="C409" s="17"/>
      <c r="D409" s="3"/>
      <c r="F409" s="17"/>
      <c r="I409" s="17"/>
      <c r="J409" s="17"/>
      <c r="K409" s="17"/>
      <c r="M409" s="17"/>
      <c r="N409" s="17"/>
      <c r="O409" s="17"/>
      <c r="Q409" s="17"/>
      <c r="T409" s="17"/>
      <c r="U409" s="17"/>
      <c r="V409" s="17"/>
      <c r="W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97"/>
      <c r="AI409" s="17"/>
      <c r="AK409" s="17"/>
      <c r="AL409" s="17"/>
    </row>
    <row r="410" spans="1:38" ht="18" customHeight="1" x14ac:dyDescent="0.3">
      <c r="A410" s="17"/>
      <c r="B410" s="2"/>
      <c r="C410" s="17"/>
      <c r="D410" s="3"/>
      <c r="F410" s="17"/>
      <c r="I410" s="17"/>
      <c r="J410" s="17"/>
      <c r="K410" s="17"/>
      <c r="M410" s="17"/>
      <c r="N410" s="17"/>
      <c r="O410" s="17"/>
      <c r="Q410" s="17"/>
      <c r="T410" s="17"/>
      <c r="U410" s="17"/>
      <c r="V410" s="17"/>
      <c r="W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97"/>
      <c r="AI410" s="17"/>
      <c r="AK410" s="17"/>
      <c r="AL410" s="17"/>
    </row>
    <row r="411" spans="1:38" ht="18" customHeight="1" x14ac:dyDescent="0.3">
      <c r="A411" s="17"/>
      <c r="B411" s="2"/>
      <c r="C411" s="17"/>
      <c r="D411" s="3"/>
      <c r="F411" s="17"/>
      <c r="I411" s="17"/>
      <c r="J411" s="17"/>
      <c r="K411" s="17"/>
      <c r="M411" s="17"/>
      <c r="N411" s="17"/>
      <c r="O411" s="17"/>
      <c r="Q411" s="17"/>
      <c r="T411" s="17"/>
      <c r="U411" s="17"/>
      <c r="V411" s="17"/>
      <c r="W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97"/>
      <c r="AI411" s="17"/>
      <c r="AK411" s="17"/>
      <c r="AL411" s="17"/>
    </row>
    <row r="412" spans="1:38" ht="18" customHeight="1" x14ac:dyDescent="0.3">
      <c r="A412" s="17"/>
      <c r="B412" s="2"/>
      <c r="C412" s="17"/>
      <c r="D412" s="3"/>
      <c r="F412" s="17"/>
      <c r="I412" s="17"/>
      <c r="J412" s="17"/>
      <c r="K412" s="17"/>
      <c r="M412" s="17"/>
      <c r="N412" s="17"/>
      <c r="O412" s="17"/>
      <c r="Q412" s="17"/>
      <c r="T412" s="17"/>
      <c r="U412" s="17"/>
      <c r="V412" s="17"/>
      <c r="W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97"/>
      <c r="AI412" s="17"/>
      <c r="AK412" s="17"/>
      <c r="AL412" s="17"/>
    </row>
    <row r="413" spans="1:38" ht="18" customHeight="1" x14ac:dyDescent="0.3">
      <c r="A413" s="17"/>
      <c r="B413" s="2"/>
      <c r="C413" s="17"/>
      <c r="D413" s="3"/>
      <c r="F413" s="17"/>
      <c r="I413" s="17"/>
      <c r="J413" s="17"/>
      <c r="K413" s="17"/>
      <c r="M413" s="17"/>
      <c r="N413" s="17"/>
      <c r="O413" s="17"/>
      <c r="Q413" s="17"/>
      <c r="T413" s="17"/>
      <c r="U413" s="17"/>
      <c r="V413" s="17"/>
      <c r="W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97"/>
      <c r="AI413" s="17"/>
      <c r="AK413" s="17"/>
      <c r="AL413" s="17"/>
    </row>
    <row r="414" spans="1:38" ht="18" customHeight="1" x14ac:dyDescent="0.3">
      <c r="A414" s="17"/>
      <c r="B414" s="2"/>
      <c r="C414" s="17"/>
      <c r="D414" s="3"/>
      <c r="F414" s="17"/>
      <c r="I414" s="17"/>
      <c r="J414" s="17"/>
      <c r="K414" s="17"/>
      <c r="M414" s="17"/>
      <c r="N414" s="17"/>
      <c r="O414" s="17"/>
      <c r="Q414" s="17"/>
      <c r="T414" s="17"/>
      <c r="U414" s="17"/>
      <c r="V414" s="17"/>
      <c r="W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97"/>
      <c r="AI414" s="17"/>
      <c r="AK414" s="17"/>
      <c r="AL414" s="17"/>
    </row>
    <row r="415" spans="1:38" ht="18" customHeight="1" x14ac:dyDescent="0.3">
      <c r="A415" s="17"/>
      <c r="B415" s="2"/>
      <c r="C415" s="17"/>
      <c r="D415" s="3"/>
      <c r="F415" s="17"/>
      <c r="I415" s="17"/>
      <c r="J415" s="17"/>
      <c r="K415" s="17"/>
      <c r="M415" s="17"/>
      <c r="N415" s="17"/>
      <c r="O415" s="17"/>
      <c r="Q415" s="17"/>
      <c r="T415" s="17"/>
      <c r="U415" s="17"/>
      <c r="V415" s="17"/>
      <c r="W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97"/>
      <c r="AI415" s="17"/>
      <c r="AK415" s="17"/>
      <c r="AL415" s="17"/>
    </row>
    <row r="416" spans="1:38" ht="18" customHeight="1" x14ac:dyDescent="0.3">
      <c r="A416" s="17"/>
      <c r="B416" s="2"/>
      <c r="C416" s="17"/>
      <c r="D416" s="3"/>
      <c r="F416" s="17"/>
      <c r="I416" s="17"/>
      <c r="J416" s="17"/>
      <c r="K416" s="17"/>
      <c r="M416" s="17"/>
      <c r="N416" s="17"/>
      <c r="O416" s="17"/>
      <c r="Q416" s="17"/>
      <c r="T416" s="17"/>
      <c r="U416" s="17"/>
      <c r="V416" s="17"/>
      <c r="W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97"/>
      <c r="AI416" s="17"/>
      <c r="AK416" s="17"/>
      <c r="AL416" s="17"/>
    </row>
    <row r="417" spans="1:38" ht="18" customHeight="1" x14ac:dyDescent="0.3">
      <c r="A417" s="17"/>
      <c r="B417" s="2"/>
      <c r="C417" s="17"/>
      <c r="D417" s="3"/>
      <c r="F417" s="17"/>
      <c r="I417" s="17"/>
      <c r="J417" s="17"/>
      <c r="K417" s="17"/>
      <c r="M417" s="17"/>
      <c r="N417" s="17"/>
      <c r="O417" s="17"/>
      <c r="Q417" s="17"/>
      <c r="T417" s="17"/>
      <c r="U417" s="17"/>
      <c r="V417" s="17"/>
      <c r="W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97"/>
      <c r="AI417" s="17"/>
      <c r="AK417" s="17"/>
      <c r="AL417" s="17"/>
    </row>
    <row r="418" spans="1:38" ht="18" customHeight="1" x14ac:dyDescent="0.3">
      <c r="A418" s="17"/>
      <c r="B418" s="2"/>
      <c r="C418" s="17"/>
      <c r="D418" s="3"/>
      <c r="F418" s="17"/>
      <c r="I418" s="17"/>
      <c r="J418" s="17"/>
      <c r="K418" s="17"/>
      <c r="M418" s="17"/>
      <c r="N418" s="17"/>
      <c r="O418" s="17"/>
      <c r="Q418" s="17"/>
      <c r="T418" s="17"/>
      <c r="U418" s="17"/>
      <c r="V418" s="17"/>
      <c r="W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97"/>
      <c r="AI418" s="17"/>
      <c r="AK418" s="17"/>
      <c r="AL418" s="17"/>
    </row>
    <row r="419" spans="1:38" ht="18" customHeight="1" x14ac:dyDescent="0.3">
      <c r="A419" s="17"/>
      <c r="B419" s="2"/>
      <c r="C419" s="17"/>
      <c r="D419" s="3"/>
      <c r="F419" s="17"/>
      <c r="I419" s="17"/>
      <c r="J419" s="17"/>
      <c r="K419" s="17"/>
      <c r="M419" s="17"/>
      <c r="N419" s="17"/>
      <c r="O419" s="17"/>
      <c r="Q419" s="17"/>
      <c r="T419" s="17"/>
      <c r="U419" s="17"/>
      <c r="V419" s="17"/>
      <c r="W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97"/>
      <c r="AI419" s="17"/>
      <c r="AK419" s="17"/>
      <c r="AL419" s="17"/>
    </row>
    <row r="420" spans="1:38" ht="18" customHeight="1" x14ac:dyDescent="0.3">
      <c r="A420" s="17"/>
      <c r="B420" s="2"/>
      <c r="C420" s="17"/>
      <c r="D420" s="3"/>
      <c r="F420" s="17"/>
      <c r="I420" s="17"/>
      <c r="J420" s="17"/>
      <c r="K420" s="17"/>
      <c r="M420" s="17"/>
      <c r="N420" s="17"/>
      <c r="O420" s="17"/>
      <c r="Q420" s="17"/>
      <c r="T420" s="17"/>
      <c r="U420" s="17"/>
      <c r="V420" s="17"/>
      <c r="W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97"/>
      <c r="AI420" s="17"/>
      <c r="AK420" s="17"/>
      <c r="AL420" s="17"/>
    </row>
    <row r="421" spans="1:38" ht="18" customHeight="1" x14ac:dyDescent="0.3">
      <c r="A421" s="17"/>
      <c r="B421" s="2"/>
      <c r="C421" s="17"/>
      <c r="D421" s="3"/>
      <c r="F421" s="17"/>
      <c r="I421" s="17"/>
      <c r="J421" s="17"/>
      <c r="K421" s="17"/>
      <c r="M421" s="17"/>
      <c r="N421" s="17"/>
      <c r="O421" s="17"/>
      <c r="Q421" s="17"/>
      <c r="T421" s="17"/>
      <c r="U421" s="17"/>
      <c r="V421" s="17"/>
      <c r="W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97"/>
      <c r="AI421" s="17"/>
      <c r="AK421" s="17"/>
      <c r="AL421" s="17"/>
    </row>
    <row r="422" spans="1:38" ht="18" customHeight="1" x14ac:dyDescent="0.3">
      <c r="A422" s="17"/>
      <c r="B422" s="2"/>
      <c r="C422" s="17"/>
      <c r="D422" s="3"/>
      <c r="F422" s="17"/>
      <c r="I422" s="17"/>
      <c r="J422" s="17"/>
      <c r="K422" s="17"/>
      <c r="M422" s="17"/>
      <c r="N422" s="17"/>
      <c r="O422" s="17"/>
      <c r="Q422" s="17"/>
      <c r="T422" s="17"/>
      <c r="U422" s="17"/>
      <c r="V422" s="17"/>
      <c r="W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97"/>
      <c r="AI422" s="17"/>
      <c r="AK422" s="17"/>
      <c r="AL422" s="17"/>
    </row>
    <row r="423" spans="1:38" ht="18" customHeight="1" x14ac:dyDescent="0.3">
      <c r="A423" s="17"/>
      <c r="B423" s="2"/>
      <c r="C423" s="17"/>
      <c r="D423" s="3"/>
      <c r="F423" s="17"/>
      <c r="I423" s="17"/>
      <c r="J423" s="17"/>
      <c r="K423" s="17"/>
      <c r="M423" s="17"/>
      <c r="N423" s="17"/>
      <c r="O423" s="17"/>
      <c r="Q423" s="17"/>
      <c r="T423" s="17"/>
      <c r="U423" s="17"/>
      <c r="V423" s="17"/>
      <c r="W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97"/>
      <c r="AI423" s="17"/>
      <c r="AK423" s="17"/>
      <c r="AL423" s="17"/>
    </row>
    <row r="424" spans="1:38" ht="18" customHeight="1" x14ac:dyDescent="0.3">
      <c r="A424" s="17"/>
      <c r="B424" s="2"/>
      <c r="C424" s="17"/>
      <c r="D424" s="3"/>
      <c r="F424" s="17"/>
      <c r="I424" s="17"/>
      <c r="J424" s="17"/>
      <c r="K424" s="17"/>
      <c r="M424" s="17"/>
      <c r="N424" s="17"/>
      <c r="O424" s="17"/>
      <c r="Q424" s="17"/>
      <c r="T424" s="17"/>
      <c r="U424" s="17"/>
      <c r="V424" s="17"/>
      <c r="W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97"/>
      <c r="AI424" s="17"/>
      <c r="AK424" s="17"/>
      <c r="AL424" s="17"/>
    </row>
    <row r="425" spans="1:38" ht="18" customHeight="1" x14ac:dyDescent="0.3">
      <c r="B425" s="2"/>
      <c r="C425"/>
      <c r="D425" s="3"/>
    </row>
    <row r="426" spans="1:38" ht="18" customHeight="1" x14ac:dyDescent="0.3">
      <c r="B426" s="2"/>
      <c r="C426"/>
      <c r="D426" s="3"/>
    </row>
    <row r="427" spans="1:38" ht="18" customHeight="1" x14ac:dyDescent="0.3">
      <c r="B427" s="2"/>
      <c r="C427"/>
      <c r="D427" s="3"/>
    </row>
    <row r="428" spans="1:38" ht="18" customHeight="1" x14ac:dyDescent="0.3">
      <c r="B428" s="2"/>
      <c r="C428"/>
      <c r="D428" s="3"/>
    </row>
    <row r="429" spans="1:38" ht="18" customHeight="1" x14ac:dyDescent="0.3">
      <c r="B429" s="2"/>
      <c r="C429"/>
      <c r="D429" s="3"/>
    </row>
    <row r="430" spans="1:38" ht="18" customHeight="1" x14ac:dyDescent="0.3">
      <c r="B430" s="2"/>
      <c r="C430"/>
      <c r="D430" s="3"/>
    </row>
    <row r="431" spans="1:38" ht="18" customHeight="1" x14ac:dyDescent="0.3">
      <c r="B431" s="2"/>
      <c r="C431"/>
      <c r="D431" s="3"/>
    </row>
    <row r="432" spans="1:38" ht="18" customHeight="1" x14ac:dyDescent="0.3">
      <c r="B432" s="2"/>
      <c r="C432"/>
      <c r="D432" s="3"/>
    </row>
    <row r="433" spans="2:4" ht="18" customHeight="1" x14ac:dyDescent="0.3">
      <c r="B433" s="2"/>
      <c r="C433"/>
      <c r="D433" s="3"/>
    </row>
    <row r="434" spans="2:4" ht="18" customHeight="1" x14ac:dyDescent="0.3">
      <c r="B434" s="2"/>
      <c r="C434"/>
      <c r="D434" s="3"/>
    </row>
    <row r="435" spans="2:4" ht="18" customHeight="1" x14ac:dyDescent="0.3">
      <c r="B435" s="2"/>
      <c r="C435"/>
      <c r="D435" s="3"/>
    </row>
    <row r="436" spans="2:4" ht="18" customHeight="1" x14ac:dyDescent="0.3">
      <c r="B436" s="2"/>
      <c r="C436"/>
      <c r="D436" s="3"/>
    </row>
    <row r="437" spans="2:4" ht="18" customHeight="1" x14ac:dyDescent="0.3">
      <c r="B437" s="2"/>
      <c r="C437"/>
      <c r="D437" s="3"/>
    </row>
    <row r="438" spans="2:4" ht="18" customHeight="1" x14ac:dyDescent="0.3">
      <c r="B438" s="2"/>
      <c r="C438"/>
      <c r="D438" s="3"/>
    </row>
  </sheetData>
  <sortState xmlns:xlrd2="http://schemas.microsoft.com/office/spreadsheetml/2017/richdata2" ref="A6:AL374">
    <sortCondition ref="A6:A374"/>
  </sortState>
  <hyperlinks>
    <hyperlink ref="AH3" r:id="rId1" display="https://www.nj.gov/dca/divisions/dhcr/offices/section8hcv.html" xr:uid="{3372AE3B-66F8-4A11-A035-CC371BFCC9E8}"/>
    <hyperlink ref="AH4" r:id="rId2" display="https://www.nj.gov/dca/hmfa/" xr:uid="{B13F13BF-9F28-49FF-8448-C0742F06F0AC}"/>
    <hyperlink ref="AH315" r:id="rId3" display="https://sbseniorhousing.org/contact-at-charleston-place/" xr:uid="{5C691B18-3164-4546-8796-ECE4BB58F0D0}"/>
    <hyperlink ref="AH25" r:id="rId4" display="http://www.cranburyhousing.org/" xr:uid="{B0E0CC50-DB32-4231-A7D1-BA61B2B4A871}"/>
    <hyperlink ref="AH31" r:id="rId5" display="https://www.piazzanj.com/property/village-senior-housing/" xr:uid="{2D9F4C84-B35A-43CE-B90C-5207D1F56088}"/>
    <hyperlink ref="AH11" r:id="rId6" display="https://affordablehousingonline.com/housing-search/New-Jersey/Carteret/Cleveland-Arms/10061421" xr:uid="{CAD23CCC-2FFA-4CBD-9086-91C7FE159EEB}"/>
    <hyperlink ref="AH9" r:id="rId7" display="https://cardinal-commons.hub.biz/" xr:uid="{EA9FAE74-D7D6-4DA1-AB7A-C48D27BF34A1}"/>
    <hyperlink ref="AH44" r:id="rId8" display="https://bettertomorrows.org/halls-corner/" xr:uid="{FEAB0381-9B8A-4A14-BBF5-1C32E7212CF1}"/>
    <hyperlink ref="AH62" r:id="rId9" display="https://www.columbuspm.org/property/amandla-crossing-permanent-supportive-housing/?property_cat=all" xr:uid="{2CAB1811-2553-4713-B38B-C782CDF5CA6F}"/>
    <hyperlink ref="AH66" r:id="rId10" display="https://heritageofclarabarton.com/" xr:uid="{A0D97CD3-1D8B-49EF-81CF-EA3AF8CBB49E}"/>
    <hyperlink ref="AH74" r:id="rId11" display="https://affordablehousingonline.com/housing-search/New-Jersey/Edison/Greenwood-Townhomes/10061434" xr:uid="{879FD914-6C1C-4A9D-B0D1-31BA1915B171}"/>
    <hyperlink ref="AH75" r:id="rId12" display="https://affordablehousingonline.com/housing-search/New-Jersey/Edison/Greenwood-Townhomes/10061434" xr:uid="{B03D9130-48BD-4E22-851F-F62590E8C30C}"/>
    <hyperlink ref="AH76" r:id="rId13" display="https://affordablehousingonline.com/housing-search/New-Jersey/Edison/Miph---Hiv-Aids-Transitional-Housing/10070980" xr:uid="{22824511-4BF9-4266-99AD-785EC2FCFCC1}"/>
    <hyperlink ref="AH79" r:id="rId14" display="https://www.thealpertgroup.com/properties/kilmer-homes/?cat=supportive-housing" xr:uid="{880E49C1-B0F9-467F-97EA-15AA9271D545}"/>
    <hyperlink ref="AH80" r:id="rId15" display="https://www.thealpertgroup.com/properties/kilmer-homes/?cat=supportive-housing" xr:uid="{0FD1907B-AFDE-4E72-A089-AAAF27F7D42D}"/>
    <hyperlink ref="AH97" r:id="rId16" display="https://coniferllc.com/properties/ahepa-highland-apartments-highland-park-nj/" xr:uid="{0CA81246-0C25-4916-9EC1-04B97006A0B3}"/>
    <hyperlink ref="AH119" r:id="rId17" display="https://www.pennrose.com/apartments/new-jersey/chuck-costello-complex/" xr:uid="{922ECD7B-0E87-4549-AFF3-880998742F63}"/>
    <hyperlink ref="AH126" r:id="rId18" display="https://www.pennrose.com/apartments/new-jersey/maher-manor/" xr:uid="{2BE9738F-03A4-4843-9E88-0F4678197555}"/>
    <hyperlink ref="AH183" r:id="rId19" display="http://rnhousing.org/property/john-p-fricano-towers/" xr:uid="{F96965C8-6E53-42DF-A21A-6F1E72524074}"/>
    <hyperlink ref="AH189" r:id="rId20" display="https://www.silver-street.net/property/new-brunswick-apartments/" xr:uid="{3C58E65E-60AC-4C47-AA5F-BFC5D62135EF}"/>
    <hyperlink ref="AH193" r:id="rId21" display="https://www.ccdom.org/middlesex-ozanam-family-shelter" xr:uid="{AF7D210C-FA69-4FDF-9803-D4DFAAD9A5EB}"/>
    <hyperlink ref="AH211" r:id="rId22" display="http://rnhousing.org/property/martin-gerber-apartments/" xr:uid="{3F110B3B-DA75-4B64-8FF0-52D586456AC2}"/>
    <hyperlink ref="AH213" r:id="rId23" display="https://www.communityinvestmentstrategies.com/portfolio" xr:uid="{DEB05257-FC6B-4D9F-9C1F-86DC6CC8CAC7}"/>
    <hyperlink ref="AH257" r:id="rId24" display="http://rnhousing.org/property/high-street-apartments/" xr:uid="{E63B6C4D-460B-4F3A-BD36-D48CCFAF9D7E}"/>
    <hyperlink ref="AH245" r:id="rId25" display="http://kingplazaapartments.com/contact-us.html" xr:uid="{F1183062-5F3E-4DC3-9077-7FA9D0BD5B73}"/>
    <hyperlink ref="AH235" r:id="rId26" display="https://livebirchwood.com/communities/birchwood-at-perth-amboy/" xr:uid="{CE578180-BCDC-40BB-9844-54CCD6CFFC55}"/>
    <hyperlink ref="AH311" r:id="rId27" display="https://www.southamboyhousing.com/contact-us" xr:uid="{7999F5CA-29E3-40A8-9A18-14C53856D1CE}"/>
    <hyperlink ref="AH313" r:id="rId28" display="https://www.brandycare.com/our-communities/princeton/" xr:uid="{6922A76C-ECDC-40AF-B7DB-FAC767938131}"/>
    <hyperlink ref="AH369" r:id="rId29" display="https://livebirchwood.com/communities/reinhard-manor/" xr:uid="{163E6E5E-2209-4124-AB10-D5E8D1CBA50D}"/>
    <hyperlink ref="AH130" r:id="rId30" display="https://affordablehousingonline.com/housing-search/New-Jersey/Old-Bridge/Old-Bridge-Rotary-Senior-Citizens/10019498" xr:uid="{33F4C7BF-7A48-4DF6-BC5D-AC80F27025DD}"/>
    <hyperlink ref="AH112" r:id="rId31" display="https://servbhs.net/" xr:uid="{F14C713C-A3C8-40CC-B341-3786104A634A}"/>
    <hyperlink ref="AH116" r:id="rId32" display="https://www.lsmnj.org/housing/affordable-housing/affordable-senior-housing/" xr:uid="{FD724F33-A306-480E-82A8-871D897908A9}"/>
    <hyperlink ref="AH302" r:id="rId33" display="https://sayrevilleha.org/gillette-manor.html" xr:uid="{762856E0-7BDF-41DB-B2D1-F18D1F9E2AC4}"/>
    <hyperlink ref="AH247" r:id="rId34" display="https://livebirchwood.com/communities/birchwood-at-perth-amboy/" xr:uid="{02454B46-9074-422B-8475-1FC1F41BB8A5}"/>
    <hyperlink ref="AH200" r:id="rId35" location="/" display="https://www.morgan-properties.com/apartments/nj/new-brunswick/riverside-towers/floor-plans - /" xr:uid="{11970298-6D21-471B-AF7F-87A19C4DDAE3}"/>
    <hyperlink ref="AH196" r:id="rId36" display="https://www.pennrose.com/apartments/new-jersey/providence-square/" xr:uid="{146C8028-2A52-453F-BA36-FE5E538CE412}"/>
    <hyperlink ref="AH186" r:id="rId37" display="https://www.pennrose.com/apartments/new-jersey/livingston-manor/" xr:uid="{33741AE5-8437-47E8-8105-1C496A013971}"/>
    <hyperlink ref="AH197" r:id="rId38" display="https://www.pennrose.com/apartments/new-jersey/providence-square/" xr:uid="{AEA95422-DBBF-4A1C-A9A9-08E0DFB691FC}"/>
    <hyperlink ref="AH273" r:id="rId39" xr:uid="{46EA0F8E-0D8C-49B0-8A65-C158FD2A3127}"/>
    <hyperlink ref="AH101" r:id="rId40" xr:uid="{022BA8CD-23A8-43BC-B412-C408ECDC0C6B}"/>
    <hyperlink ref="AH90" r:id="rId41" xr:uid="{33B1A5CE-CF6A-48CE-AA57-E4887B5459FE}"/>
    <hyperlink ref="AH47" r:id="rId42" xr:uid="{72B61E25-D941-4C0F-85EC-838C963C0B6E}"/>
    <hyperlink ref="AH173" r:id="rId43" display="https://www.pennrose.com/apartments/new-jersey/55-harvey-at-providence/" xr:uid="{84DD8450-B48D-4531-AA4C-116DEA059968}"/>
    <hyperlink ref="AH370" r:id="rId44" display="https://www.piazzanj.com/property/station-village-at-avenel/" xr:uid="{31A7B97A-EA5B-4916-91D5-AC59DE43E10C}"/>
    <hyperlink ref="AH372" r:id="rId45" display="https://www.piazzanj.com/property/village-at-falcon-point/" xr:uid="{9D132078-F8AF-41B6-95AA-D0805F5214F2}"/>
    <hyperlink ref="AH135" r:id="rId46" display="https://www.piazzanj.com/property/22-center-street/" xr:uid="{F4DFA68A-E1AE-4734-81F9-D785EC02A29F}"/>
    <hyperlink ref="AH136" r:id="rId47" display="https://www.piazzanj.com/property/459-main-st/" xr:uid="{239B472F-DF20-4A06-8AB5-820EC6A6E5FB}"/>
    <hyperlink ref="AH137" r:id="rId48" display="https://www.piazzanj.com/property/756-middlesex-avenue/" xr:uid="{1C6A2C60-FB7C-452C-A228-BD595B24E55C}"/>
    <hyperlink ref="AH23" r:id="rId49" display="https://www.piazzanj.com/property/applewood-court/" xr:uid="{37789096-70D7-4445-AC68-A9191229E442}"/>
    <hyperlink ref="AH267" r:id="rId50" display="https://www.piazzanj.com/property/aspen-court/" xr:uid="{FD227A47-D302-4350-AC03-CA40F7FD14FF}"/>
    <hyperlink ref="AH354" r:id="rId51" display="https://www.piazzanj.com/property/autumn-hills/" xr:uid="{9A8B6CC0-D404-41C2-A0BB-02A562E9D857}"/>
    <hyperlink ref="AH26" r:id="rId52" display="https://www.piazzanj.com/property/bergen-and-danser-drive/" xr:uid="{ED86750A-A483-47A4-B85D-C795F829C892}"/>
    <hyperlink ref="AH269" r:id="rId53" display="https://www.piazzanj.com/property/cedar-woods/" xr:uid="{F63C3D98-9382-433A-AF02-91FE222CC681}"/>
    <hyperlink ref="AH159" r:id="rId54" display="https://www.piazzanj.com/property/courts-at-monroe/" xr:uid="{D9CCB3F1-97B9-4A3F-BF69-01A4EE6DA5D9}"/>
    <hyperlink ref="AH40" r:id="rId55" display="https://www.piazzanj.com/property/crosspointe/" xr:uid="{0F96EBC2-FCD6-42E1-BCE8-F546EC5F323A}"/>
    <hyperlink ref="AH140" r:id="rId56" display="https://www.piazzanj.com/property/downtown-metro/" xr:uid="{CC0FB02E-7041-49FB-B41E-513EEBF2FAAE}"/>
    <hyperlink ref="AH160" r:id="rId57" display="https://www.piazzanj.com/property/eagle-view/" xr:uid="{26CB4F5F-D48F-4129-AAC2-50C5B46A16B6}"/>
    <hyperlink ref="AH43" r:id="rId58" display="https://www.piazzanj.com/property/fox-meadows/" xr:uid="{3BBBDE79-2B60-4B0A-A0A9-9E4C3D051A4A}"/>
    <hyperlink ref="AH141" r:id="rId59" display="https://www.piazzanj.com/property/franklin-square/" xr:uid="{7DA2F55C-6711-459F-A138-EB44237EE5BA}"/>
    <hyperlink ref="AH142" r:id="rId60" display="https://www.piazzanj.com/property/grammercy-square/" xr:uid="{7DFF1B51-6586-4293-89DC-488BBD0DEB5F}"/>
    <hyperlink ref="AH143" r:id="rId61" display="https://www.piazzanj.com/property/greenway-village/" xr:uid="{B425E7E9-5D06-4DD0-AFF6-2A2858570461}"/>
    <hyperlink ref="AH100" r:id="rId62" display="https://www.piazzanj.com/property/heritage-at-highland-park/" xr:uid="{2A4319A2-724C-42AC-84AD-1D7DAD346838}"/>
    <hyperlink ref="AH279" r:id="rId63" display="https://www.piazzanj.com/property/heritage-at-piscataway/" xr:uid="{9C4516DE-7995-4B31-A50C-3E196628FCAB}"/>
    <hyperlink ref="AH102" r:id="rId64" display="https://www.piazzanj.com/property/highland-cliffs/" xr:uid="{E74206C0-0EFA-4615-97AF-D9843CDF2B11}"/>
    <hyperlink ref="AH45" r:id="rId65" display="https://www.piazzanj.com/property/k-s-country-woods/" xr:uid="{BC9562E8-319C-430A-B1DB-DB2EF0A614D7}"/>
    <hyperlink ref="AH161" r:id="rId66" display="https://www.piazzanj.com/property/lofts-at-monroe-place/" xr:uid="{74E3D378-25C7-48DB-8A10-6E65F38FD2F6}"/>
    <hyperlink ref="AH147" r:id="rId67" display="https://www.piazzanj.com/property/metuchen-oaks/" xr:uid="{760C46E1-CC3D-4FBE-83C5-F0560FAC5BE0}"/>
    <hyperlink ref="AH151" r:id="rId68" display="https://www.piazzanj.com/property/metuchen-square/" xr:uid="{19F62B4B-4AE4-4DFD-93B6-DB1C373B8325}"/>
    <hyperlink ref="AH27" r:id="rId69" display="https://www.piazzanj.com/property/old-cranbury-road/" xr:uid="{C0BF9E7B-D207-453C-92E7-623ED639A28D}"/>
    <hyperlink ref="AH293" r:id="rId70" display="https://www.piazzanj.com/property/ovation-at-riverwalk/" xr:uid="{40D3F509-DC07-49CB-B0AD-83F355B0402A}"/>
    <hyperlink ref="AH28" r:id="rId71" display="https://www.piazzanj.com/property/parkside-at-bennett-place/" xr:uid="{E77F965C-C95D-454D-875F-390E9F7E1D43}"/>
    <hyperlink ref="AH294" r:id="rId72" display="https://www.piazzanj.com/property/princeton-lakeview/" xr:uid="{A1E48B02-A7D4-46E5-AD76-F393498E6711}"/>
    <hyperlink ref="AH295" r:id="rId73" display="https://www.piazzanj.com/property/ravens-crest/" xr:uid="{DDD1D083-FA00-4982-B66E-186CAB8BF475}"/>
    <hyperlink ref="AH203" r:id="rId74" display="https://www.piazzanj.com/property/skyline-tower/" xr:uid="{843DEACC-28B8-4820-A713-A1B402F5F002}"/>
    <hyperlink ref="AH285" r:id="rId75" display="https://www.piazzanj.com/property/society-hill-at-piscataway/" xr:uid="{F7EFABF0-37CC-4BB7-8FAB-CB82ACCDAB6D}"/>
    <hyperlink ref="AH51" r:id="rId76" display="https://www.piazzanj.com/property/society-hill-east-ii/" xr:uid="{046D49BE-8417-4134-B3CE-72E50F5BB484}"/>
    <hyperlink ref="AH30" r:id="rId77" display="https://www.piazzanj.com/property/south-main-street/" xr:uid="{5CBD3DE7-7CAD-4072-8C83-93E183B6BD32}"/>
    <hyperlink ref="AH286" r:id="rId78" display="https://www.piazzanj.com/property/starpoint-at-piscataway/" xr:uid="{86A8BAD0-131C-421F-BD17-45E827F68EEC}"/>
    <hyperlink ref="AH166" r:id="rId79" display="https://www.piazzanj.com/property/stratford-meadows/" xr:uid="{D5715D55-8536-49CE-9DDF-27B9AF60686D}"/>
    <hyperlink ref="AH167" r:id="rId80" display="https://www.piazzanj.com/property/stratford-terrace/" xr:uid="{EB416651-7E9D-4320-B8C5-8AD539AF1AB9}"/>
    <hyperlink ref="AH152" r:id="rId81" display="https://www.piazzanj.com/property/suburban-square/" xr:uid="{E4D61B19-586D-4C6F-A238-A1F8C90D6594}"/>
    <hyperlink ref="AH168" r:id="rId82" display="https://www.piazzanj.com/property/tall-oaks/" xr:uid="{9701FAB4-0474-4448-BBEC-AB04EA5CD00F}"/>
    <hyperlink ref="AH52" r:id="rId83" display="https://www.piazzanj.com/property/summerhill-meadows/" xr:uid="{D3F632E7-C906-4538-BA78-BBE2C7A4F82A}"/>
    <hyperlink ref="AH297" r:id="rId84" display="https://www.piazzanj.com/property/tamarron/" xr:uid="{3580C45F-3DC0-4D8D-BFEC-5257F099E0DE}"/>
    <hyperlink ref="AH292" r:id="rId85" display="https://www.piazzanj.com/property/the-aspen/" xr:uid="{15386EE6-DACD-48F8-AEF5-8CBB0C61558C}"/>
    <hyperlink ref="AH39" r:id="rId86" display="https://www.piazzanj.com/property/the-club/" xr:uid="{65BA68BF-BFFD-4D44-AF11-3676D573765B}"/>
    <hyperlink ref="AH275" r:id="rId87" display="https://www.piazzanj.com/property/the-commons-a-piscataway/" xr:uid="{588C582B-3D7B-47FE-B560-935FD14963DE}"/>
    <hyperlink ref="AH278" r:id="rId88" display="https://www.piazzanj.com/property/the-grove-at-piscataway/" xr:uid="{2743E759-F11C-4829-8A7A-5A29477B0E8C}"/>
    <hyperlink ref="AH179" r:id="rId89" display="https://www.piazzanj.com/property/the-george/" xr:uid="{E0B44901-EAAD-4D3A-AAD0-A6474BE06060}"/>
    <hyperlink ref="AH145" r:id="rId90" display="https://www.piazzanj.com/property/the-hub-at-metuchen/" xr:uid="{26E64020-F186-4E0A-897A-3402EE7FF048}"/>
    <hyperlink ref="AH169" r:id="rId91" display="https://www.piazzanj.com/property/the-village-at-stratford/" xr:uid="{48612CEB-9F80-40EC-8711-55BA18C3A170}"/>
    <hyperlink ref="AH298" r:id="rId92" display="https://www.piazzanj.com/property/the-villages-at-princeton-crossings/" xr:uid="{75773BB1-9051-4E4D-A95A-CF60C555249C}"/>
    <hyperlink ref="AH53" r:id="rId93" display="https://www.piazzanj.com/property/timber-hollow/" xr:uid="{ACBE888B-65AE-4AE4-B9C6-5B8117C60479}"/>
    <hyperlink ref="AH56" r:id="rId94" display="https://www.piazzanj.com/property/windsong/" xr:uid="{F261CD41-5725-4289-9D9B-FF0C43C1089D}"/>
    <hyperlink ref="AH59" r:id="rId95" display="https://www.affordablehomesnewjersey.com/all-opportunities/developments/?did=a0Jo000000V62TEEAZ" xr:uid="{5916D143-BD6F-4606-94AA-2DCB61104128}"/>
    <hyperlink ref="AH60" r:id="rId96" display="https://www.affordablehomesnewjersey.com/all-opportunities/developments/?did=a0Jo000000V5xlzEAB" xr:uid="{D6E28EB9-0E7D-4708-A787-49BD3BFD0E77}"/>
    <hyperlink ref="AH61" r:id="rId97" display="https://www.affordablehomesnewjersey.com/all-opportunities/developments/?did=a0Jo000000LLFu9EAH" xr:uid="{CAE0E726-6A7F-41B3-8B91-CFB6E447D839}"/>
    <hyperlink ref="AH85" r:id="rId98" display="https://www.affordablehomesnewjersey.com/all-opportunities/developments/?did=a0Jo000000V61VEEAZ" xr:uid="{95FC6860-5CD3-4A9B-ACD0-81B288DA4D06}"/>
    <hyperlink ref="AH63" r:id="rId99" display="https://www.affordablehomesnewjersey.com/all-opportunities/developments/?did=a0J1N00001gEqa4UAC" xr:uid="{4B57BF5F-493A-4A89-B6CE-98144FF00ED4}"/>
    <hyperlink ref="AH83" r:id="rId100" display="https://www.pennrose.com/apartments/new-jersey/residence-at-roosevelt-park/" xr:uid="{24C4A440-16B7-4408-9745-3A706F6DC16B}"/>
    <hyperlink ref="AH98" r:id="rId101" display="https://www.affordablehomesnewjersey.com/all-opportunities/developments/?did=a0Jo00000038165EAA" xr:uid="{D98D5E6A-6C28-4F19-9592-4238277CB580}"/>
    <hyperlink ref="AH99" r:id="rId102" display="https://www.affordablehomesnewjersey.com/all-opportunities/developments/?did=a0J1N00001gdKEBUA2" xr:uid="{184C2327-32DF-4DF5-91F3-59547A24271A}"/>
    <hyperlink ref="AH360" r:id="rId103" display="https://www.pennrose.com/apartments/new-jersey/greens-at-avenel/" xr:uid="{E6628E86-42B2-4E9D-8C34-0F20ACC9C796}"/>
    <hyperlink ref="AH362" r:id="rId104" display="https://livewillows.com/communities/jacobs-landing/" xr:uid="{7FC97F1B-D60B-43F2-A591-C8DFDE3047DA}"/>
    <hyperlink ref="AH363" r:id="rId105" display="https://luxewoodbridge.com/" xr:uid="{FD21872D-24EE-4604-B7B6-16BE51AE26EC}"/>
    <hyperlink ref="AH365" r:id="rId106" display="https://sterlingpropertiesnj.com/" xr:uid="{5CAF7DB2-03F2-4A9C-85CA-A220649D0209}"/>
    <hyperlink ref="AH371" r:id="rId107" display="https://www.piazzanj.com/property/vermella_woodbridge/" xr:uid="{A37F6195-29B3-4B59-9699-F3AD53BFE816}"/>
    <hyperlink ref="AH24" r:id="rId108" display="https://livebirchwood.com/communities/birchwood-at-cranbury/" xr:uid="{6495E3BC-2220-49CA-8F6F-C06D2E452568}"/>
    <hyperlink ref="AH238" r:id="rId109" display="https://livebirchwood.com/communities/dalina-manor/" xr:uid="{4F9EF094-EFCB-4269-B5BE-2F447F6851B9}"/>
    <hyperlink ref="AH32" r:id="rId110" display="https://livewillows.com/communities/the-willows-at-cranbury/" xr:uid="{10AE7438-18CF-4420-BD05-F48168D26C4B}"/>
    <hyperlink ref="AH194" r:id="rId111" display="https://www.pennrose.com/apartments/new-jersey/premiere-residences/" xr:uid="{317A30A5-2A5F-44BF-BD1F-CDD238564DC2}"/>
    <hyperlink ref="AH287" r:id="rId112" display="https://www.lsmnj.org/housing/affordable-housing/affordable-senior-housing/" xr:uid="{3FDC0C70-2D10-4C1B-ADF2-174640DDA13B}"/>
    <hyperlink ref="AH29" r:id="rId113" display="https://www.servbhs.net/" xr:uid="{847B5716-12D5-4894-9C9F-5E649BEB1476}"/>
    <hyperlink ref="AH65" r:id="rId114" display="https://www.njid.org/" xr:uid="{A3074E66-2D1F-4A63-B501-527ABD842C92}"/>
    <hyperlink ref="AH71" r:id="rId115" display="https://www.affordablehomesnewjersey.com/ownership-opportunities/current-listings/" xr:uid="{0DB02C1B-3ACB-43A5-A4B5-912B28CD3367}"/>
    <hyperlink ref="AH88" r:id="rId116" display="https://www.pennrose.com/apartments/new-jersey/truman-square" xr:uid="{CED91A62-AE41-44F9-9F56-06AF40DE764C}"/>
    <hyperlink ref="AH91" r:id="rId117" display="https://www.voa.org/" xr:uid="{8C17B84F-08EE-4CA5-8CAE-342D8E3BFB3B}"/>
    <hyperlink ref="AH103" r:id="rId118" display="https://www.merriewoldhp.com/" xr:uid="{0B621850-FB4E-4F22-88A1-5578481195EC}"/>
    <hyperlink ref="AH115" r:id="rId119" display="https://www.affordablehomesnewjersey.com/all-opportunities/developments/?did=a0J1N00001ClO0mUAF" xr:uid="{37ED7F4A-6814-47D2-8DE0-D8A05A264B9C}"/>
    <hyperlink ref="AH132" r:id="rId120" display="https://www.piazzanj.com/property/woodhaven-commons/" xr:uid="{FE231EF8-2CF2-4FE2-86D8-0A81F3DAD717}"/>
    <hyperlink ref="AH133" r:id="rId121" display="https://www.affordablehomesnewjersey.com/all-opportunities/developments/?did=a0Jo0000003816IEAQ" xr:uid="{AD453866-3391-42AB-90CA-90DEA8010BE0}"/>
    <hyperlink ref="AH153" r:id="rId122" display="https://www.piazzanj.com/property/woodmont-metro/" xr:uid="{D377A086-3C26-43FC-A132-E70437EB3188}"/>
    <hyperlink ref="AH174" r:id="rId123" display="https://thecityofnewbrunswick.org/" xr:uid="{29D4994B-5BF9-41F2-946B-955B06879A8F}"/>
    <hyperlink ref="AH209" r:id="rId124" display="https://enablenj.org/" xr:uid="{54502EF8-9BF2-40C9-8D59-FEB12D32EEC2}"/>
    <hyperlink ref="AH212" r:id="rId125" display="https://www.nami.org/Home" xr:uid="{41C582F6-3FC9-451B-A8EF-A7EE3B36FCC9}"/>
    <hyperlink ref="AH214" r:id="rId126" display="http://nbseniorhousing.com/" xr:uid="{58057BC4-1B0A-496C-8DB1-60AE1B2A9D38}"/>
    <hyperlink ref="AH220" r:id="rId127" display="https://www.diometuchen.org/" xr:uid="{7980E79C-E03D-446F-9120-8740D66BE80A}"/>
    <hyperlink ref="AH265" r:id="rId128" display="https://adeptprograms.com/" xr:uid="{93B2A622-244D-4F60-963B-CEE680640FB4}"/>
    <hyperlink ref="AH276" r:id="rId129" display="https://www.everas.org/" xr:uid="{B9D6C4FE-C325-4560-964A-241D49BD47CA}"/>
    <hyperlink ref="AH271" r:id="rId130" display="https://www.dungarvin.com/" xr:uid="{1580FC9E-CA32-4115-97F9-A3B5EDE2B056}"/>
    <hyperlink ref="AH272" r:id="rId131" display="https://www.dungarvin.com/" xr:uid="{F09A3F30-1BC8-4B91-AA0E-5587FAF942BA}"/>
    <hyperlink ref="AH288" r:id="rId132" display="https://www.triplechousing.org/" xr:uid="{366A4586-4F9F-41B7-9091-082D1FCEA24C}"/>
    <hyperlink ref="AH296" r:id="rId133" display="https://www.servbhs.net/" xr:uid="{F078B275-DD3E-4B5C-BC4C-E835CE6D8E12}"/>
    <hyperlink ref="AH318" r:id="rId134" display="https://www.comop.org/" xr:uid="{BC18DC9F-3E11-46CB-8D14-8FD17AEE8E72}"/>
    <hyperlink ref="AH321" r:id="rId135" display="https://deltaweb.org/" xr:uid="{FE2DB186-9BF6-41B4-9926-1C4C11092BBE}"/>
    <hyperlink ref="AH323" r:id="rId136" display="https://www.dungarvin.com/" xr:uid="{DB3E5175-CF29-4B4F-A75F-C7F23A2ED376}"/>
    <hyperlink ref="AH316" r:id="rId137" display="https://www.dungarvin.com/" xr:uid="{9C79CE2B-2ED2-490F-9D22-8E11976D1E9E}"/>
    <hyperlink ref="AH341" r:id="rId138" display="https://www.piazzanj.com/property/woodland-manor/" xr:uid="{70DE1DA3-AF7C-4AB7-B444-54EC6B6A5C81}"/>
    <hyperlink ref="AH350" r:id="rId139" display="https://www.affordablehomesnewjersey.com/all-opportunities/developments/?did=a0Jo0000003816UEAQ" xr:uid="{57A37929-72F5-415B-A22D-B2CD15E69DA3}"/>
    <hyperlink ref="AH266" r:id="rId140" display="https://www.alternativesinc.org/" xr:uid="{5D51B094-D1EE-4BC8-8CC0-89338E72F202}"/>
    <hyperlink ref="AH10" r:id="rId141" display="http://www.ci.carteret.nj.us/" xr:uid="{4843F6AB-5024-4BB7-AE86-4080A6BCEDF7}"/>
    <hyperlink ref="AH8" r:id="rId142" display="http://www.ci.carteret.nj.us/" xr:uid="{A4C065C2-47F7-4C6D-A463-E623A5D6B33E}"/>
    <hyperlink ref="AH259" r:id="rId143" display="https://ccdom.org/locations" xr:uid="{406BA70B-047B-47C9-9509-6EAE5AA550F8}"/>
    <hyperlink ref="AH256" r:id="rId144" display="https://ccdom.org/locations" xr:uid="{49B73A88-5E3F-4C5B-94F9-BAAAEF5DD868}"/>
    <hyperlink ref="AH236" r:id="rId145" display="https://ccdom.org/locations" xr:uid="{A34F0642-24A2-406D-A357-4A788C68F00D}"/>
    <hyperlink ref="AH224" r:id="rId146" display="https://www.diometuchen.org/" xr:uid="{C3DEF329-A1DD-4099-B9C3-46AB9563E0E8}"/>
    <hyperlink ref="AH226" r:id="rId147" display="https://www.diometuchen.org/" xr:uid="{26FD5ECB-26E9-4745-A2AC-E1888F92A028}"/>
    <hyperlink ref="AH258" r:id="rId148" display="https://www.diometuchen.org/" xr:uid="{8C730F82-4DCA-4CF9-8522-DEB127B8C721}"/>
    <hyperlink ref="AH96" r:id="rId149" display="https://www.cgph.net/" xr:uid="{F1316F27-3ADF-4306-87E7-808DCEBEA173}"/>
    <hyperlink ref="AH122" r:id="rId150" display="https://www.affordablehomesnewjersey.com/all-opportunities/developments/?did=a0J1N00001fCIB2UAO" xr:uid="{A4AB0BC1-0B51-4BA6-B6C3-87E2A6BAB4BC}"/>
    <hyperlink ref="AH123" r:id="rId151" display="https://www.affordablehomesnewjersey.com/all-opportunities/developments/?did=a0J1N00001a7fjfUAA" xr:uid="{F93266D1-3E1B-4D7D-81AC-319AFD28161D}"/>
    <hyperlink ref="AH124" r:id="rId152" display="https://www.affordablehomesnewjersey.com/all-opportunities/developments/?did=a0Jo0000003816JEAQ" xr:uid="{862F0C67-E81B-4F5F-A41F-CD1683ACD9E1}"/>
    <hyperlink ref="AH125" r:id="rId153" display="https://www.affordablehomesnewjersey.com/all-opportunities/developments/?did=a0Jo0000003816KEAQ" xr:uid="{D40309F5-428B-4384-ACC2-A9CB5789CF8D}"/>
    <hyperlink ref="AH268" r:id="rId154" display="https://www.affordablehomesnewjersey.com/all-opportunities/developments/?did=a0J1N00001ClO0wUAF" xr:uid="{C7C5C9F9-3DB0-4EB4-9F7B-2F6039108065}"/>
    <hyperlink ref="AH304" r:id="rId155" display="https://www.affordablehomesnewjersey.com/all-opportunities/developments/?did=a0J1N00001fAqLnUAK" xr:uid="{C0DD88F4-F546-4735-8B3A-516F57A5DF25}"/>
    <hyperlink ref="AH351" r:id="rId156" display="https://www.affordablehomesnewjersey.com/all-opportunities/developments/?did=a0J1N00001c1hj0UAA" xr:uid="{EE406000-5947-4EC4-86CC-E4B1A93D1857}"/>
    <hyperlink ref="AH352" r:id="rId157" display="https://www.affordablehomesnewjersey.com/all-opportunities/developments/?did=a0J3m00001lY97nEAC" xr:uid="{58A853AA-76BA-4610-A577-F5BBB4FB3DF6}"/>
    <hyperlink ref="AH355" r:id="rId158" display="https://www.affordablehomesnewjersey.com/all-opportunities/developments/?did=a0J1N00001gDowPUAS" xr:uid="{EB061A68-CBBD-4B89-8774-CD4866A58B6E}"/>
    <hyperlink ref="AH359" r:id="rId159" display="https://www.affordablehomesnewjersey.com/all-opportunities/?by=county" xr:uid="{79288D2D-8CC2-4911-9733-D59B4B41A182}"/>
    <hyperlink ref="AH322" r:id="rId160" display="https://deltaweb.org/" xr:uid="{C0732F29-41D9-40C6-AEB1-A33745B5FDBC}"/>
    <hyperlink ref="AH208" r:id="rId161" display="https://www.dungarvin.com/locations/new-jersey/" xr:uid="{177A8D14-74BB-44CB-B0DF-FCDDA45D3602}"/>
    <hyperlink ref="AH42" r:id="rId162" display="https://www.eastbrunswick.org/" xr:uid="{D6998283-7D00-493F-B698-CC1EDC8AE325}"/>
    <hyperlink ref="AH38" r:id="rId163" display="https://www.eastbrunswick.org/" xr:uid="{53D16259-3E20-4B96-AF31-762D70E8E546}"/>
    <hyperlink ref="AH55" r:id="rId164" display="https://www.eastbrunswick.org/" xr:uid="{4DADF02D-52CB-4364-84B0-76650F2D8760}"/>
    <hyperlink ref="AH54" r:id="rId165" display="https://www.eastbrunswick.org/" xr:uid="{147B30C7-F484-410A-B2D6-2085637CB6CE}"/>
    <hyperlink ref="AH72" r:id="rId166" display="https://www.edisonnj.org/" xr:uid="{EC89F17E-B6AD-4B4C-924D-D4DABC69F6DF}"/>
    <hyperlink ref="AH222" r:id="rId167" display="http://www.etcmanagementinc.com/about-us.html" xr:uid="{B13B4E25-D9C4-425F-A270-6BBE865D0466}"/>
    <hyperlink ref="AH223" r:id="rId168" display="http://www.etcmanagementinc.com/about-us.html" xr:uid="{8390CF3E-ABE1-46F4-A44A-20981C50CF1D}"/>
    <hyperlink ref="AH225" r:id="rId169" display="http://www.etcmanagementinc.com/about-us.html" xr:uid="{6E459539-1219-4DCA-B2AD-2BD686D494DE}"/>
    <hyperlink ref="AH227" r:id="rId170" display="http://www.etcmanagementinc.com/about-us.html" xr:uid="{70EB39DD-7D98-428A-8810-4B3AB50CDE3A}"/>
    <hyperlink ref="AH232" r:id="rId171" display="http://www.etcmanagementinc.com/about-us.html" xr:uid="{8CF0DF5A-011D-4A1D-8902-F46143DED32E}"/>
    <hyperlink ref="AH233" r:id="rId172" display="http://www.etcmanagementinc.com/about-us.html" xr:uid="{1DDB65C7-B5E4-4C20-BEC5-9A1454F146D0}"/>
    <hyperlink ref="AH237" r:id="rId173" display="http://www.etcmanagementinc.com/about-us.html" xr:uid="{7755C7CD-1CC2-44D4-BFFA-2DE2031D7708}"/>
    <hyperlink ref="AH249" r:id="rId174" display="http://www.etcmanagementinc.com/about-us.html" xr:uid="{ADF4A415-79F6-4B1A-B136-87F5BCDA7E38}"/>
    <hyperlink ref="AH325" r:id="rId175" display="https://www.epmweb.net/" xr:uid="{BF12D3C3-BDD6-4B33-9197-4B95446EA326}"/>
    <hyperlink ref="AH93" r:id="rId176" display="https://www.helmettaboro.com/" xr:uid="{688C160D-920B-4472-84A4-C6A84A2F7BD9}"/>
    <hyperlink ref="AH111" r:id="rId177" display="https://www.jamesburgborough.org/" xr:uid="{F44F1F36-42DC-4982-A49C-A28AC49B581C}"/>
    <hyperlink ref="AH146" r:id="rId178" display="https://metuchen.org/" xr:uid="{6FA00411-7F0F-4C1E-8D56-13B1F6E74FC0}"/>
    <hyperlink ref="AH148" r:id="rId179" display="https://metuchen.org/" xr:uid="{A4890EFD-94A2-4015-9F45-D974B00B0969}"/>
    <hyperlink ref="AH163" r:id="rId180" display="https://www.monroetwp.com/index.php/departments" xr:uid="{A67F218F-5ECE-45C1-A507-B363C5B60FC7}"/>
    <hyperlink ref="AH50" r:id="rId181" display="https://www.nami.org/Home" xr:uid="{6D06076D-F647-47B9-BED7-E6357CEDAF94}"/>
    <hyperlink ref="AH86" r:id="rId182" display="https://spectrumforliving.org/" xr:uid="{3700B13A-3F06-4549-86E4-005A20607ED5}"/>
    <hyperlink ref="AH104" r:id="rId183" display="https://thearc.org/chapter/middlesex-county/" xr:uid="{C5050467-FC48-4D21-B51D-C240BC053610}"/>
    <hyperlink ref="AH68" r:id="rId184" display="https://thearc.org/chapter/middlesex-county/" xr:uid="{C7323F2B-76B5-4F86-9E08-63C9DB8415A5}"/>
    <hyperlink ref="AH207" r:id="rId185" display="http://www.ddanj.org/" xr:uid="{113C6A0D-B41D-47EC-B2D9-CEB652F608FE}"/>
    <hyperlink ref="AH215" r:id="rId186" display="https://rescarecommunityliving.com/locations/New-Jersey/Mt-Laurel/693/" xr:uid="{2E9A4D6B-DF7A-4966-B76E-56E274D7980F}"/>
    <hyperlink ref="AH216" r:id="rId187" display="https://rescarecommunityliving.com/locations/New-Jersey/Mt-Laurel/693/" xr:uid="{0E6547B7-B350-48B0-B449-CCC75AAE8696}"/>
    <hyperlink ref="AH128" r:id="rId188" display="https://www.oldbridge.com/" xr:uid="{51980B5F-A86B-45EF-B890-E67CAFEDD5FB}"/>
    <hyperlink ref="AH55:AH56" r:id="rId189" display="https://peqtwp.org/101/Departments" xr:uid="{D85A545F-7601-41C0-A0F7-3A3DFAC285D5}"/>
    <hyperlink ref="AH74:AH76" r:id="rId190" display="http://www.phillipsburgnj.org/" xr:uid="{A0D9503B-E6F8-4DE6-8895-E073BD2F0F98}"/>
    <hyperlink ref="AH284" r:id="rId191" display="https://www.piazzanj.com/property/rivendell-meadows/" xr:uid="{68D02F46-9226-4BDE-A266-E5E9E45262B0}"/>
    <hyperlink ref="AH46" r:id="rId192" display="https://www.piazzanj.com/property/kingswood-station-2/" xr:uid="{219EFA1A-67F5-4DF2-8AF3-A6584EA434F3}"/>
    <hyperlink ref="AH36" r:id="rId193" display="https://www.piazzanj.com/property/85-main-street/" xr:uid="{1F7A2F74-9F47-415E-8BE6-299E8FAFEA8D}"/>
    <hyperlink ref="AH89" r:id="rId194" display="https://www.villageathistoricclarabarton.com/" xr:uid="{C49E5046-DB05-4A78-BADB-F2A6408B549E}"/>
    <hyperlink ref="AH339:AH340" r:id="rId195" display="https://www.rahwayhousingauthority.org/" xr:uid="{B491290E-B6C7-483D-94B6-8DA6CC95855F}"/>
    <hyperlink ref="AH349:AH351" r:id="rId196" display="https://www.raritan-township.com/" xr:uid="{9FC51DFC-F80B-4707-98EC-096A49950462}"/>
    <hyperlink ref="AH305" r:id="rId197" display="http://www.sayreville.com/" xr:uid="{8FB4B539-8656-44E8-9949-A5854473507F}"/>
    <hyperlink ref="AH329" r:id="rId198" display="http://www.southbrunswicknj.gov/" xr:uid="{A0A4CA7D-E3CB-4953-A803-7D73972FCC48}"/>
    <hyperlink ref="AH337" r:id="rId199" display="http://www.southplainfieldnj.com/spnj/" xr:uid="{5DC64445-FF9F-434B-A967-86BDBDFFC043}"/>
    <hyperlink ref="AH339" r:id="rId200" display="http://www.southplainfieldnj.com/spnj/" xr:uid="{860B3E50-5A5A-4178-B01D-CC5CE7795F55}"/>
    <hyperlink ref="AH290" r:id="rId201" display="https://www.edgewoodproperties.com/properties/the-villas-at-fairway/" xr:uid="{65E86C6A-AAC6-43B7-A850-B67C649D33BD}"/>
    <hyperlink ref="AH374" r:id="rId202" display="http://www.twp.woodbridge.nj.us/" xr:uid="{D1720180-A88C-4B41-8248-8D037CE520B6}"/>
    <hyperlink ref="AH120" r:id="rId203" display="https://www.comop.org/" xr:uid="{80547AFE-3F8F-4444-B332-E86A792EA182}"/>
    <hyperlink ref="AH16" r:id="rId204" display="https://affordablehousingonline.com/housing-search/New-Jersey/Carteret/River-Run-Apartments/10074249" xr:uid="{1F800621-7FBB-4D31-8F0A-A5C724746EBB}"/>
    <hyperlink ref="AH165" r:id="rId205" display="https://www.arc-middlesex.org/" xr:uid="{8D91AB6A-1E8B-495C-91FB-5DB25B0D77B1}"/>
    <hyperlink ref="AH49" r:id="rId206" display="http://ww1.nationalchurchresidences.com/" xr:uid="{293F55D1-0A0D-4B16-9C92-EDAA6E396166}"/>
    <hyperlink ref="AH280" r:id="rId207" display="https://www.lsmnj.org/" xr:uid="{2CDD8D09-6469-4AAF-9A2E-0E0C24BF227B}"/>
    <hyperlink ref="AH204" r:id="rId208" display="https://www.wingatecompanies.com/search-properties/" xr:uid="{447D8349-1EA4-48C5-9C9E-4189114AD47D}"/>
    <hyperlink ref="AH69" r:id="rId209" display="https://www.triplechousing.org/" xr:uid="{F0C9AE51-BB14-4F2E-B465-C5CD4BBD4457}"/>
    <hyperlink ref="AH171" r:id="rId210" display="http://www.newbrunswickhousing.org/housing/publichousing.shtml" xr:uid="{C67C180C-964B-48AE-A86A-AECDDB74C120}"/>
    <hyperlink ref="AH218" r:id="rId211" display="https://perthamboyha.org/" xr:uid="{529DB545-A8A2-4E45-871E-0036012C33C5}"/>
    <hyperlink ref="AH244" r:id="rId212" display="https://perthamboyha.org/hansenstack-rad.html" xr:uid="{9716240C-099E-4270-8430-BE73EF365D47}"/>
    <hyperlink ref="AH250" r:id="rId213" display="https://perthamboyha.org/hansenstack-rad.html" xr:uid="{8CDC1DFF-0D93-49C7-AF15-4C4718672497}"/>
    <hyperlink ref="AH239" r:id="rId214" display="https://perthamboyha.org/" xr:uid="{18DBAF69-985B-42BD-9119-849131FBF6DE}"/>
    <hyperlink ref="AH241" r:id="rId215" display="https://perthamboyha.org/" xr:uid="{73EC764F-9A53-4B1E-9589-B2FE5EA0E30A}"/>
    <hyperlink ref="AH261" r:id="rId216" display="https://perthamboyha.org/" xr:uid="{A6333D68-2553-4287-890C-0207BC0D30CE}"/>
    <hyperlink ref="AH349" r:id="rId217" display="https://woodbridgehousingauthority.org/" xr:uid="{9C3FD19D-BB00-46F6-B224-6B1FF5482D77}"/>
    <hyperlink ref="AH357" r:id="rId218" display="https://livebirchwood.com/communities/dalina-manor/" xr:uid="{1E0FA67E-504A-43D3-B0D2-3414F2E36CD4}"/>
    <hyperlink ref="AH307" r:id="rId219" display="https://www.southamboyhousing.com/" xr:uid="{6075B046-3B00-49C2-9E57-5B75F6E174AC}"/>
    <hyperlink ref="AH58" r:id="rId220" display="https://edisonha.org/housing/" xr:uid="{EBA60D74-E950-480C-883F-D530B9466672}"/>
    <hyperlink ref="AH95" r:id="rId221" display="https://highlandparkhousing.org/" xr:uid="{756CE3AC-6B91-45AC-8D9F-D60F640F02A9}"/>
    <hyperlink ref="AH7" r:id="rId222" display="https://www.carteret.net/housing-authority/" xr:uid="{A74BA13D-33F0-450E-B3FF-73C3684753B5}"/>
    <hyperlink ref="AH301" r:id="rId223" display="https://sayrevilleha.org/" xr:uid="{175C259D-B7B6-467A-B433-AFED558E40C8}"/>
    <hyperlink ref="AH114" r:id="rId224" display="https://www.oldbridgehousing.com/" xr:uid="{5AA67368-8CB6-4CB9-9317-D0D276BFAB8A}"/>
    <hyperlink ref="AH5" r:id="rId225" display="https://www.middlesexcountynj.gov/" xr:uid="{47ADC2A1-23C8-4940-B8A9-F0E771D4CF6A}"/>
    <hyperlink ref="AH17" r:id="rId226" display="https://randsmgt.webstarts.com/index.html" xr:uid="{60E5C21A-A697-4392-B4D3-66BA093424C9}"/>
    <hyperlink ref="AH48" r:id="rId227" display="http://ww1.nationalchurchresidences.com/" xr:uid="{E115186B-2EAA-48B1-9CDF-BD38FEC3C4DB}"/>
    <hyperlink ref="AH109" r:id="rId228" display="https://www.apartments.com/barclay-village-apartments-jamesburg-nj/6mw8ehs/" xr:uid="{C2C5C4B5-381B-444F-9B93-20BF65153A1E}"/>
    <hyperlink ref="AH110" r:id="rId229" display="https://affordablehousingonline.com/housing-search/New-Jersey/Jamesburg/Cherry-Court/10070993" xr:uid="{F5417256-EBE5-4727-9592-C97D6D33DB59}"/>
    <hyperlink ref="AH117" r:id="rId230" display="https://raiacapitalmanagement.com/" xr:uid="{10DD676F-8A16-4A23-B77E-CF156BDCF756}"/>
    <hyperlink ref="AH127" r:id="rId231" display="https://thearc.org/chapter/middlesex-county/" xr:uid="{56718CE6-E48C-4A69-97A6-541283FBC582}"/>
    <hyperlink ref="AH157" r:id="rId232" display="https://springpointsl.org/" xr:uid="{E650A82A-2E24-42D6-9864-2DF9F27F5F4E}"/>
    <hyperlink ref="AH263" r:id="rId233" display="https://livewillows.com/communities/willow-pond-village/" xr:uid="{2A854D95-90D2-4E57-9A21-4F0CD3D9AA92}"/>
    <hyperlink ref="AH289" r:id="rId234" display="https://www.triplechousing.org/" xr:uid="{FD489ED1-4FBF-49B4-A8DB-EA1BA96F71CB}"/>
    <hyperlink ref="AH299" r:id="rId235" display="https://www.piazzanj.com/property/wyndhurst-apartments/" xr:uid="{62883313-7AE9-4002-AF61-9FA904A336EC}"/>
    <hyperlink ref="AH309" r:id="rId236" display="https://affordablehousingonline.com/housing-search/New-Jersey/South-Amboy/Hillcrest-Manor-at-South-Amboy,-LLC/10061582" xr:uid="{EA16FBB0-D08B-4BE0-8BBD-B04AFFFA25CE}"/>
    <hyperlink ref="AH310" r:id="rId237" display="https://www.southamboyhousing.com/" xr:uid="{57AFD93D-0107-4508-A068-4F730DFDA19B}"/>
    <hyperlink ref="AH319" r:id="rId238" display="https://www.voa.org/housing_properties/woodhaven-terrace" xr:uid="{D629632E-FD87-470F-9DDB-B335DF58690F}"/>
    <hyperlink ref="AH340" r:id="rId239" display="https://www.lsmnj.org/" xr:uid="{501F7328-84E6-460C-A57C-97808DFE4AD9}"/>
    <hyperlink ref="AH320:AH321" r:id="rId240" display="https://www.piazzanj.com/property/the-highlands-at-south-plainfield/" xr:uid="{E6D2B81C-9193-4140-9CDF-357A578192CF}"/>
    <hyperlink ref="AH343" r:id="rId241" display="https://www.nationalchurchresidences.org/communities/south-river-landing/" xr:uid="{0B01E463-8DFA-4816-BFD3-F532C0E966AE}"/>
    <hyperlink ref="AH344" r:id="rId242" display="https://www.nationalchurchresidences.org/communities/willett-manor/" xr:uid="{F7ED4311-2674-4329-B32C-19B8E9BFC8BA}"/>
    <hyperlink ref="AH356" r:id="rId243" display="https://www.affordablehomesnewjersey.com/all-opportunities/developments/?did=a0Jo0000003816VEAQ" xr:uid="{1185CBA6-0253-4D05-8A4D-D7967FC27658}"/>
    <hyperlink ref="AH364" r:id="rId244" display="https://woodbridgehousingauthority.org/" xr:uid="{D4AEDFB8-55B5-49BC-A826-9269AA7170A9}"/>
    <hyperlink ref="AH367" r:id="rId245" display="https://www.affordablehomesnewjersey.com/all-opportunities/developments/?did=a0J3m00001i6QkgEAE" xr:uid="{D60A3054-5DB7-4D9F-9B05-F5A5D51470E2}"/>
    <hyperlink ref="AH77" r:id="rId246" display="https://edisonha.org/housing/" xr:uid="{B28093EE-EAC9-42A5-A068-BEF66A6D8B8A}"/>
    <hyperlink ref="AH78" r:id="rId247" display="https://edisonha.org/housing/" xr:uid="{B852D5DE-1E9E-4C74-A7F5-2272ECC7CB62}"/>
    <hyperlink ref="AH84" r:id="rId248" display="https://edisonha.org/housing/" xr:uid="{618AA2B8-902D-4E51-BA15-56302C08E7DE}"/>
    <hyperlink ref="AH12" r:id="rId249" display="https://www.carteret.net/housing-authority/" xr:uid="{84FEA2B8-2C37-46C8-A5B9-8E0F13DEA273}"/>
    <hyperlink ref="AH13" r:id="rId250" display="https://www.carteret.net/housing-authority/" xr:uid="{A8CF0117-56C9-4661-B738-9F96553E359F}"/>
    <hyperlink ref="AH14" r:id="rId251" display="https://www.carteret.net/housing-authority/" xr:uid="{6638DD2E-8E39-4788-A48E-1351A281AFB0}"/>
    <hyperlink ref="AH15" r:id="rId252" display="https://www.carteret.net/housing-authority/" xr:uid="{56A3D417-3BEA-4629-96E0-1B941C59087F}"/>
    <hyperlink ref="AH20" r:id="rId253" display="https://www.carteret.net/housing-authority/" xr:uid="{F086C77E-DA3D-49DE-B497-99638DA3C5AE}"/>
    <hyperlink ref="AH21" r:id="rId254" display="https://www.carteret.net/housing-authority/" xr:uid="{F6D9029A-94AF-47EB-86E9-78B3F78ECEE5}"/>
    <hyperlink ref="AH105" r:id="rId255" display="https://highlandparkhousing.org/" xr:uid="{242953DC-58E5-453E-A20D-E966FE0728B7}"/>
    <hyperlink ref="AH106" r:id="rId256" display="https://highlandparkhousing.org/" xr:uid="{EBBA2552-8AFF-4C66-AD7D-B37D8A48F0D7}"/>
    <hyperlink ref="AH181" r:id="rId257" display="http://www.newbrunswickhousing.org/housing/publichousing.shtml" xr:uid="{00976E15-81A7-4946-ADCF-B415020EB481}"/>
    <hyperlink ref="AH182" r:id="rId258" display="http://www.newbrunswickhousing.org/housing/publichousing.shtml" xr:uid="{C9B8B0FB-D6F4-485D-B36B-6F1D625BF386}"/>
    <hyperlink ref="AH187" r:id="rId259" display="http://www.newbrunswickhousing.org/housing/publichousing.shtml" xr:uid="{992E4AC2-12CD-439D-8D94-1B9FCBBC990E}"/>
    <hyperlink ref="AH190" r:id="rId260" display="http://www.newbrunswickhousing.org/housing/publichousing.shtml" xr:uid="{EA683598-9D2D-432A-878F-75009188E4D6}"/>
    <hyperlink ref="AH199" r:id="rId261" display="http://www.newbrunswickhousing.org/housing/publichousing.shtml" xr:uid="{ED4A92A8-B986-4ED6-82DA-FC54DF875B61}"/>
    <hyperlink ref="AH201" r:id="rId262" display="http://www.newbrunswickhousing.org/housing/publichousing.shtml" xr:uid="{FC7D4186-9094-4136-9705-37469578B334}"/>
    <hyperlink ref="AH202" r:id="rId263" display="http://www.newbrunswickhousing.org/housing/publichousing.shtml" xr:uid="{A8DC7E7C-83B1-479E-8BB6-8E1BB6193286}"/>
    <hyperlink ref="AH252" r:id="rId264" display="https://perthamboynj.org/cms/One.aspx?portalId=11205008&amp;pageId=12071488" xr:uid="{4A335172-25AA-4F82-ADA6-C193F9CC6FAB}"/>
    <hyperlink ref="AH253" r:id="rId265" display="https://perthamboynj.org/cms/One.aspx?portalId=11205008&amp;pageId=12071488" xr:uid="{72148920-6D3E-4341-89A0-70D9C47C46F4}"/>
    <hyperlink ref="AH254" r:id="rId266" display="https://perthamboynj.org/cms/One.aspx?portalId=11205008&amp;pageId=12071488" xr:uid="{B0F651D6-3653-49ED-9314-5338B2479DCA}"/>
    <hyperlink ref="AH255" r:id="rId267" display="https://perthamboynj.org/cms/One.aspx?portalId=11205008&amp;pageId=12071488" xr:uid="{E69DA4FC-0933-4E0E-B1D7-E74B92FF951F}"/>
    <hyperlink ref="AH262" r:id="rId268" display="https://perthamboyha.org/" xr:uid="{BED25E7D-0197-424E-A3FD-5A2A58948698}"/>
    <hyperlink ref="AH308" r:id="rId269" display="https://www.southamboyhousing.com/contact-us" xr:uid="{F86D04CF-13F7-4BA1-952A-0E4B2ECB420B}"/>
    <hyperlink ref="AH353" r:id="rId270" display="https://woodbridgehousingauthority.org/" xr:uid="{CE6D0974-B274-4EDE-AC0F-1FFC3811D151}"/>
    <hyperlink ref="AH358" r:id="rId271" display="https://woodbridgehousingauthority.org/" xr:uid="{F2E9C192-765F-4540-A749-A9EEBE7E05FD}"/>
    <hyperlink ref="AH361" r:id="rId272" display="https://woodbridgehousingauthority.org/" xr:uid="{38FFABA0-0411-45F7-8A10-956D76AD51C4}"/>
    <hyperlink ref="AH373" r:id="rId273" display="https://woodbridgehousingauthority.org/" xr:uid="{3E912FB1-83A3-4CC9-9D1F-351A16C5BECF}"/>
    <hyperlink ref="AH368" r:id="rId274" display="https://woodbridgehousingauthority.org/" xr:uid="{22CC5E46-CBF5-4E5C-826F-802F411FFEE1}"/>
    <hyperlink ref="AH366" r:id="rId275" display="https://woodbridgehousingauthority.org/" xr:uid="{7EC09C0C-0E91-4754-8670-C65F24A00517}"/>
  </hyperlinks>
  <pageMargins left="0.7" right="0.7" top="0.75" bottom="0.75" header="0.3" footer="0.3"/>
  <pageSetup scale="29" fitToHeight="6" orientation="landscape" verticalDpi="0" r:id="rId2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MIDDLESEX COUNTY 2022</vt:lpstr>
      <vt:lpstr>'MIDDLESEX COUNTY 2022'!Print_Area</vt:lpstr>
      <vt:lpstr>'MIDDLESEX COUNTY 2022'!Print_Titles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Lago, John</dc:creator>
  <cp:lastModifiedBy>Benjamin Gross</cp:lastModifiedBy>
  <cp:lastPrinted>2022-02-02T15:15:30Z</cp:lastPrinted>
  <dcterms:created xsi:type="dcterms:W3CDTF">2022-01-13T15:22:03Z</dcterms:created>
  <dcterms:modified xsi:type="dcterms:W3CDTF">2023-02-27T02:18:15Z</dcterms:modified>
</cp:coreProperties>
</file>