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urses\R-Workshop\data\"/>
    </mc:Choice>
  </mc:AlternateContent>
  <bookViews>
    <workbookView xWindow="0" yWindow="0" windowWidth="23040" windowHeight="9924"/>
  </bookViews>
  <sheets>
    <sheet name="CourtA-Filing" sheetId="1" r:id="rId1"/>
    <sheet name="Template" sheetId="3" r:id="rId2"/>
    <sheet name="Peremptory" sheetId="4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3" l="1"/>
  <c r="G70" i="3" s="1"/>
  <c r="I70" i="3" s="1"/>
  <c r="D69" i="3"/>
  <c r="G69" i="3" s="1"/>
  <c r="I69" i="3" s="1"/>
  <c r="D68" i="3"/>
  <c r="G68" i="3" s="1"/>
  <c r="I68" i="3" s="1"/>
  <c r="D67" i="3"/>
  <c r="G67" i="3" s="1"/>
  <c r="I67" i="3" s="1"/>
  <c r="D66" i="3"/>
  <c r="D62" i="3"/>
  <c r="G62" i="3" s="1"/>
  <c r="I62" i="3" s="1"/>
  <c r="D61" i="3"/>
  <c r="G61" i="3" s="1"/>
  <c r="I61" i="3" s="1"/>
  <c r="D60" i="3"/>
  <c r="G60" i="3" s="1"/>
  <c r="I60" i="3" s="1"/>
  <c r="D59" i="3"/>
  <c r="G59" i="3" s="1"/>
  <c r="I59" i="3" s="1"/>
  <c r="D58" i="3"/>
  <c r="G58" i="3" s="1"/>
  <c r="I58" i="3" s="1"/>
  <c r="D57" i="3"/>
  <c r="G57" i="3" s="1"/>
  <c r="I57" i="3" s="1"/>
  <c r="D53" i="3"/>
  <c r="G53" i="3" s="1"/>
  <c r="I53" i="3" s="1"/>
  <c r="D52" i="3"/>
  <c r="G52" i="3" s="1"/>
  <c r="I52" i="3" s="1"/>
  <c r="D51" i="3"/>
  <c r="G51" i="3" s="1"/>
  <c r="I51" i="3" s="1"/>
  <c r="D50" i="3"/>
  <c r="G50" i="3" s="1"/>
  <c r="I50" i="3" s="1"/>
  <c r="D49" i="3"/>
  <c r="G49" i="3" s="1"/>
  <c r="I49" i="3" s="1"/>
  <c r="D45" i="3"/>
  <c r="G45" i="3" s="1"/>
  <c r="I45" i="3" s="1"/>
  <c r="D44" i="3"/>
  <c r="G44" i="3" s="1"/>
  <c r="I44" i="3" s="1"/>
  <c r="D43" i="3"/>
  <c r="G43" i="3" s="1"/>
  <c r="I43" i="3" s="1"/>
  <c r="D42" i="3"/>
  <c r="G42" i="3" s="1"/>
  <c r="I42" i="3" s="1"/>
  <c r="D41" i="3"/>
  <c r="D37" i="3"/>
  <c r="G37" i="3" s="1"/>
  <c r="I37" i="3" s="1"/>
  <c r="D36" i="3"/>
  <c r="G36" i="3" s="1"/>
  <c r="I36" i="3" s="1"/>
  <c r="D35" i="3"/>
  <c r="G35" i="3" s="1"/>
  <c r="I35" i="3" s="1"/>
  <c r="D34" i="3"/>
  <c r="G34" i="3" s="1"/>
  <c r="I34" i="3" s="1"/>
  <c r="D33" i="3"/>
  <c r="G33" i="3" s="1"/>
  <c r="I33" i="3" s="1"/>
  <c r="D32" i="3"/>
  <c r="D28" i="3"/>
  <c r="G28" i="3" s="1"/>
  <c r="I28" i="3" s="1"/>
  <c r="D27" i="3"/>
  <c r="G27" i="3" s="1"/>
  <c r="I27" i="3" s="1"/>
  <c r="D26" i="3"/>
  <c r="G26" i="3" s="1"/>
  <c r="I26" i="3" s="1"/>
  <c r="D25" i="3"/>
  <c r="D21" i="3"/>
  <c r="G21" i="3" s="1"/>
  <c r="I21" i="3" s="1"/>
  <c r="D20" i="3"/>
  <c r="G20" i="3" s="1"/>
  <c r="I20" i="3" s="1"/>
  <c r="G16" i="3"/>
  <c r="I16" i="3" s="1"/>
  <c r="D16" i="3"/>
  <c r="D15" i="3"/>
  <c r="G15" i="3" s="1"/>
  <c r="I15" i="3" s="1"/>
  <c r="D14" i="3"/>
  <c r="G14" i="3" s="1"/>
  <c r="I14" i="3" s="1"/>
  <c r="D13" i="3"/>
  <c r="G13" i="3" s="1"/>
  <c r="I13" i="3" s="1"/>
  <c r="D12" i="3"/>
  <c r="G12" i="3" s="1"/>
  <c r="I12" i="3" s="1"/>
  <c r="D11" i="3"/>
  <c r="G11" i="3" s="1"/>
  <c r="I11" i="3" s="1"/>
  <c r="D10" i="3"/>
  <c r="G10" i="3" s="1"/>
  <c r="I10" i="3" s="1"/>
  <c r="G9" i="3"/>
  <c r="I9" i="3" s="1"/>
  <c r="D9" i="3"/>
  <c r="D5" i="3"/>
  <c r="G5" i="3" s="1"/>
  <c r="I5" i="3" s="1"/>
  <c r="D4" i="3"/>
  <c r="G4" i="3" s="1"/>
  <c r="I4" i="3" s="1"/>
  <c r="D3" i="3"/>
  <c r="D46" i="3" l="1"/>
  <c r="D6" i="3"/>
  <c r="D29" i="3"/>
  <c r="D38" i="3"/>
  <c r="G3" i="3"/>
  <c r="I3" i="3" s="1"/>
  <c r="I6" i="3" s="1"/>
  <c r="G32" i="3"/>
  <c r="I32" i="3" s="1"/>
  <c r="G41" i="3"/>
  <c r="I41" i="3" s="1"/>
  <c r="I46" i="3" s="1"/>
  <c r="I17" i="3"/>
  <c r="D17" i="3"/>
  <c r="D71" i="3"/>
  <c r="G66" i="3"/>
  <c r="I66" i="3" s="1"/>
  <c r="I63" i="3"/>
  <c r="I38" i="3"/>
  <c r="I22" i="3"/>
  <c r="I54" i="3"/>
  <c r="I71" i="3"/>
  <c r="D63" i="3"/>
  <c r="D22" i="3"/>
  <c r="G25" i="3"/>
  <c r="I25" i="3" s="1"/>
  <c r="D54" i="3"/>
  <c r="D73" i="3" l="1"/>
  <c r="I29" i="3"/>
  <c r="I73" i="3" s="1"/>
  <c r="K13" i="1" l="1"/>
  <c r="K4" i="1"/>
  <c r="K5" i="1"/>
  <c r="K6" i="1"/>
  <c r="K7" i="1"/>
  <c r="O7" i="1" s="1"/>
  <c r="K8" i="1"/>
  <c r="K9" i="1"/>
  <c r="K10" i="1"/>
  <c r="K11" i="1"/>
  <c r="K12" i="1"/>
  <c r="K3" i="1"/>
  <c r="O6" i="1"/>
  <c r="O10" i="1"/>
  <c r="N14" i="1"/>
  <c r="M14" i="1"/>
  <c r="L14" i="1"/>
  <c r="J14" i="1"/>
  <c r="I14" i="1"/>
  <c r="H14" i="1"/>
  <c r="G14" i="1"/>
  <c r="F14" i="1"/>
  <c r="E14" i="1"/>
  <c r="D14" i="1"/>
  <c r="C14" i="1"/>
  <c r="B14" i="1"/>
  <c r="O13" i="1"/>
  <c r="O12" i="1"/>
  <c r="O11" i="1"/>
  <c r="O9" i="1"/>
  <c r="O8" i="1"/>
  <c r="O5" i="1"/>
  <c r="O4" i="1"/>
  <c r="K14" i="1" l="1"/>
  <c r="O14" i="1" s="1"/>
  <c r="O3" i="1"/>
</calcChain>
</file>

<file path=xl/sharedStrings.xml><?xml version="1.0" encoding="utf-8"?>
<sst xmlns="http://schemas.openxmlformats.org/spreadsheetml/2006/main" count="194" uniqueCount="112">
  <si>
    <t>Case Type</t>
  </si>
  <si>
    <t>Civil</t>
  </si>
  <si>
    <t>Probate</t>
  </si>
  <si>
    <t>Family Law</t>
  </si>
  <si>
    <t>Adoption</t>
  </si>
  <si>
    <t>Juvenile Delinquency</t>
  </si>
  <si>
    <t>Juvenile Dependency</t>
  </si>
  <si>
    <t>Juvenile Writ Petition</t>
  </si>
  <si>
    <t>Mental Health - Civil</t>
  </si>
  <si>
    <t>Mental Health - Criminal</t>
  </si>
  <si>
    <t>Death Penalty</t>
  </si>
  <si>
    <t>Other Criminal</t>
  </si>
  <si>
    <t>FILING TOTALS:</t>
  </si>
  <si>
    <t>Time per Filing (mins)</t>
  </si>
  <si>
    <t>Rate of Occurrence</t>
  </si>
  <si>
    <t>Implied Time (mins)</t>
  </si>
  <si>
    <t>Delphi Time per Filing</t>
  </si>
  <si>
    <t>Case Initiation and Case Processing</t>
  </si>
  <si>
    <t>•</t>
  </si>
  <si>
    <t>New filing</t>
  </si>
  <si>
    <t>Subsequent filing or petition</t>
  </si>
  <si>
    <t>Other</t>
  </si>
  <si>
    <t>Calendaring and Caseflow Management</t>
  </si>
  <si>
    <t>Set hearing date</t>
  </si>
  <si>
    <t>Schedule continuance</t>
  </si>
  <si>
    <t>Pull/print/post calendars</t>
  </si>
  <si>
    <t>File preparation - review and prepare</t>
  </si>
  <si>
    <t>File preparation - pull, search for file</t>
  </si>
  <si>
    <t>Status conference</t>
  </si>
  <si>
    <t>Case preparation - notes for JO</t>
  </si>
  <si>
    <t>Case Monitoring and Enforcement</t>
  </si>
  <si>
    <t>Monitor compliance with court orders</t>
  </si>
  <si>
    <t>Monitor compliance with statutes</t>
  </si>
  <si>
    <t>Legal and Professional Judicial Support</t>
  </si>
  <si>
    <t>Mediation/arbitration</t>
  </si>
  <si>
    <t>Tenative rulings, legal research</t>
  </si>
  <si>
    <t>Conference with judges/court staff, observe hearings</t>
  </si>
  <si>
    <t>Courtroom Support</t>
  </si>
  <si>
    <t>Docket/calendar management</t>
  </si>
  <si>
    <t>Minutes</t>
  </si>
  <si>
    <t>Clerical - correspondence, printing, copying</t>
  </si>
  <si>
    <t>Exhibits and subpoenaed documents</t>
  </si>
  <si>
    <t>Bench warrants</t>
  </si>
  <si>
    <t>Judgment, Post-judgment, and Appeals-related Activities</t>
  </si>
  <si>
    <t>Order/judgment processing</t>
  </si>
  <si>
    <t>Default and uncontested judgment</t>
  </si>
  <si>
    <t>Abstract of judgment/writs</t>
  </si>
  <si>
    <t>Appeals</t>
  </si>
  <si>
    <t>Fess and Payments/Financial Management</t>
  </si>
  <si>
    <t>Collect document filing fee</t>
  </si>
  <si>
    <t>Payments other than filing fees</t>
  </si>
  <si>
    <t>Collections</t>
  </si>
  <si>
    <t>Trust account management</t>
  </si>
  <si>
    <t>Records Management/File Maintenance</t>
  </si>
  <si>
    <t>File management</t>
  </si>
  <si>
    <t>Imaging</t>
  </si>
  <si>
    <t>Records request</t>
  </si>
  <si>
    <t>Records management</t>
  </si>
  <si>
    <t>Inactive case- research/close/ purge</t>
  </si>
  <si>
    <t>Self Help/General Assistance/Miscellaneous</t>
  </si>
  <si>
    <t>Self help - one-on-one</t>
  </si>
  <si>
    <t>Self help - workshops</t>
  </si>
  <si>
    <t>General assistance - information or other assistance</t>
  </si>
  <si>
    <t>General assistance - justice system partners</t>
  </si>
  <si>
    <t>Caseweight</t>
  </si>
  <si>
    <t>Limited Civil</t>
  </si>
  <si>
    <t>Location:</t>
  </si>
  <si>
    <t>Judge:</t>
  </si>
  <si>
    <t>Retry No.</t>
  </si>
  <si>
    <t xml:space="preserve">Estimated </t>
  </si>
  <si>
    <t xml:space="preserve">Trial </t>
  </si>
  <si>
    <t>Jurors Sent</t>
  </si>
  <si>
    <t xml:space="preserve">Start Date </t>
  </si>
  <si>
    <t xml:space="preserve">End Date </t>
  </si>
  <si>
    <t>Disposition</t>
  </si>
  <si>
    <t>Case ID</t>
  </si>
  <si>
    <t xml:space="preserve">Case Title                  </t>
  </si>
  <si>
    <t>Convicted by Jury</t>
  </si>
  <si>
    <t>Mistrial-Other</t>
  </si>
  <si>
    <t>Judgment by Jury as Competent</t>
  </si>
  <si>
    <t>Site A</t>
  </si>
  <si>
    <t>Judge A</t>
  </si>
  <si>
    <t>M14</t>
  </si>
  <si>
    <t>M15</t>
  </si>
  <si>
    <t>M17</t>
  </si>
  <si>
    <t>M19</t>
  </si>
  <si>
    <t>M16</t>
  </si>
  <si>
    <t>M149</t>
  </si>
  <si>
    <t>M156</t>
  </si>
  <si>
    <t>People vs Person 1</t>
  </si>
  <si>
    <t>People vs Person 2</t>
  </si>
  <si>
    <t>People vs Person 3</t>
  </si>
  <si>
    <t>People vs Person 4</t>
  </si>
  <si>
    <t>People vs Person 5</t>
  </si>
  <si>
    <t>People vs Person 6</t>
  </si>
  <si>
    <t>People vs Person 7</t>
  </si>
  <si>
    <t>PEOPLE VS PERSON 8</t>
  </si>
  <si>
    <t>ROOM</t>
  </si>
  <si>
    <t>A</t>
  </si>
  <si>
    <t>Plea Entered</t>
  </si>
  <si>
    <t>Judge B</t>
  </si>
  <si>
    <t>Room</t>
  </si>
  <si>
    <t>People vs Person 11</t>
  </si>
  <si>
    <t>People vs Person 12</t>
  </si>
  <si>
    <t>People vs Person 13</t>
  </si>
  <si>
    <t>People vs Person 14</t>
  </si>
  <si>
    <t>B</t>
  </si>
  <si>
    <t>People vs Person 15</t>
  </si>
  <si>
    <t>M163</t>
  </si>
  <si>
    <t>M170</t>
  </si>
  <si>
    <t>M159</t>
  </si>
  <si>
    <t>M155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</si>
</sst>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??,???,???"/>
    <numFmt numFmtId="169" formatCode="???"/>
    <numFmt numFmtId="17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.9499999999999993"/>
      <color indexed="8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" fillId="2" borderId="0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255"/>
    </xf>
    <xf numFmtId="17" fontId="3" fillId="2" borderId="5" xfId="0" applyNumberFormat="1" applyFont="1" applyFill="1" applyBorder="1" applyAlignment="1">
      <alignment horizontal="center" vertical="center"/>
    </xf>
    <xf numFmtId="17" fontId="3" fillId="2" borderId="6" xfId="0" applyNumberFormat="1" applyFont="1" applyFill="1" applyBorder="1" applyAlignment="1">
      <alignment horizontal="center" vertical="center"/>
    </xf>
    <xf numFmtId="17" fontId="3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5" fillId="4" borderId="0" xfId="0" applyNumberFormat="1" applyFont="1" applyFill="1" applyAlignment="1">
      <alignment horizontal="center" vertical="center"/>
    </xf>
    <xf numFmtId="0" fontId="4" fillId="5" borderId="8" xfId="0" applyFont="1" applyFill="1" applyBorder="1" applyAlignment="1">
      <alignment horizontal="right"/>
    </xf>
    <xf numFmtId="1" fontId="4" fillId="0" borderId="0" xfId="0" applyNumberFormat="1" applyFont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right"/>
    </xf>
    <xf numFmtId="1" fontId="4" fillId="5" borderId="11" xfId="0" applyNumberFormat="1" applyFont="1" applyFill="1" applyBorder="1" applyAlignment="1">
      <alignment horizontal="center" vertical="center"/>
    </xf>
    <xf numFmtId="1" fontId="4" fillId="5" borderId="10" xfId="0" applyNumberFormat="1" applyFont="1" applyFill="1" applyBorder="1" applyAlignment="1">
      <alignment horizontal="center" vertical="center"/>
    </xf>
    <xf numFmtId="1" fontId="4" fillId="5" borderId="12" xfId="0" applyNumberFormat="1" applyFont="1" applyFill="1" applyBorder="1" applyAlignment="1">
      <alignment horizontal="center" vertical="center"/>
    </xf>
    <xf numFmtId="1" fontId="6" fillId="5" borderId="14" xfId="0" applyNumberFormat="1" applyFont="1" applyFill="1" applyBorder="1" applyAlignment="1">
      <alignment horizontal="center" vertical="center"/>
    </xf>
    <xf numFmtId="1" fontId="6" fillId="5" borderId="1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top" wrapText="1"/>
    </xf>
    <xf numFmtId="0" fontId="6" fillId="5" borderId="13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/>
    <xf numFmtId="0" fontId="8" fillId="0" borderId="0" xfId="0" applyFont="1"/>
    <xf numFmtId="0" fontId="8" fillId="0" borderId="0" xfId="1" applyNumberFormat="1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/>
    <xf numFmtId="9" fontId="9" fillId="0" borderId="16" xfId="0" applyNumberFormat="1" applyFont="1" applyFill="1" applyBorder="1" applyAlignment="1">
      <alignment horizontal="center" wrapText="1"/>
    </xf>
    <xf numFmtId="9" fontId="11" fillId="0" borderId="0" xfId="0" applyNumberFormat="1" applyFont="1" applyBorder="1" applyAlignment="1">
      <alignment horizontal="center" vertical="center"/>
    </xf>
    <xf numFmtId="168" fontId="12" fillId="0" borderId="0" xfId="2" applyNumberFormat="1" applyFont="1" applyBorder="1" applyAlignment="1">
      <alignment horizontal="center" vertical="center" wrapText="1"/>
    </xf>
    <xf numFmtId="169" fontId="8" fillId="0" borderId="0" xfId="2" applyNumberFormat="1" applyFont="1" applyBorder="1" applyAlignment="1">
      <alignment horizontal="center" vertical="center"/>
    </xf>
    <xf numFmtId="169" fontId="8" fillId="0" borderId="0" xfId="0" applyNumberFormat="1" applyFont="1" applyBorder="1" applyAlignment="1">
      <alignment horizontal="center" vertical="center"/>
    </xf>
    <xf numFmtId="9" fontId="13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 applyAlignment="1">
      <alignment vertical="center" wrapText="1"/>
    </xf>
    <xf numFmtId="169" fontId="9" fillId="0" borderId="18" xfId="0" applyNumberFormat="1" applyFont="1" applyBorder="1" applyAlignment="1">
      <alignment horizontal="center" vertical="center"/>
    </xf>
    <xf numFmtId="0" fontId="9" fillId="0" borderId="18" xfId="0" applyFont="1" applyBorder="1"/>
    <xf numFmtId="0" fontId="9" fillId="0" borderId="0" xfId="0" applyFont="1" applyBorder="1"/>
    <xf numFmtId="0" fontId="9" fillId="0" borderId="18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8" fillId="0" borderId="0" xfId="0" applyFont="1" applyAlignment="1">
      <alignment vertical="center"/>
    </xf>
    <xf numFmtId="9" fontId="9" fillId="0" borderId="0" xfId="0" applyNumberFormat="1" applyFont="1" applyBorder="1" applyAlignment="1">
      <alignment horizontal="center" wrapText="1"/>
    </xf>
    <xf numFmtId="169" fontId="9" fillId="0" borderId="0" xfId="0" applyNumberFormat="1" applyFont="1" applyBorder="1" applyAlignment="1">
      <alignment horizontal="center" vertical="center"/>
    </xf>
    <xf numFmtId="168" fontId="10" fillId="0" borderId="0" xfId="2" applyNumberFormat="1" applyFont="1" applyBorder="1" applyAlignment="1">
      <alignment horizontal="left" vertical="center" wrapText="1"/>
    </xf>
    <xf numFmtId="168" fontId="10" fillId="0" borderId="0" xfId="2" applyNumberFormat="1" applyFont="1" applyBorder="1" applyAlignment="1">
      <alignment horizontal="left" vertical="center"/>
    </xf>
    <xf numFmtId="9" fontId="9" fillId="0" borderId="16" xfId="0" applyNumberFormat="1" applyFont="1" applyFill="1" applyBorder="1" applyAlignment="1" applyProtection="1">
      <alignment horizontal="center" wrapText="1"/>
    </xf>
    <xf numFmtId="9" fontId="9" fillId="0" borderId="16" xfId="0" applyNumberFormat="1" applyFont="1" applyBorder="1" applyAlignment="1" applyProtection="1">
      <alignment horizontal="center" wrapText="1"/>
    </xf>
    <xf numFmtId="9" fontId="9" fillId="0" borderId="0" xfId="0" applyNumberFormat="1" applyFont="1" applyFill="1" applyProtection="1"/>
    <xf numFmtId="0" fontId="9" fillId="0" borderId="19" xfId="0" applyFont="1" applyBorder="1" applyProtection="1"/>
    <xf numFmtId="9" fontId="9" fillId="6" borderId="18" xfId="0" applyNumberFormat="1" applyFont="1" applyFill="1" applyBorder="1" applyAlignment="1" applyProtection="1">
      <alignment horizontal="center" vertical="center"/>
    </xf>
    <xf numFmtId="169" fontId="9" fillId="6" borderId="18" xfId="0" applyNumberFormat="1" applyFont="1" applyFill="1" applyBorder="1" applyAlignment="1" applyProtection="1">
      <alignment horizontal="center" vertical="center"/>
    </xf>
    <xf numFmtId="9" fontId="9" fillId="6" borderId="17" xfId="0" applyNumberFormat="1" applyFont="1" applyFill="1" applyBorder="1" applyAlignment="1" applyProtection="1">
      <alignment horizontal="center" vertical="center"/>
    </xf>
    <xf numFmtId="0" fontId="9" fillId="0" borderId="0" xfId="0" applyFont="1" applyProtection="1"/>
    <xf numFmtId="0" fontId="9" fillId="0" borderId="0" xfId="0" applyFont="1" applyBorder="1" applyProtection="1"/>
    <xf numFmtId="176" fontId="9" fillId="6" borderId="18" xfId="0" applyNumberFormat="1" applyFont="1" applyFill="1" applyBorder="1" applyAlignment="1" applyProtection="1">
      <alignment horizontal="center" vertical="center"/>
    </xf>
    <xf numFmtId="1" fontId="9" fillId="0" borderId="16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8" fillId="0" borderId="0" xfId="2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9" fillId="0" borderId="0" xfId="0" applyNumberFormat="1" applyFont="1"/>
    <xf numFmtId="0" fontId="15" fillId="0" borderId="0" xfId="0" applyFont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</cellXfs>
  <cellStyles count="3">
    <cellStyle name="Normal" xfId="0" builtinId="0"/>
    <cellStyle name="Normal 3" xfId="2"/>
    <cellStyle name="Normal 5" xfId="1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%20Services\OCR\Research%20&amp;%20Analysis\Workload\Workload%20Performance%20Study%202014\Delphi%20Sessions\Delphi%20Templates\Draft%20templates\Delphi%20Civil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imited Civil"/>
      <sheetName val="Small Claims"/>
      <sheetName val="Unlawful Detainer"/>
      <sheetName val="Limited Civil_no UD"/>
      <sheetName val="Summary"/>
      <sheetName val="Resources"/>
      <sheetName val="handout"/>
      <sheetName val="c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31">
          <cell r="F431">
            <v>0.5</v>
          </cell>
        </row>
        <row r="432">
          <cell r="F432">
            <v>2.2999999999999998</v>
          </cell>
        </row>
        <row r="433">
          <cell r="F433">
            <v>0.3</v>
          </cell>
        </row>
        <row r="434">
          <cell r="F434">
            <v>0.8</v>
          </cell>
        </row>
        <row r="435">
          <cell r="F435">
            <v>0.7</v>
          </cell>
        </row>
        <row r="436">
          <cell r="F436">
            <v>1.9</v>
          </cell>
        </row>
        <row r="437">
          <cell r="F437">
            <v>0.5</v>
          </cell>
        </row>
        <row r="438">
          <cell r="F438">
            <v>0.5</v>
          </cell>
        </row>
        <row r="439">
          <cell r="F439">
            <v>0.3</v>
          </cell>
        </row>
        <row r="440">
          <cell r="F440">
            <v>3</v>
          </cell>
        </row>
        <row r="441">
          <cell r="F441">
            <v>1.5</v>
          </cell>
        </row>
        <row r="442">
          <cell r="F442">
            <v>0.5</v>
          </cell>
        </row>
        <row r="443">
          <cell r="F443">
            <v>7.7</v>
          </cell>
        </row>
        <row r="444">
          <cell r="F444">
            <v>0.9</v>
          </cell>
        </row>
        <row r="445">
          <cell r="F445">
            <v>0.2</v>
          </cell>
        </row>
        <row r="446">
          <cell r="F446">
            <v>0.1</v>
          </cell>
        </row>
        <row r="447">
          <cell r="F447">
            <v>2.1</v>
          </cell>
        </row>
        <row r="448">
          <cell r="F448">
            <v>0.3</v>
          </cell>
        </row>
        <row r="449">
          <cell r="F449">
            <v>0.4</v>
          </cell>
        </row>
        <row r="450">
          <cell r="F450">
            <v>3.8</v>
          </cell>
        </row>
        <row r="451">
          <cell r="F451">
            <v>5.9</v>
          </cell>
        </row>
        <row r="452">
          <cell r="F452">
            <v>4.4000000000000004</v>
          </cell>
        </row>
        <row r="453">
          <cell r="F453">
            <v>11.3</v>
          </cell>
        </row>
        <row r="454">
          <cell r="F454">
            <v>1.9</v>
          </cell>
        </row>
        <row r="455">
          <cell r="F455">
            <v>0.3</v>
          </cell>
        </row>
        <row r="456">
          <cell r="F456">
            <v>0.2</v>
          </cell>
        </row>
        <row r="457">
          <cell r="F457">
            <v>4.3</v>
          </cell>
        </row>
        <row r="458">
          <cell r="F458">
            <v>21.7</v>
          </cell>
        </row>
        <row r="459">
          <cell r="F459">
            <v>23.1</v>
          </cell>
        </row>
        <row r="460">
          <cell r="F460">
            <v>13.1</v>
          </cell>
        </row>
        <row r="461">
          <cell r="F461">
            <v>0.9</v>
          </cell>
        </row>
        <row r="462">
          <cell r="F462">
            <v>0</v>
          </cell>
        </row>
        <row r="463">
          <cell r="F463">
            <v>0.7</v>
          </cell>
        </row>
        <row r="464">
          <cell r="F464">
            <v>4.5</v>
          </cell>
        </row>
        <row r="465">
          <cell r="F465">
            <v>0.7</v>
          </cell>
        </row>
        <row r="466">
          <cell r="F466">
            <v>0.4</v>
          </cell>
        </row>
        <row r="467">
          <cell r="F467">
            <v>0.4</v>
          </cell>
        </row>
        <row r="468">
          <cell r="F468">
            <v>2.2000000000000002</v>
          </cell>
        </row>
        <row r="469">
          <cell r="F469">
            <v>1.3</v>
          </cell>
        </row>
        <row r="470">
          <cell r="F470">
            <v>2.5</v>
          </cell>
        </row>
        <row r="471">
          <cell r="F471">
            <v>0.8</v>
          </cell>
        </row>
        <row r="472">
          <cell r="F472">
            <v>0.1</v>
          </cell>
        </row>
        <row r="473">
          <cell r="F473">
            <v>3.6</v>
          </cell>
        </row>
        <row r="474">
          <cell r="F474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A14" sqref="A14"/>
    </sheetView>
  </sheetViews>
  <sheetFormatPr defaultRowHeight="14.4" x14ac:dyDescent="0.3"/>
  <cols>
    <col min="1" max="1" width="21.88671875" customWidth="1"/>
    <col min="11" max="11" width="0" hidden="1" customWidth="1"/>
  </cols>
  <sheetData>
    <row r="1" spans="1:15" ht="15" thickBot="1" x14ac:dyDescent="0.35">
      <c r="A1" s="1"/>
      <c r="B1" s="2">
        <v>2016</v>
      </c>
      <c r="C1" s="3"/>
      <c r="D1" s="3"/>
      <c r="E1" s="3"/>
      <c r="F1" s="3"/>
      <c r="G1" s="3"/>
      <c r="H1" s="2">
        <v>2017</v>
      </c>
      <c r="I1" s="3"/>
      <c r="J1" s="3"/>
      <c r="K1" s="3"/>
      <c r="L1" s="3"/>
      <c r="M1" s="3"/>
      <c r="N1" s="3"/>
      <c r="O1" s="4"/>
    </row>
    <row r="2" spans="1:15" ht="15" customHeight="1" thickBot="1" x14ac:dyDescent="0.35">
      <c r="A2" s="21" t="s">
        <v>0</v>
      </c>
      <c r="B2" s="5">
        <v>42552</v>
      </c>
      <c r="C2" s="6">
        <v>42583</v>
      </c>
      <c r="D2" s="6">
        <v>42614</v>
      </c>
      <c r="E2" s="6">
        <v>42644</v>
      </c>
      <c r="F2" s="6">
        <v>42675</v>
      </c>
      <c r="G2" s="6">
        <v>42705</v>
      </c>
      <c r="H2" s="5">
        <v>42736</v>
      </c>
      <c r="I2" s="6">
        <v>42767</v>
      </c>
      <c r="J2" s="7">
        <v>42795</v>
      </c>
      <c r="K2" s="8"/>
      <c r="L2" s="9">
        <v>42826</v>
      </c>
      <c r="M2" s="9">
        <v>42856</v>
      </c>
      <c r="N2" s="9">
        <v>42887</v>
      </c>
      <c r="O2" s="4"/>
    </row>
    <row r="3" spans="1:15" ht="15" customHeight="1" thickBot="1" x14ac:dyDescent="0.35">
      <c r="A3" s="10" t="s">
        <v>1</v>
      </c>
      <c r="B3">
        <v>20</v>
      </c>
      <c r="C3">
        <v>43</v>
      </c>
      <c r="D3">
        <v>85</v>
      </c>
      <c r="E3">
        <v>57</v>
      </c>
      <c r="F3">
        <v>61</v>
      </c>
      <c r="G3">
        <v>53</v>
      </c>
      <c r="H3">
        <v>94</v>
      </c>
      <c r="I3">
        <v>64</v>
      </c>
      <c r="J3">
        <v>56</v>
      </c>
      <c r="K3" s="11">
        <f>SUM(B3:J3)</f>
        <v>533</v>
      </c>
      <c r="L3" s="17">
        <v>22</v>
      </c>
      <c r="M3" s="17">
        <v>80</v>
      </c>
      <c r="N3" s="17">
        <v>67</v>
      </c>
      <c r="O3" s="12">
        <f>SUM(B3:N3)</f>
        <v>1235</v>
      </c>
    </row>
    <row r="4" spans="1:15" ht="15" thickBot="1" x14ac:dyDescent="0.35">
      <c r="A4" s="13" t="s">
        <v>2</v>
      </c>
      <c r="B4">
        <v>46</v>
      </c>
      <c r="C4">
        <v>67</v>
      </c>
      <c r="D4">
        <v>39</v>
      </c>
      <c r="E4">
        <v>55</v>
      </c>
      <c r="F4">
        <v>12</v>
      </c>
      <c r="G4">
        <v>84</v>
      </c>
      <c r="H4">
        <v>79</v>
      </c>
      <c r="I4">
        <v>3</v>
      </c>
      <c r="J4">
        <v>72</v>
      </c>
      <c r="K4" s="11">
        <f t="shared" ref="K4:K12" si="0">SUM(B4:J4)</f>
        <v>457</v>
      </c>
      <c r="L4" s="17">
        <v>20</v>
      </c>
      <c r="M4" s="17">
        <v>19</v>
      </c>
      <c r="N4" s="17">
        <v>39</v>
      </c>
      <c r="O4" s="12">
        <f>SUM(B4:N4)</f>
        <v>992</v>
      </c>
    </row>
    <row r="5" spans="1:15" ht="15" thickBot="1" x14ac:dyDescent="0.35">
      <c r="A5" s="13" t="s">
        <v>3</v>
      </c>
      <c r="B5">
        <v>29</v>
      </c>
      <c r="C5">
        <v>14</v>
      </c>
      <c r="D5">
        <v>13</v>
      </c>
      <c r="E5">
        <v>96</v>
      </c>
      <c r="F5">
        <v>17</v>
      </c>
      <c r="G5">
        <v>83</v>
      </c>
      <c r="H5">
        <v>87</v>
      </c>
      <c r="I5">
        <v>60</v>
      </c>
      <c r="J5">
        <v>34</v>
      </c>
      <c r="K5" s="11">
        <f t="shared" si="0"/>
        <v>433</v>
      </c>
      <c r="L5" s="17">
        <v>46</v>
      </c>
      <c r="M5" s="17">
        <v>5</v>
      </c>
      <c r="N5" s="17">
        <v>55</v>
      </c>
      <c r="O5" s="12">
        <f>SUM(B5:N5)</f>
        <v>972</v>
      </c>
    </row>
    <row r="6" spans="1:15" ht="15" thickBot="1" x14ac:dyDescent="0.35">
      <c r="A6" s="13" t="s">
        <v>4</v>
      </c>
      <c r="B6">
        <v>78</v>
      </c>
      <c r="C6">
        <v>93</v>
      </c>
      <c r="D6">
        <v>49</v>
      </c>
      <c r="E6">
        <v>86</v>
      </c>
      <c r="F6">
        <v>62</v>
      </c>
      <c r="G6">
        <v>73</v>
      </c>
      <c r="H6">
        <v>11</v>
      </c>
      <c r="I6">
        <v>7</v>
      </c>
      <c r="J6">
        <v>100</v>
      </c>
      <c r="K6" s="11">
        <f t="shared" si="0"/>
        <v>559</v>
      </c>
      <c r="L6" s="17">
        <v>29</v>
      </c>
      <c r="M6" s="17">
        <v>25</v>
      </c>
      <c r="N6" s="17">
        <v>12</v>
      </c>
      <c r="O6" s="12">
        <f>SUM(B6:N6)</f>
        <v>1184</v>
      </c>
    </row>
    <row r="7" spans="1:15" ht="15" thickBot="1" x14ac:dyDescent="0.35">
      <c r="A7" s="13" t="s">
        <v>5</v>
      </c>
      <c r="B7">
        <v>81</v>
      </c>
      <c r="C7">
        <v>66</v>
      </c>
      <c r="D7">
        <v>42</v>
      </c>
      <c r="E7">
        <v>10</v>
      </c>
      <c r="F7">
        <v>99</v>
      </c>
      <c r="G7">
        <v>82</v>
      </c>
      <c r="H7">
        <v>69</v>
      </c>
      <c r="I7">
        <v>63</v>
      </c>
      <c r="J7">
        <v>58</v>
      </c>
      <c r="K7" s="11">
        <f t="shared" si="0"/>
        <v>570</v>
      </c>
      <c r="L7" s="17">
        <v>78</v>
      </c>
      <c r="M7" s="17">
        <v>95</v>
      </c>
      <c r="N7" s="17">
        <v>84</v>
      </c>
      <c r="O7" s="12">
        <f>SUM(B7:N7)</f>
        <v>1397</v>
      </c>
    </row>
    <row r="8" spans="1:15" ht="15" thickBot="1" x14ac:dyDescent="0.35">
      <c r="A8" s="13" t="s">
        <v>6</v>
      </c>
      <c r="B8">
        <v>71</v>
      </c>
      <c r="C8">
        <v>35</v>
      </c>
      <c r="D8">
        <v>88</v>
      </c>
      <c r="E8">
        <v>1</v>
      </c>
      <c r="F8">
        <v>30</v>
      </c>
      <c r="G8">
        <v>48</v>
      </c>
      <c r="H8">
        <v>97</v>
      </c>
      <c r="I8">
        <v>21</v>
      </c>
      <c r="J8">
        <v>18</v>
      </c>
      <c r="K8" s="11">
        <f t="shared" si="0"/>
        <v>409</v>
      </c>
      <c r="L8" s="17">
        <v>81</v>
      </c>
      <c r="M8" s="17">
        <v>89</v>
      </c>
      <c r="N8" s="17">
        <v>1</v>
      </c>
      <c r="O8" s="12">
        <f>SUM(B8:N8)</f>
        <v>989</v>
      </c>
    </row>
    <row r="9" spans="1:15" ht="15" thickBot="1" x14ac:dyDescent="0.35">
      <c r="A9" s="13" t="s">
        <v>7</v>
      </c>
      <c r="B9">
        <v>23</v>
      </c>
      <c r="C9">
        <v>40</v>
      </c>
      <c r="D9">
        <v>47</v>
      </c>
      <c r="E9">
        <v>98</v>
      </c>
      <c r="F9">
        <v>27</v>
      </c>
      <c r="G9">
        <v>37</v>
      </c>
      <c r="H9">
        <v>16</v>
      </c>
      <c r="I9">
        <v>38</v>
      </c>
      <c r="J9">
        <v>24</v>
      </c>
      <c r="K9" s="11">
        <f t="shared" si="0"/>
        <v>350</v>
      </c>
      <c r="L9" s="17">
        <v>71</v>
      </c>
      <c r="M9" s="17">
        <v>9</v>
      </c>
      <c r="N9" s="17">
        <v>30</v>
      </c>
      <c r="O9" s="12">
        <f>SUM(B9:N9)</f>
        <v>810</v>
      </c>
    </row>
    <row r="10" spans="1:15" ht="15" thickBot="1" x14ac:dyDescent="0.35">
      <c r="A10" s="13" t="s">
        <v>8</v>
      </c>
      <c r="B10">
        <v>31</v>
      </c>
      <c r="C10">
        <v>59</v>
      </c>
      <c r="D10">
        <v>92</v>
      </c>
      <c r="E10">
        <v>74</v>
      </c>
      <c r="F10">
        <v>91</v>
      </c>
      <c r="G10">
        <v>26</v>
      </c>
      <c r="H10">
        <v>51</v>
      </c>
      <c r="I10">
        <v>54</v>
      </c>
      <c r="J10">
        <v>44</v>
      </c>
      <c r="K10" s="11">
        <f t="shared" si="0"/>
        <v>522</v>
      </c>
      <c r="L10" s="17">
        <v>23</v>
      </c>
      <c r="M10" s="17">
        <v>33</v>
      </c>
      <c r="N10" s="17">
        <v>48</v>
      </c>
      <c r="O10" s="12">
        <f>SUM(B10:N10)</f>
        <v>1148</v>
      </c>
    </row>
    <row r="11" spans="1:15" ht="15" thickBot="1" x14ac:dyDescent="0.35">
      <c r="A11" s="13" t="s">
        <v>9</v>
      </c>
      <c r="B11">
        <v>36</v>
      </c>
      <c r="C11">
        <v>52</v>
      </c>
      <c r="D11">
        <v>65</v>
      </c>
      <c r="E11">
        <v>41</v>
      </c>
      <c r="F11">
        <v>45</v>
      </c>
      <c r="G11">
        <v>90</v>
      </c>
      <c r="H11">
        <v>75</v>
      </c>
      <c r="I11">
        <v>6</v>
      </c>
      <c r="J11">
        <v>32</v>
      </c>
      <c r="K11" s="11">
        <f t="shared" si="0"/>
        <v>442</v>
      </c>
      <c r="L11" s="17">
        <v>31</v>
      </c>
      <c r="M11" s="17">
        <v>10</v>
      </c>
      <c r="N11" s="17">
        <v>7</v>
      </c>
      <c r="O11" s="12">
        <f>SUM(B11:N11)</f>
        <v>932</v>
      </c>
    </row>
    <row r="12" spans="1:15" ht="15" thickBot="1" x14ac:dyDescent="0.35">
      <c r="A12" s="13" t="s">
        <v>10</v>
      </c>
      <c r="B12">
        <v>28</v>
      </c>
      <c r="C12">
        <v>2</v>
      </c>
      <c r="D12">
        <v>76</v>
      </c>
      <c r="E12">
        <v>68</v>
      </c>
      <c r="F12">
        <v>4</v>
      </c>
      <c r="G12">
        <v>77</v>
      </c>
      <c r="H12">
        <v>70</v>
      </c>
      <c r="I12">
        <v>8</v>
      </c>
      <c r="J12">
        <v>50</v>
      </c>
      <c r="K12" s="11">
        <f t="shared" si="0"/>
        <v>383</v>
      </c>
      <c r="L12" s="17">
        <v>36</v>
      </c>
      <c r="M12" s="17">
        <v>3</v>
      </c>
      <c r="N12" s="17">
        <v>63</v>
      </c>
      <c r="O12" s="12">
        <f>SUM(B12:N12)</f>
        <v>868</v>
      </c>
    </row>
    <row r="13" spans="1:15" ht="15" thickBot="1" x14ac:dyDescent="0.35">
      <c r="A13" s="14" t="s">
        <v>11</v>
      </c>
      <c r="B13" s="15">
        <v>5</v>
      </c>
      <c r="C13" s="16">
        <v>2</v>
      </c>
      <c r="D13" s="16">
        <v>0</v>
      </c>
      <c r="E13" s="17">
        <v>0</v>
      </c>
      <c r="F13" s="17">
        <v>1</v>
      </c>
      <c r="G13" s="16">
        <v>1</v>
      </c>
      <c r="H13" s="15">
        <v>3</v>
      </c>
      <c r="I13" s="17">
        <v>1</v>
      </c>
      <c r="J13" s="17">
        <v>0</v>
      </c>
      <c r="K13" s="17">
        <f>SUM(B13:J13)</f>
        <v>13</v>
      </c>
      <c r="L13" s="17">
        <v>2</v>
      </c>
      <c r="M13" s="17">
        <v>2</v>
      </c>
      <c r="N13" s="17">
        <v>21</v>
      </c>
      <c r="O13" s="12">
        <f>SUM(B13:N13)</f>
        <v>51</v>
      </c>
    </row>
    <row r="14" spans="1:15" ht="16.2" thickBot="1" x14ac:dyDescent="0.35">
      <c r="A14" s="22" t="s">
        <v>12</v>
      </c>
      <c r="B14" s="18">
        <f>SUM(B3:B13)</f>
        <v>448</v>
      </c>
      <c r="C14" s="18">
        <f>SUM(C3:C13)</f>
        <v>473</v>
      </c>
      <c r="D14" s="18">
        <f>SUM(D3:D13)</f>
        <v>596</v>
      </c>
      <c r="E14" s="18">
        <f>SUM(E3:E13)</f>
        <v>586</v>
      </c>
      <c r="F14" s="18">
        <f>SUM(F3:F13)</f>
        <v>449</v>
      </c>
      <c r="G14" s="18">
        <f>SUM(G3:G13)</f>
        <v>654</v>
      </c>
      <c r="H14" s="18">
        <f>SUM(H3:H13)</f>
        <v>652</v>
      </c>
      <c r="I14" s="18">
        <f>SUM(I3:I13)</f>
        <v>325</v>
      </c>
      <c r="J14" s="18">
        <f>SUM(J3:J13)</f>
        <v>488</v>
      </c>
      <c r="K14" s="18">
        <f>SUM(K3:K13)</f>
        <v>4671</v>
      </c>
      <c r="L14" s="18">
        <f t="shared" ref="L14:N14" si="1">SUM(L3:L13)</f>
        <v>439</v>
      </c>
      <c r="M14" s="18">
        <f t="shared" si="1"/>
        <v>370</v>
      </c>
      <c r="N14" s="19">
        <f t="shared" si="1"/>
        <v>427</v>
      </c>
      <c r="O14" s="20">
        <f t="shared" ref="O14" si="2">SUM(B14:N14)</f>
        <v>10578</v>
      </c>
    </row>
  </sheetData>
  <mergeCells count="3">
    <mergeCell ref="O1:O2"/>
    <mergeCell ref="B1:G1"/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zoomScale="85" zoomScaleNormal="85" workbookViewId="0">
      <pane ySplit="1" topLeftCell="A14" activePane="bottomLeft" state="frozen"/>
      <selection pane="bottomLeft" activeCell="A2" sqref="A2"/>
    </sheetView>
  </sheetViews>
  <sheetFormatPr defaultColWidth="9.109375" defaultRowHeight="15.6" x14ac:dyDescent="0.3"/>
  <cols>
    <col min="1" max="1" width="1.6640625" style="29" customWidth="1"/>
    <col min="2" max="2" width="4.109375" style="29" customWidth="1"/>
    <col min="3" max="3" width="29.6640625" style="29" bestFit="1" customWidth="1"/>
    <col min="4" max="4" width="10.6640625" style="68" customWidth="1"/>
    <col min="5" max="5" width="2.33203125" style="43" customWidth="1"/>
    <col min="6" max="6" width="11.5546875" style="58" bestFit="1" customWidth="1"/>
    <col min="7" max="7" width="9.109375" style="58"/>
    <col min="8" max="8" width="2.33203125" style="29" customWidth="1"/>
    <col min="9" max="9" width="9.109375" style="29"/>
    <col min="10" max="10" width="2.33203125" style="29" customWidth="1"/>
    <col min="11" max="16384" width="9.109375" style="29"/>
  </cols>
  <sheetData>
    <row r="1" spans="1:9" ht="62.4" x14ac:dyDescent="0.3">
      <c r="A1" s="46" t="s">
        <v>65</v>
      </c>
      <c r="B1" s="27"/>
      <c r="C1" s="28"/>
      <c r="D1" s="61" t="s">
        <v>13</v>
      </c>
      <c r="E1" s="47"/>
      <c r="F1" s="51" t="s">
        <v>14</v>
      </c>
      <c r="G1" s="52" t="s">
        <v>15</v>
      </c>
      <c r="I1" s="31" t="s">
        <v>16</v>
      </c>
    </row>
    <row r="2" spans="1:9" x14ac:dyDescent="0.3">
      <c r="A2" s="50" t="s">
        <v>17</v>
      </c>
      <c r="B2" s="49"/>
      <c r="D2" s="62"/>
      <c r="E2" s="32"/>
      <c r="F2" s="53"/>
      <c r="G2" s="54"/>
    </row>
    <row r="3" spans="1:9" s="37" customFormat="1" x14ac:dyDescent="0.3">
      <c r="B3" s="33" t="s">
        <v>18</v>
      </c>
      <c r="C3" s="40" t="s">
        <v>19</v>
      </c>
      <c r="D3" s="63">
        <f>[1]cw!F459</f>
        <v>23.1</v>
      </c>
      <c r="E3" s="48"/>
      <c r="F3" s="55">
        <v>1</v>
      </c>
      <c r="G3" s="56">
        <f>D3/F3</f>
        <v>23.1</v>
      </c>
      <c r="H3" s="44"/>
      <c r="I3" s="41">
        <f>F3*G3</f>
        <v>23.1</v>
      </c>
    </row>
    <row r="4" spans="1:9" s="37" customFormat="1" x14ac:dyDescent="0.3">
      <c r="B4" s="33" t="s">
        <v>18</v>
      </c>
      <c r="C4" s="38" t="s">
        <v>20</v>
      </c>
      <c r="D4" s="64">
        <f>[1]cw!F458</f>
        <v>21.7</v>
      </c>
      <c r="E4" s="48"/>
      <c r="F4" s="57">
        <v>0.95</v>
      </c>
      <c r="G4" s="56">
        <f t="shared" ref="G4:G5" si="0">D4/F4</f>
        <v>22.842105263157894</v>
      </c>
      <c r="H4" s="45"/>
      <c r="I4" s="41">
        <f t="shared" ref="I4:I5" si="1">F4*G4</f>
        <v>21.7</v>
      </c>
    </row>
    <row r="5" spans="1:9" s="37" customFormat="1" x14ac:dyDescent="0.3">
      <c r="A5" s="30"/>
      <c r="B5" s="33" t="s">
        <v>18</v>
      </c>
      <c r="C5" s="38" t="s">
        <v>21</v>
      </c>
      <c r="D5" s="64">
        <f>[1]cw!F457</f>
        <v>4.3</v>
      </c>
      <c r="E5" s="48"/>
      <c r="F5" s="57">
        <v>0.5</v>
      </c>
      <c r="G5" s="56">
        <f t="shared" si="0"/>
        <v>8.6</v>
      </c>
      <c r="H5" s="39"/>
      <c r="I5" s="41">
        <f t="shared" si="1"/>
        <v>4.3</v>
      </c>
    </row>
    <row r="6" spans="1:9" x14ac:dyDescent="0.3">
      <c r="D6" s="65">
        <f>SUM(D3:D5)</f>
        <v>49.099999999999994</v>
      </c>
      <c r="E6" s="34"/>
      <c r="I6" s="35">
        <f>SUM(I3:I5)</f>
        <v>49.099999999999994</v>
      </c>
    </row>
    <row r="7" spans="1:9" x14ac:dyDescent="0.3">
      <c r="D7" s="65"/>
      <c r="E7" s="34"/>
      <c r="I7" s="35"/>
    </row>
    <row r="8" spans="1:9" x14ac:dyDescent="0.3">
      <c r="A8" s="50" t="s">
        <v>22</v>
      </c>
      <c r="B8" s="50"/>
      <c r="C8" s="50"/>
      <c r="D8" s="67"/>
      <c r="E8" s="36"/>
      <c r="F8" s="59"/>
      <c r="G8" s="59"/>
      <c r="H8" s="43"/>
      <c r="I8" s="43"/>
    </row>
    <row r="9" spans="1:9" x14ac:dyDescent="0.3">
      <c r="A9" s="30"/>
      <c r="B9" s="33" t="s">
        <v>18</v>
      </c>
      <c r="C9" s="40" t="s">
        <v>23</v>
      </c>
      <c r="D9" s="63">
        <f>[1]cw!F436</f>
        <v>1.9</v>
      </c>
      <c r="E9" s="48"/>
      <c r="F9" s="55">
        <v>0.8</v>
      </c>
      <c r="G9" s="56">
        <f t="shared" ref="G9:G16" si="2">D9/F9</f>
        <v>2.3749999999999996</v>
      </c>
      <c r="H9" s="42"/>
      <c r="I9" s="41">
        <f>F9*G9</f>
        <v>1.8999999999999997</v>
      </c>
    </row>
    <row r="10" spans="1:9" x14ac:dyDescent="0.3">
      <c r="A10" s="30"/>
      <c r="B10" s="33" t="s">
        <v>18</v>
      </c>
      <c r="C10" s="38" t="s">
        <v>24</v>
      </c>
      <c r="D10" s="64">
        <f>[1]cw!F435</f>
        <v>0.7</v>
      </c>
      <c r="E10" s="48"/>
      <c r="F10" s="57">
        <v>0.5</v>
      </c>
      <c r="G10" s="56">
        <f t="shared" si="2"/>
        <v>1.4</v>
      </c>
      <c r="H10" s="39"/>
      <c r="I10" s="41">
        <f t="shared" ref="I10:I16" si="3">F10*G10</f>
        <v>0.7</v>
      </c>
    </row>
    <row r="11" spans="1:9" x14ac:dyDescent="0.3">
      <c r="A11" s="30"/>
      <c r="B11" s="33" t="s">
        <v>18</v>
      </c>
      <c r="C11" s="38" t="s">
        <v>25</v>
      </c>
      <c r="D11" s="64">
        <f>[1]cw!F438</f>
        <v>0.5</v>
      </c>
      <c r="E11" s="48"/>
      <c r="F11" s="57">
        <v>0.4</v>
      </c>
      <c r="G11" s="56">
        <f t="shared" si="2"/>
        <v>1.25</v>
      </c>
      <c r="H11" s="39"/>
      <c r="I11" s="41">
        <f t="shared" si="3"/>
        <v>0.5</v>
      </c>
    </row>
    <row r="12" spans="1:9" ht="31.2" x14ac:dyDescent="0.3">
      <c r="A12" s="30"/>
      <c r="B12" s="33" t="s">
        <v>18</v>
      </c>
      <c r="C12" s="38" t="s">
        <v>26</v>
      </c>
      <c r="D12" s="64">
        <f>[1]cw!F432</f>
        <v>2.2999999999999998</v>
      </c>
      <c r="E12" s="48"/>
      <c r="F12" s="57">
        <v>0.6</v>
      </c>
      <c r="G12" s="56">
        <f t="shared" si="2"/>
        <v>3.833333333333333</v>
      </c>
      <c r="H12" s="39"/>
      <c r="I12" s="41">
        <f t="shared" si="3"/>
        <v>2.2999999999999998</v>
      </c>
    </row>
    <row r="13" spans="1:9" ht="31.2" x14ac:dyDescent="0.3">
      <c r="A13" s="30"/>
      <c r="B13" s="33" t="s">
        <v>18</v>
      </c>
      <c r="C13" s="38" t="s">
        <v>27</v>
      </c>
      <c r="D13" s="64">
        <f>[1]cw!F431</f>
        <v>0.5</v>
      </c>
      <c r="E13" s="48"/>
      <c r="F13" s="57">
        <v>0.6</v>
      </c>
      <c r="G13" s="56">
        <f t="shared" si="2"/>
        <v>0.83333333333333337</v>
      </c>
      <c r="H13" s="39"/>
      <c r="I13" s="41">
        <f t="shared" si="3"/>
        <v>0.5</v>
      </c>
    </row>
    <row r="14" spans="1:9" x14ac:dyDescent="0.3">
      <c r="A14" s="30"/>
      <c r="B14" s="33" t="s">
        <v>18</v>
      </c>
      <c r="C14" s="38" t="s">
        <v>28</v>
      </c>
      <c r="D14" s="64">
        <f>[1]cw!F437</f>
        <v>0.5</v>
      </c>
      <c r="E14" s="48"/>
      <c r="F14" s="57">
        <v>0.6</v>
      </c>
      <c r="G14" s="56">
        <f t="shared" si="2"/>
        <v>0.83333333333333337</v>
      </c>
      <c r="H14" s="39"/>
      <c r="I14" s="41">
        <f t="shared" si="3"/>
        <v>0.5</v>
      </c>
    </row>
    <row r="15" spans="1:9" ht="15.6" customHeight="1" x14ac:dyDescent="0.3">
      <c r="A15" s="30"/>
      <c r="B15" s="33" t="s">
        <v>18</v>
      </c>
      <c r="C15" s="38" t="s">
        <v>29</v>
      </c>
      <c r="D15" s="64">
        <f>[1]cw!F434</f>
        <v>0.8</v>
      </c>
      <c r="E15" s="48"/>
      <c r="F15" s="57">
        <v>0.6</v>
      </c>
      <c r="G15" s="56">
        <f t="shared" si="2"/>
        <v>1.3333333333333335</v>
      </c>
      <c r="H15" s="39"/>
      <c r="I15" s="41">
        <f t="shared" si="3"/>
        <v>0.8</v>
      </c>
    </row>
    <row r="16" spans="1:9" x14ac:dyDescent="0.3">
      <c r="A16" s="30"/>
      <c r="B16" s="33" t="s">
        <v>18</v>
      </c>
      <c r="C16" s="38" t="s">
        <v>21</v>
      </c>
      <c r="D16" s="64">
        <f>[1]cw!F433</f>
        <v>0.3</v>
      </c>
      <c r="E16" s="48"/>
      <c r="F16" s="57">
        <v>0.6</v>
      </c>
      <c r="G16" s="56">
        <f t="shared" si="2"/>
        <v>0.5</v>
      </c>
      <c r="H16" s="39"/>
      <c r="I16" s="41">
        <f t="shared" si="3"/>
        <v>0.3</v>
      </c>
    </row>
    <row r="17" spans="1:9" x14ac:dyDescent="0.3">
      <c r="D17" s="65">
        <f>SUM(D9:D16)</f>
        <v>7.4999999999999991</v>
      </c>
      <c r="E17" s="34"/>
      <c r="I17" s="35">
        <f>SUM(I9:I16)</f>
        <v>7.4999999999999991</v>
      </c>
    </row>
    <row r="18" spans="1:9" x14ac:dyDescent="0.3">
      <c r="D18" s="65"/>
      <c r="E18" s="34"/>
      <c r="I18" s="35"/>
    </row>
    <row r="19" spans="1:9" x14ac:dyDescent="0.3">
      <c r="A19" s="50" t="s">
        <v>30</v>
      </c>
      <c r="B19" s="50"/>
      <c r="C19" s="50"/>
      <c r="D19" s="67"/>
      <c r="E19" s="36"/>
      <c r="F19" s="59"/>
      <c r="G19" s="59"/>
      <c r="H19" s="43"/>
      <c r="I19" s="43"/>
    </row>
    <row r="20" spans="1:9" ht="31.2" x14ac:dyDescent="0.3">
      <c r="A20" s="30"/>
      <c r="B20" s="33" t="s">
        <v>18</v>
      </c>
      <c r="C20" s="40" t="s">
        <v>31</v>
      </c>
      <c r="D20" s="63">
        <f>[1]cw!F455</f>
        <v>0.3</v>
      </c>
      <c r="E20" s="48"/>
      <c r="F20" s="55">
        <v>1</v>
      </c>
      <c r="G20" s="56">
        <f t="shared" ref="G20:G21" si="4">D20/F20</f>
        <v>0.3</v>
      </c>
      <c r="H20" s="42"/>
      <c r="I20" s="41">
        <f>F20*G20</f>
        <v>0.3</v>
      </c>
    </row>
    <row r="21" spans="1:9" ht="31.2" x14ac:dyDescent="0.3">
      <c r="A21" s="30"/>
      <c r="B21" s="33" t="s">
        <v>18</v>
      </c>
      <c r="C21" s="38" t="s">
        <v>32</v>
      </c>
      <c r="D21" s="64">
        <f>[1]cw!F456</f>
        <v>0.2</v>
      </c>
      <c r="E21" s="48"/>
      <c r="F21" s="57">
        <v>0.4</v>
      </c>
      <c r="G21" s="56">
        <f t="shared" si="4"/>
        <v>0.5</v>
      </c>
      <c r="H21" s="39"/>
      <c r="I21" s="41">
        <f t="shared" ref="I21" si="5">F21*G21</f>
        <v>0.2</v>
      </c>
    </row>
    <row r="22" spans="1:9" x14ac:dyDescent="0.3">
      <c r="D22" s="66">
        <f>SUM(D20:D21)</f>
        <v>0.5</v>
      </c>
      <c r="E22" s="35"/>
      <c r="I22" s="35">
        <f>SUM(I20:I21)</f>
        <v>0.5</v>
      </c>
    </row>
    <row r="23" spans="1:9" x14ac:dyDescent="0.3">
      <c r="I23" s="43"/>
    </row>
    <row r="24" spans="1:9" x14ac:dyDescent="0.3">
      <c r="A24" s="50" t="s">
        <v>33</v>
      </c>
      <c r="B24" s="50"/>
      <c r="C24" s="50"/>
      <c r="D24" s="67"/>
      <c r="E24" s="36"/>
      <c r="F24" s="59"/>
      <c r="G24" s="59"/>
      <c r="H24" s="43"/>
      <c r="I24" s="43"/>
    </row>
    <row r="25" spans="1:9" x14ac:dyDescent="0.3">
      <c r="A25" s="30"/>
      <c r="B25" s="33" t="s">
        <v>18</v>
      </c>
      <c r="C25" s="40" t="s">
        <v>34</v>
      </c>
      <c r="D25" s="63">
        <f>[1]cw!F461</f>
        <v>0.9</v>
      </c>
      <c r="E25" s="48"/>
      <c r="F25" s="55">
        <v>1</v>
      </c>
      <c r="G25" s="56">
        <f t="shared" ref="G25:G28" si="6">D25/F25</f>
        <v>0.9</v>
      </c>
      <c r="H25" s="42"/>
      <c r="I25" s="41">
        <f>F25*G25</f>
        <v>0.9</v>
      </c>
    </row>
    <row r="26" spans="1:9" ht="15.6" customHeight="1" x14ac:dyDescent="0.3">
      <c r="A26" s="30"/>
      <c r="B26" s="33" t="s">
        <v>18</v>
      </c>
      <c r="C26" s="38" t="s">
        <v>35</v>
      </c>
      <c r="D26" s="64">
        <f>[1]cw!F460</f>
        <v>13.1</v>
      </c>
      <c r="E26" s="48"/>
      <c r="F26" s="57">
        <v>0.4</v>
      </c>
      <c r="G26" s="56">
        <f t="shared" si="6"/>
        <v>32.75</v>
      </c>
      <c r="H26" s="39"/>
      <c r="I26" s="41">
        <f t="shared" ref="I26:I28" si="7">F26*G26</f>
        <v>13.100000000000001</v>
      </c>
    </row>
    <row r="27" spans="1:9" ht="31.2" x14ac:dyDescent="0.3">
      <c r="A27" s="30"/>
      <c r="B27" s="33" t="s">
        <v>18</v>
      </c>
      <c r="C27" s="38" t="s">
        <v>36</v>
      </c>
      <c r="D27" s="64">
        <f>[1]cw!F463</f>
        <v>0.7</v>
      </c>
      <c r="E27" s="48"/>
      <c r="F27" s="57">
        <v>0.4</v>
      </c>
      <c r="G27" s="56">
        <f t="shared" si="6"/>
        <v>1.7499999999999998</v>
      </c>
      <c r="H27" s="39"/>
      <c r="I27" s="41">
        <f t="shared" si="7"/>
        <v>0.7</v>
      </c>
    </row>
    <row r="28" spans="1:9" x14ac:dyDescent="0.3">
      <c r="A28" s="30"/>
      <c r="B28" s="33" t="s">
        <v>18</v>
      </c>
      <c r="C28" s="38" t="s">
        <v>21</v>
      </c>
      <c r="D28" s="64">
        <f>[1]cw!F462</f>
        <v>0</v>
      </c>
      <c r="E28" s="48"/>
      <c r="F28" s="57">
        <v>0.4</v>
      </c>
      <c r="G28" s="56">
        <f t="shared" si="6"/>
        <v>0</v>
      </c>
      <c r="H28" s="39"/>
      <c r="I28" s="41">
        <f t="shared" si="7"/>
        <v>0</v>
      </c>
    </row>
    <row r="29" spans="1:9" x14ac:dyDescent="0.3">
      <c r="D29" s="66">
        <f>SUM(D25:D28)</f>
        <v>14.7</v>
      </c>
      <c r="E29" s="35"/>
      <c r="I29" s="35">
        <f>SUM(I25:I28)</f>
        <v>14.700000000000001</v>
      </c>
    </row>
    <row r="30" spans="1:9" x14ac:dyDescent="0.3">
      <c r="D30" s="66"/>
      <c r="E30" s="35"/>
      <c r="I30" s="35"/>
    </row>
    <row r="31" spans="1:9" x14ac:dyDescent="0.3">
      <c r="A31" s="50" t="s">
        <v>37</v>
      </c>
      <c r="B31" s="50"/>
      <c r="C31" s="50"/>
      <c r="D31" s="67"/>
      <c r="E31" s="36"/>
      <c r="F31" s="59"/>
      <c r="G31" s="59"/>
      <c r="H31" s="43"/>
      <c r="I31" s="43"/>
    </row>
    <row r="32" spans="1:9" x14ac:dyDescent="0.3">
      <c r="A32" s="30"/>
      <c r="B32" s="33" t="s">
        <v>18</v>
      </c>
      <c r="C32" s="40" t="s">
        <v>38</v>
      </c>
      <c r="D32" s="63">
        <f>[1]cw!F441</f>
        <v>1.5</v>
      </c>
      <c r="E32" s="48"/>
      <c r="F32" s="55">
        <v>1</v>
      </c>
      <c r="G32" s="56">
        <f t="shared" ref="G32:G37" si="8">D32/F32</f>
        <v>1.5</v>
      </c>
      <c r="H32" s="42"/>
      <c r="I32" s="41">
        <f>F32*G32</f>
        <v>1.5</v>
      </c>
    </row>
    <row r="33" spans="1:9" x14ac:dyDescent="0.3">
      <c r="A33" s="30"/>
      <c r="B33" s="33" t="s">
        <v>18</v>
      </c>
      <c r="C33" s="38" t="s">
        <v>39</v>
      </c>
      <c r="D33" s="64">
        <f>[1]cw!F443</f>
        <v>7.7</v>
      </c>
      <c r="E33" s="48"/>
      <c r="F33" s="57">
        <v>0.4</v>
      </c>
      <c r="G33" s="56">
        <f t="shared" si="8"/>
        <v>19.25</v>
      </c>
      <c r="H33" s="39"/>
      <c r="I33" s="41">
        <f t="shared" ref="I33:I37" si="9">F33*G33</f>
        <v>7.7</v>
      </c>
    </row>
    <row r="34" spans="1:9" ht="31.2" x14ac:dyDescent="0.3">
      <c r="A34" s="30"/>
      <c r="B34" s="33" t="s">
        <v>18</v>
      </c>
      <c r="C34" s="38" t="s">
        <v>40</v>
      </c>
      <c r="D34" s="64">
        <f>[1]cw!F440</f>
        <v>3</v>
      </c>
      <c r="E34" s="48"/>
      <c r="F34" s="57">
        <v>0.4</v>
      </c>
      <c r="G34" s="56">
        <f t="shared" si="8"/>
        <v>7.5</v>
      </c>
      <c r="H34" s="39"/>
      <c r="I34" s="41">
        <f t="shared" si="9"/>
        <v>3</v>
      </c>
    </row>
    <row r="35" spans="1:9" ht="31.2" x14ac:dyDescent="0.3">
      <c r="A35" s="30"/>
      <c r="B35" s="33" t="s">
        <v>18</v>
      </c>
      <c r="C35" s="38" t="s">
        <v>41</v>
      </c>
      <c r="D35" s="64">
        <f>[1]cw!F442</f>
        <v>0.5</v>
      </c>
      <c r="E35" s="48"/>
      <c r="F35" s="57">
        <v>0.4</v>
      </c>
      <c r="G35" s="56">
        <f t="shared" si="8"/>
        <v>1.25</v>
      </c>
      <c r="H35" s="39"/>
      <c r="I35" s="41">
        <f t="shared" si="9"/>
        <v>0.5</v>
      </c>
    </row>
    <row r="36" spans="1:9" x14ac:dyDescent="0.3">
      <c r="A36" s="30"/>
      <c r="B36" s="33" t="s">
        <v>18</v>
      </c>
      <c r="C36" s="38" t="s">
        <v>42</v>
      </c>
      <c r="D36" s="64">
        <f>[1]cw!F439</f>
        <v>0.3</v>
      </c>
      <c r="E36" s="48"/>
      <c r="F36" s="57">
        <v>0.4</v>
      </c>
      <c r="G36" s="56">
        <f t="shared" si="8"/>
        <v>0.74999999999999989</v>
      </c>
      <c r="H36" s="39"/>
      <c r="I36" s="41">
        <f t="shared" si="9"/>
        <v>0.3</v>
      </c>
    </row>
    <row r="37" spans="1:9" x14ac:dyDescent="0.3">
      <c r="A37" s="30"/>
      <c r="B37" s="33" t="s">
        <v>18</v>
      </c>
      <c r="C37" s="38" t="s">
        <v>21</v>
      </c>
      <c r="D37" s="64">
        <f>[1]cw!F444</f>
        <v>0.9</v>
      </c>
      <c r="E37" s="48"/>
      <c r="F37" s="57">
        <v>0.4</v>
      </c>
      <c r="G37" s="56">
        <f t="shared" si="8"/>
        <v>2.25</v>
      </c>
      <c r="H37" s="39"/>
      <c r="I37" s="41">
        <f t="shared" si="9"/>
        <v>0.9</v>
      </c>
    </row>
    <row r="38" spans="1:9" x14ac:dyDescent="0.3">
      <c r="D38" s="66">
        <f>SUM(D32:D37)</f>
        <v>13.9</v>
      </c>
      <c r="E38" s="35"/>
      <c r="I38" s="35">
        <f>SUM(I32:I37)</f>
        <v>13.9</v>
      </c>
    </row>
    <row r="39" spans="1:9" x14ac:dyDescent="0.3">
      <c r="D39" s="66"/>
      <c r="E39" s="35"/>
      <c r="I39" s="35"/>
    </row>
    <row r="40" spans="1:9" x14ac:dyDescent="0.3">
      <c r="A40" s="50" t="s">
        <v>43</v>
      </c>
      <c r="B40" s="50"/>
      <c r="C40" s="50"/>
      <c r="D40" s="67"/>
      <c r="E40" s="36"/>
      <c r="F40" s="59"/>
      <c r="G40" s="59"/>
      <c r="H40" s="43"/>
      <c r="I40" s="43"/>
    </row>
    <row r="41" spans="1:9" x14ac:dyDescent="0.3">
      <c r="A41" s="30"/>
      <c r="B41" s="33" t="s">
        <v>18</v>
      </c>
      <c r="C41" s="40" t="s">
        <v>44</v>
      </c>
      <c r="D41" s="63">
        <f>[1]cw!F452</f>
        <v>4.4000000000000004</v>
      </c>
      <c r="E41" s="48"/>
      <c r="F41" s="55">
        <v>0.6</v>
      </c>
      <c r="G41" s="56">
        <f t="shared" ref="G41:G45" si="10">D41/F41</f>
        <v>7.3333333333333339</v>
      </c>
      <c r="H41" s="42"/>
      <c r="I41" s="41">
        <f>F41*G41</f>
        <v>4.4000000000000004</v>
      </c>
    </row>
    <row r="42" spans="1:9" ht="31.2" x14ac:dyDescent="0.3">
      <c r="A42" s="30"/>
      <c r="B42" s="33" t="s">
        <v>18</v>
      </c>
      <c r="C42" s="40" t="s">
        <v>45</v>
      </c>
      <c r="D42" s="63">
        <f>[1]cw!F451</f>
        <v>5.9</v>
      </c>
      <c r="E42" s="48"/>
      <c r="F42" s="55">
        <v>0.75</v>
      </c>
      <c r="G42" s="56">
        <f t="shared" si="10"/>
        <v>7.8666666666666671</v>
      </c>
      <c r="H42" s="42"/>
      <c r="I42" s="41">
        <f t="shared" ref="I42:I45" si="11">F42*G42</f>
        <v>5.9</v>
      </c>
    </row>
    <row r="43" spans="1:9" x14ac:dyDescent="0.3">
      <c r="A43" s="30"/>
      <c r="B43" s="33" t="s">
        <v>18</v>
      </c>
      <c r="C43" s="40" t="s">
        <v>46</v>
      </c>
      <c r="D43" s="63">
        <f>[1]cw!F453</f>
        <v>11.3</v>
      </c>
      <c r="E43" s="48"/>
      <c r="F43" s="55">
        <v>0.75</v>
      </c>
      <c r="G43" s="56">
        <f t="shared" si="10"/>
        <v>15.066666666666668</v>
      </c>
      <c r="H43" s="42"/>
      <c r="I43" s="41">
        <f t="shared" si="11"/>
        <v>11.3</v>
      </c>
    </row>
    <row r="44" spans="1:9" x14ac:dyDescent="0.3">
      <c r="A44" s="30"/>
      <c r="B44" s="33" t="s">
        <v>18</v>
      </c>
      <c r="C44" s="40" t="s">
        <v>47</v>
      </c>
      <c r="D44" s="63">
        <f>[1]cw!F454</f>
        <v>1.9</v>
      </c>
      <c r="E44" s="48"/>
      <c r="F44" s="55">
        <v>0.75</v>
      </c>
      <c r="G44" s="56">
        <f t="shared" si="10"/>
        <v>2.5333333333333332</v>
      </c>
      <c r="H44" s="42"/>
      <c r="I44" s="41">
        <f t="shared" si="11"/>
        <v>1.9</v>
      </c>
    </row>
    <row r="45" spans="1:9" x14ac:dyDescent="0.3">
      <c r="A45" s="30"/>
      <c r="B45" s="33" t="s">
        <v>18</v>
      </c>
      <c r="C45" s="40" t="s">
        <v>21</v>
      </c>
      <c r="D45" s="63">
        <f>[1]cw!F450</f>
        <v>3.8</v>
      </c>
      <c r="E45" s="48"/>
      <c r="F45" s="55">
        <v>0.75</v>
      </c>
      <c r="G45" s="56">
        <f t="shared" si="10"/>
        <v>5.0666666666666664</v>
      </c>
      <c r="H45" s="42"/>
      <c r="I45" s="41">
        <f t="shared" si="11"/>
        <v>3.8</v>
      </c>
    </row>
    <row r="46" spans="1:9" x14ac:dyDescent="0.3">
      <c r="D46" s="66">
        <f>SUM(D41:D45)</f>
        <v>27.3</v>
      </c>
      <c r="E46" s="35"/>
      <c r="I46" s="35">
        <f>SUM(I41:I45)</f>
        <v>27.3</v>
      </c>
    </row>
    <row r="47" spans="1:9" x14ac:dyDescent="0.3">
      <c r="D47" s="66"/>
      <c r="E47" s="35"/>
      <c r="I47" s="35"/>
    </row>
    <row r="48" spans="1:9" x14ac:dyDescent="0.3">
      <c r="A48" s="50" t="s">
        <v>48</v>
      </c>
      <c r="B48" s="50"/>
      <c r="C48" s="50"/>
      <c r="D48" s="67"/>
      <c r="E48" s="36"/>
      <c r="F48" s="59"/>
      <c r="G48" s="59"/>
      <c r="H48" s="43"/>
      <c r="I48" s="43"/>
    </row>
    <row r="49" spans="1:9" x14ac:dyDescent="0.3">
      <c r="A49" s="30"/>
      <c r="B49" s="33" t="s">
        <v>18</v>
      </c>
      <c r="C49" s="40" t="s">
        <v>49</v>
      </c>
      <c r="D49" s="63">
        <f>[1]cw!F447</f>
        <v>2.1</v>
      </c>
      <c r="E49" s="48"/>
      <c r="F49" s="60">
        <v>5.0000000000000001E-3</v>
      </c>
      <c r="G49" s="56">
        <f t="shared" ref="G49:G53" si="12">D49/F49</f>
        <v>420</v>
      </c>
      <c r="H49" s="42"/>
      <c r="I49" s="41">
        <f>F49*G49</f>
        <v>2.1</v>
      </c>
    </row>
    <row r="50" spans="1:9" ht="15.6" customHeight="1" x14ac:dyDescent="0.3">
      <c r="A50" s="30"/>
      <c r="B50" s="33" t="s">
        <v>18</v>
      </c>
      <c r="C50" s="40" t="s">
        <v>50</v>
      </c>
      <c r="D50" s="63">
        <f>[1]cw!F448</f>
        <v>0.3</v>
      </c>
      <c r="E50" s="48"/>
      <c r="F50" s="60">
        <v>5.0000000000000001E-3</v>
      </c>
      <c r="G50" s="56">
        <f t="shared" si="12"/>
        <v>60</v>
      </c>
      <c r="H50" s="42"/>
      <c r="I50" s="41">
        <f t="shared" ref="I50:I53" si="13">F50*G50</f>
        <v>0.3</v>
      </c>
    </row>
    <row r="51" spans="1:9" x14ac:dyDescent="0.3">
      <c r="A51" s="30"/>
      <c r="B51" s="33" t="s">
        <v>18</v>
      </c>
      <c r="C51" s="40" t="s">
        <v>51</v>
      </c>
      <c r="D51" s="63">
        <f>[1]cw!F445</f>
        <v>0.2</v>
      </c>
      <c r="E51" s="48"/>
      <c r="F51" s="60">
        <v>5.0000000000000001E-3</v>
      </c>
      <c r="G51" s="56">
        <f t="shared" si="12"/>
        <v>40</v>
      </c>
      <c r="H51" s="42"/>
      <c r="I51" s="41">
        <f t="shared" si="13"/>
        <v>0.2</v>
      </c>
    </row>
    <row r="52" spans="1:9" x14ac:dyDescent="0.3">
      <c r="A52" s="30"/>
      <c r="B52" s="33" t="s">
        <v>18</v>
      </c>
      <c r="C52" s="40" t="s">
        <v>52</v>
      </c>
      <c r="D52" s="63">
        <f>[1]cw!F446</f>
        <v>0.1</v>
      </c>
      <c r="E52" s="48"/>
      <c r="F52" s="60">
        <v>5.0000000000000001E-3</v>
      </c>
      <c r="G52" s="56">
        <f t="shared" si="12"/>
        <v>20</v>
      </c>
      <c r="H52" s="42"/>
      <c r="I52" s="41">
        <f t="shared" si="13"/>
        <v>0.1</v>
      </c>
    </row>
    <row r="53" spans="1:9" x14ac:dyDescent="0.3">
      <c r="A53" s="30"/>
      <c r="B53" s="33" t="s">
        <v>18</v>
      </c>
      <c r="C53" s="40" t="s">
        <v>21</v>
      </c>
      <c r="D53" s="63">
        <f>[1]cw!F449</f>
        <v>0.4</v>
      </c>
      <c r="E53" s="48"/>
      <c r="F53" s="60">
        <v>5.0000000000000001E-3</v>
      </c>
      <c r="G53" s="56">
        <f t="shared" si="12"/>
        <v>80</v>
      </c>
      <c r="H53" s="42"/>
      <c r="I53" s="41">
        <f t="shared" si="13"/>
        <v>0.4</v>
      </c>
    </row>
    <row r="54" spans="1:9" x14ac:dyDescent="0.3">
      <c r="D54" s="66">
        <f>SUM(D49:D53)</f>
        <v>3.1</v>
      </c>
      <c r="E54" s="35"/>
      <c r="I54" s="35">
        <f>SUM(I49:I53)</f>
        <v>3.1</v>
      </c>
    </row>
    <row r="55" spans="1:9" x14ac:dyDescent="0.3">
      <c r="I55" s="43"/>
    </row>
    <row r="56" spans="1:9" x14ac:dyDescent="0.3">
      <c r="A56" s="50" t="s">
        <v>53</v>
      </c>
      <c r="B56" s="50"/>
      <c r="C56" s="50"/>
      <c r="D56" s="67"/>
      <c r="E56" s="36"/>
      <c r="F56" s="59"/>
      <c r="G56" s="59"/>
      <c r="H56" s="43"/>
      <c r="I56" s="43"/>
    </row>
    <row r="57" spans="1:9" x14ac:dyDescent="0.3">
      <c r="A57" s="30"/>
      <c r="B57" s="33" t="s">
        <v>18</v>
      </c>
      <c r="C57" s="40" t="s">
        <v>54</v>
      </c>
      <c r="D57" s="63">
        <f>[1]cw!F464</f>
        <v>4.5</v>
      </c>
      <c r="E57" s="48"/>
      <c r="F57" s="60">
        <v>5.0000000000000001E-3</v>
      </c>
      <c r="G57" s="56">
        <f t="shared" ref="G57:G62" si="14">D57/F57</f>
        <v>900</v>
      </c>
      <c r="H57" s="42"/>
      <c r="I57" s="41">
        <f>F57*G57</f>
        <v>4.5</v>
      </c>
    </row>
    <row r="58" spans="1:9" x14ac:dyDescent="0.3">
      <c r="A58" s="30"/>
      <c r="B58" s="33" t="s">
        <v>18</v>
      </c>
      <c r="C58" s="40" t="s">
        <v>55</v>
      </c>
      <c r="D58" s="63">
        <f>[1]cw!F465</f>
        <v>0.7</v>
      </c>
      <c r="E58" s="48"/>
      <c r="F58" s="60">
        <v>5.0000000000000001E-3</v>
      </c>
      <c r="G58" s="56">
        <f t="shared" si="14"/>
        <v>140</v>
      </c>
      <c r="H58" s="42"/>
      <c r="I58" s="41">
        <f t="shared" ref="I58:I62" si="15">F58*G58</f>
        <v>0.70000000000000007</v>
      </c>
    </row>
    <row r="59" spans="1:9" x14ac:dyDescent="0.3">
      <c r="A59" s="30"/>
      <c r="B59" s="33" t="s">
        <v>18</v>
      </c>
      <c r="C59" s="40" t="s">
        <v>56</v>
      </c>
      <c r="D59" s="63">
        <f>[1]cw!F468</f>
        <v>2.2000000000000002</v>
      </c>
      <c r="E59" s="48"/>
      <c r="F59" s="60">
        <v>5.0000000000000001E-3</v>
      </c>
      <c r="G59" s="56">
        <f t="shared" si="14"/>
        <v>440</v>
      </c>
      <c r="H59" s="42"/>
      <c r="I59" s="41">
        <f t="shared" si="15"/>
        <v>2.2000000000000002</v>
      </c>
    </row>
    <row r="60" spans="1:9" x14ac:dyDescent="0.3">
      <c r="A60" s="30"/>
      <c r="B60" s="33" t="s">
        <v>18</v>
      </c>
      <c r="C60" s="40" t="s">
        <v>57</v>
      </c>
      <c r="D60" s="63">
        <f>[1]cw!F467</f>
        <v>0.4</v>
      </c>
      <c r="E60" s="48"/>
      <c r="F60" s="60">
        <v>5.0000000000000001E-3</v>
      </c>
      <c r="G60" s="56">
        <f t="shared" si="14"/>
        <v>80</v>
      </c>
      <c r="H60" s="42"/>
      <c r="I60" s="41">
        <f t="shared" si="15"/>
        <v>0.4</v>
      </c>
    </row>
    <row r="61" spans="1:9" ht="31.2" x14ac:dyDescent="0.3">
      <c r="A61" s="30"/>
      <c r="B61" s="33" t="s">
        <v>18</v>
      </c>
      <c r="C61" s="40" t="s">
        <v>58</v>
      </c>
      <c r="D61" s="63">
        <f>[1]cw!F466</f>
        <v>0.4</v>
      </c>
      <c r="E61" s="48"/>
      <c r="F61" s="60">
        <v>5.0000000000000001E-3</v>
      </c>
      <c r="G61" s="56">
        <f t="shared" si="14"/>
        <v>80</v>
      </c>
      <c r="H61" s="42"/>
      <c r="I61" s="41">
        <f t="shared" si="15"/>
        <v>0.4</v>
      </c>
    </row>
    <row r="62" spans="1:9" x14ac:dyDescent="0.3">
      <c r="A62" s="30"/>
      <c r="B62" s="33" t="s">
        <v>18</v>
      </c>
      <c r="C62" s="40" t="s">
        <v>21</v>
      </c>
      <c r="D62" s="63">
        <f>[1]cw!F469</f>
        <v>1.3</v>
      </c>
      <c r="E62" s="48"/>
      <c r="F62" s="60">
        <v>5.0000000000000001E-3</v>
      </c>
      <c r="G62" s="56">
        <f t="shared" si="14"/>
        <v>260</v>
      </c>
      <c r="H62" s="42"/>
      <c r="I62" s="41">
        <f t="shared" si="15"/>
        <v>1.3</v>
      </c>
    </row>
    <row r="63" spans="1:9" x14ac:dyDescent="0.3">
      <c r="D63" s="66">
        <f>SUM(D57:D62)</f>
        <v>9.5000000000000018</v>
      </c>
      <c r="E63" s="35"/>
      <c r="I63" s="35">
        <f>SUM(I57:I62)</f>
        <v>9.5000000000000018</v>
      </c>
    </row>
    <row r="64" spans="1:9" x14ac:dyDescent="0.3">
      <c r="I64" s="43"/>
    </row>
    <row r="65" spans="1:9" x14ac:dyDescent="0.3">
      <c r="A65" s="50" t="s">
        <v>59</v>
      </c>
      <c r="B65" s="50"/>
      <c r="C65" s="50"/>
      <c r="D65" s="67"/>
      <c r="E65" s="36"/>
      <c r="F65" s="59"/>
      <c r="G65" s="59"/>
      <c r="H65" s="43"/>
      <c r="I65" s="43"/>
    </row>
    <row r="66" spans="1:9" x14ac:dyDescent="0.3">
      <c r="A66" s="30"/>
      <c r="B66" s="33" t="s">
        <v>18</v>
      </c>
      <c r="C66" s="40" t="s">
        <v>60</v>
      </c>
      <c r="D66" s="63">
        <f>[1]cw!F473</f>
        <v>3.6</v>
      </c>
      <c r="E66" s="48"/>
      <c r="F66" s="60">
        <v>5.0000000000000001E-3</v>
      </c>
      <c r="G66" s="56">
        <f t="shared" ref="G66:G70" si="16">D66/F66</f>
        <v>720</v>
      </c>
      <c r="H66" s="42"/>
      <c r="I66" s="41">
        <f>F66*G66</f>
        <v>3.6</v>
      </c>
    </row>
    <row r="67" spans="1:9" x14ac:dyDescent="0.3">
      <c r="A67" s="30"/>
      <c r="B67" s="33" t="s">
        <v>18</v>
      </c>
      <c r="C67" s="40" t="s">
        <v>61</v>
      </c>
      <c r="D67" s="63">
        <f>[1]cw!F474</f>
        <v>0.8</v>
      </c>
      <c r="E67" s="48"/>
      <c r="F67" s="60">
        <v>5.0000000000000001E-3</v>
      </c>
      <c r="G67" s="56">
        <f t="shared" si="16"/>
        <v>160</v>
      </c>
      <c r="H67" s="42"/>
      <c r="I67" s="41">
        <f t="shared" ref="I67:I70" si="17">F67*G67</f>
        <v>0.8</v>
      </c>
    </row>
    <row r="68" spans="1:9" ht="31.2" customHeight="1" x14ac:dyDescent="0.3">
      <c r="A68" s="30"/>
      <c r="B68" s="33" t="s">
        <v>18</v>
      </c>
      <c r="C68" s="40" t="s">
        <v>62</v>
      </c>
      <c r="D68" s="63">
        <f>[1]cw!F470</f>
        <v>2.5</v>
      </c>
      <c r="E68" s="48"/>
      <c r="F68" s="60">
        <v>5.0000000000000001E-3</v>
      </c>
      <c r="G68" s="56">
        <f t="shared" si="16"/>
        <v>500</v>
      </c>
      <c r="H68" s="42"/>
      <c r="I68" s="41">
        <f t="shared" si="17"/>
        <v>2.5</v>
      </c>
    </row>
    <row r="69" spans="1:9" ht="31.2" x14ac:dyDescent="0.3">
      <c r="A69" s="30"/>
      <c r="B69" s="33" t="s">
        <v>18</v>
      </c>
      <c r="C69" s="40" t="s">
        <v>63</v>
      </c>
      <c r="D69" s="63">
        <f>[1]cw!F471</f>
        <v>0.8</v>
      </c>
      <c r="E69" s="48"/>
      <c r="F69" s="60">
        <v>5.0000000000000001E-3</v>
      </c>
      <c r="G69" s="56">
        <f t="shared" si="16"/>
        <v>160</v>
      </c>
      <c r="H69" s="42"/>
      <c r="I69" s="41">
        <f t="shared" si="17"/>
        <v>0.8</v>
      </c>
    </row>
    <row r="70" spans="1:9" x14ac:dyDescent="0.3">
      <c r="A70" s="30"/>
      <c r="B70" s="33" t="s">
        <v>18</v>
      </c>
      <c r="C70" s="40" t="s">
        <v>21</v>
      </c>
      <c r="D70" s="63">
        <f>[1]cw!F472</f>
        <v>0.1</v>
      </c>
      <c r="E70" s="48"/>
      <c r="F70" s="60">
        <v>5.0000000000000001E-3</v>
      </c>
      <c r="G70" s="56">
        <f t="shared" si="16"/>
        <v>20</v>
      </c>
      <c r="H70" s="42"/>
      <c r="I70" s="41">
        <f t="shared" si="17"/>
        <v>0.1</v>
      </c>
    </row>
    <row r="71" spans="1:9" x14ac:dyDescent="0.3">
      <c r="D71" s="66">
        <f>SUM(D66:D70)</f>
        <v>7.8</v>
      </c>
      <c r="E71" s="35"/>
      <c r="I71" s="35">
        <f>SUM(I66:I70)</f>
        <v>7.8</v>
      </c>
    </row>
    <row r="72" spans="1:9" x14ac:dyDescent="0.3">
      <c r="A72" s="26"/>
    </row>
    <row r="73" spans="1:9" x14ac:dyDescent="0.3">
      <c r="A73" s="26" t="s">
        <v>64</v>
      </c>
      <c r="D73" s="66">
        <f>D6+D17+D22+D29+D38+D46+D54+D63+D71</f>
        <v>133.4</v>
      </c>
      <c r="E73" s="35"/>
      <c r="F73" s="35"/>
      <c r="G73" s="35"/>
      <c r="H73" s="35"/>
      <c r="I73" s="35">
        <f>I6+I17+I22+I29+I38+I46+I54+I63+I71</f>
        <v>133.4</v>
      </c>
    </row>
  </sheetData>
  <sheetProtection selectLockedCells="1"/>
  <conditionalFormatting sqref="I46 I63 I3:I6 I9:I16 I20:I22 I25:I30 I49:I54">
    <cfRule type="cellIs" dxfId="33" priority="34" operator="notEqual">
      <formula>D3</formula>
    </cfRule>
  </conditionalFormatting>
  <conditionalFormatting sqref="I4">
    <cfRule type="cellIs" dxfId="32" priority="33" operator="lessThan">
      <formula>$D$4</formula>
    </cfRule>
  </conditionalFormatting>
  <conditionalFormatting sqref="I5">
    <cfRule type="cellIs" dxfId="31" priority="32" operator="notEqual">
      <formula>$D$5</formula>
    </cfRule>
  </conditionalFormatting>
  <conditionalFormatting sqref="I41:I45">
    <cfRule type="cellIs" dxfId="30" priority="31" operator="notEqual">
      <formula>D41</formula>
    </cfRule>
  </conditionalFormatting>
  <conditionalFormatting sqref="I43">
    <cfRule type="cellIs" dxfId="29" priority="30" operator="notEqual">
      <formula>D43</formula>
    </cfRule>
  </conditionalFormatting>
  <conditionalFormatting sqref="I13:I15">
    <cfRule type="cellIs" dxfId="28" priority="29" operator="notEqual">
      <formula>D13</formula>
    </cfRule>
  </conditionalFormatting>
  <conditionalFormatting sqref="I16">
    <cfRule type="cellIs" dxfId="27" priority="28" operator="notEqual">
      <formula>D16</formula>
    </cfRule>
  </conditionalFormatting>
  <conditionalFormatting sqref="I17:I18">
    <cfRule type="cellIs" dxfId="26" priority="27" operator="notEqual">
      <formula>D17</formula>
    </cfRule>
  </conditionalFormatting>
  <conditionalFormatting sqref="I26">
    <cfRule type="cellIs" dxfId="25" priority="26" operator="notEqual">
      <formula>D26</formula>
    </cfRule>
  </conditionalFormatting>
  <conditionalFormatting sqref="I27">
    <cfRule type="cellIs" dxfId="24" priority="25" operator="notEqual">
      <formula>D27</formula>
    </cfRule>
  </conditionalFormatting>
  <conditionalFormatting sqref="I28">
    <cfRule type="cellIs" dxfId="23" priority="24" operator="notEqual">
      <formula>D28</formula>
    </cfRule>
  </conditionalFormatting>
  <conditionalFormatting sqref="I38:I39">
    <cfRule type="cellIs" dxfId="22" priority="23" operator="notEqual">
      <formula>D38</formula>
    </cfRule>
  </conditionalFormatting>
  <conditionalFormatting sqref="I32:I37">
    <cfRule type="cellIs" dxfId="21" priority="22" operator="notEqual">
      <formula>D32</formula>
    </cfRule>
  </conditionalFormatting>
  <conditionalFormatting sqref="I37">
    <cfRule type="cellIs" dxfId="20" priority="21" operator="notEqual">
      <formula>D37</formula>
    </cfRule>
  </conditionalFormatting>
  <conditionalFormatting sqref="I35">
    <cfRule type="cellIs" dxfId="19" priority="20" operator="notEqual">
      <formula>D35</formula>
    </cfRule>
  </conditionalFormatting>
  <conditionalFormatting sqref="I36">
    <cfRule type="cellIs" dxfId="18" priority="19" operator="notEqual">
      <formula>D36</formula>
    </cfRule>
  </conditionalFormatting>
  <conditionalFormatting sqref="I45">
    <cfRule type="cellIs" dxfId="17" priority="18" operator="notEqual">
      <formula>D45</formula>
    </cfRule>
  </conditionalFormatting>
  <conditionalFormatting sqref="I45">
    <cfRule type="cellIs" dxfId="16" priority="17" operator="notEqual">
      <formula>D45</formula>
    </cfRule>
  </conditionalFormatting>
  <conditionalFormatting sqref="I42">
    <cfRule type="cellIs" dxfId="15" priority="16" operator="notEqual">
      <formula>D42</formula>
    </cfRule>
  </conditionalFormatting>
  <conditionalFormatting sqref="I42">
    <cfRule type="cellIs" dxfId="14" priority="15" operator="notEqual">
      <formula>D42</formula>
    </cfRule>
  </conditionalFormatting>
  <conditionalFormatting sqref="I44">
    <cfRule type="cellIs" dxfId="13" priority="14" operator="notEqual">
      <formula>D44</formula>
    </cfRule>
  </conditionalFormatting>
  <conditionalFormatting sqref="I44">
    <cfRule type="cellIs" dxfId="12" priority="13" operator="notEqual">
      <formula>D44</formula>
    </cfRule>
  </conditionalFormatting>
  <conditionalFormatting sqref="I50">
    <cfRule type="cellIs" dxfId="11" priority="12" operator="notEqual">
      <formula>D50</formula>
    </cfRule>
  </conditionalFormatting>
  <conditionalFormatting sqref="I51">
    <cfRule type="cellIs" dxfId="10" priority="11" operator="notEqual">
      <formula>D51</formula>
    </cfRule>
  </conditionalFormatting>
  <conditionalFormatting sqref="I52">
    <cfRule type="cellIs" dxfId="9" priority="10" operator="notEqual">
      <formula>D52</formula>
    </cfRule>
  </conditionalFormatting>
  <conditionalFormatting sqref="I53">
    <cfRule type="cellIs" dxfId="8" priority="9" operator="notEqual">
      <formula>D53</formula>
    </cfRule>
  </conditionalFormatting>
  <conditionalFormatting sqref="I57:I62">
    <cfRule type="cellIs" dxfId="7" priority="8" operator="notEqual">
      <formula>D57</formula>
    </cfRule>
  </conditionalFormatting>
  <conditionalFormatting sqref="I58">
    <cfRule type="cellIs" dxfId="6" priority="7" operator="notEqual">
      <formula>D58</formula>
    </cfRule>
  </conditionalFormatting>
  <conditionalFormatting sqref="I59">
    <cfRule type="cellIs" dxfId="5" priority="6" operator="notEqual">
      <formula>D59</formula>
    </cfRule>
  </conditionalFormatting>
  <conditionalFormatting sqref="I62">
    <cfRule type="cellIs" dxfId="4" priority="5" operator="notEqual">
      <formula>D62</formula>
    </cfRule>
  </conditionalFormatting>
  <conditionalFormatting sqref="I60">
    <cfRule type="cellIs" dxfId="3" priority="4" operator="notEqual">
      <formula>D60</formula>
    </cfRule>
  </conditionalFormatting>
  <conditionalFormatting sqref="I61">
    <cfRule type="cellIs" dxfId="2" priority="3" operator="notEqual">
      <formula>D61</formula>
    </cfRule>
  </conditionalFormatting>
  <conditionalFormatting sqref="I66 I71">
    <cfRule type="cellIs" dxfId="1" priority="2" operator="notEqual">
      <formula>D66</formula>
    </cfRule>
  </conditionalFormatting>
  <conditionalFormatting sqref="I67:I70">
    <cfRule type="cellIs" dxfId="0" priority="1" operator="notEqual">
      <formula>D67</formula>
    </cfRule>
  </conditionalFormatting>
  <pageMargins left="0.45" right="0.45" top="0.75" bottom="0.75" header="0.3" footer="0.3"/>
  <pageSetup scale="69" fitToHeight="2" orientation="landscape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3" workbookViewId="0">
      <selection activeCell="B1" sqref="B1"/>
    </sheetView>
  </sheetViews>
  <sheetFormatPr defaultRowHeight="14.4" x14ac:dyDescent="0.3"/>
  <cols>
    <col min="8" max="8" width="12.44140625" customWidth="1"/>
    <col min="9" max="9" width="11" customWidth="1"/>
  </cols>
  <sheetData>
    <row r="1" spans="1:12" ht="15.6" x14ac:dyDescent="0.3">
      <c r="A1" s="23" t="s">
        <v>66</v>
      </c>
      <c r="B1" s="24" t="s">
        <v>80</v>
      </c>
      <c r="C1" s="25"/>
      <c r="D1" s="25"/>
      <c r="E1" s="25"/>
      <c r="F1" s="25"/>
      <c r="G1" s="23" t="s">
        <v>67</v>
      </c>
      <c r="H1" s="69" t="s">
        <v>81</v>
      </c>
      <c r="I1" s="25"/>
      <c r="J1" s="25"/>
      <c r="K1" s="25"/>
      <c r="L1" s="25"/>
    </row>
    <row r="2" spans="1:12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3">
      <c r="A5" s="25"/>
      <c r="B5" s="25"/>
      <c r="C5" s="25"/>
      <c r="D5" s="25"/>
      <c r="E5" s="70" t="s">
        <v>68</v>
      </c>
      <c r="F5" s="25"/>
      <c r="G5" s="70" t="s">
        <v>69</v>
      </c>
      <c r="H5" s="70" t="s">
        <v>70</v>
      </c>
      <c r="I5" s="70" t="s">
        <v>71</v>
      </c>
      <c r="J5" s="25"/>
      <c r="K5" s="25"/>
      <c r="L5" s="25"/>
    </row>
    <row r="6" spans="1:12" x14ac:dyDescent="0.3">
      <c r="A6" s="25"/>
      <c r="B6" s="25"/>
      <c r="C6" s="25"/>
      <c r="D6" s="25"/>
      <c r="E6" s="25"/>
      <c r="F6" s="25"/>
      <c r="G6" s="70" t="s">
        <v>72</v>
      </c>
      <c r="H6" s="70" t="s">
        <v>73</v>
      </c>
      <c r="I6" s="25"/>
      <c r="J6" s="25"/>
      <c r="K6" s="25"/>
      <c r="L6" s="25"/>
    </row>
    <row r="7" spans="1:12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3">
      <c r="A8" s="25"/>
      <c r="B8" s="25"/>
      <c r="C8" s="25"/>
      <c r="D8" s="25"/>
      <c r="E8" s="25"/>
      <c r="F8" s="70" t="s">
        <v>97</v>
      </c>
      <c r="G8" s="25"/>
      <c r="H8" s="25"/>
      <c r="I8" s="25"/>
      <c r="J8" s="70" t="s">
        <v>74</v>
      </c>
      <c r="K8" s="25"/>
      <c r="L8" s="25"/>
    </row>
    <row r="9" spans="1:12" x14ac:dyDescent="0.3">
      <c r="A9" s="70" t="s">
        <v>75</v>
      </c>
      <c r="B9" s="70" t="s">
        <v>76</v>
      </c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x14ac:dyDescent="0.3">
      <c r="A13" s="71" t="s">
        <v>82</v>
      </c>
      <c r="B13" s="25"/>
      <c r="C13" s="72" t="s">
        <v>89</v>
      </c>
      <c r="D13" s="25"/>
      <c r="E13" s="25"/>
      <c r="F13" s="73">
        <v>1</v>
      </c>
      <c r="G13" s="74" t="s">
        <v>98</v>
      </c>
      <c r="H13" s="75">
        <v>42648</v>
      </c>
      <c r="I13" s="75">
        <v>42651</v>
      </c>
      <c r="J13" s="73">
        <v>75</v>
      </c>
      <c r="K13" s="71" t="s">
        <v>77</v>
      </c>
      <c r="L13" s="25"/>
    </row>
    <row r="14" spans="1:1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71" t="s">
        <v>83</v>
      </c>
      <c r="B17" s="25"/>
      <c r="C17" s="72" t="s">
        <v>90</v>
      </c>
      <c r="D17" s="25"/>
      <c r="E17" s="25"/>
      <c r="F17" s="73">
        <v>0</v>
      </c>
      <c r="G17" s="74" t="s">
        <v>98</v>
      </c>
      <c r="H17" s="75">
        <v>42692</v>
      </c>
      <c r="I17" s="75">
        <v>42718</v>
      </c>
      <c r="J17" s="73">
        <v>138</v>
      </c>
      <c r="K17" s="71" t="s">
        <v>77</v>
      </c>
      <c r="L17" s="25"/>
    </row>
    <row r="18" spans="1:12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3">
      <c r="A21" s="71" t="s">
        <v>84</v>
      </c>
      <c r="B21" s="25"/>
      <c r="C21" s="72" t="s">
        <v>91</v>
      </c>
      <c r="D21" s="25"/>
      <c r="E21" s="25"/>
      <c r="F21" s="73">
        <v>0</v>
      </c>
      <c r="G21" s="74" t="s">
        <v>98</v>
      </c>
      <c r="H21" s="75">
        <v>42566</v>
      </c>
      <c r="I21" s="75">
        <v>42573</v>
      </c>
      <c r="J21" s="73">
        <v>70</v>
      </c>
      <c r="K21" s="71" t="s">
        <v>77</v>
      </c>
      <c r="L21" s="25"/>
    </row>
    <row r="22" spans="1:12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3">
      <c r="A25" s="71" t="s">
        <v>85</v>
      </c>
      <c r="B25" s="25"/>
      <c r="C25" s="72" t="s">
        <v>92</v>
      </c>
      <c r="D25" s="25"/>
      <c r="E25" s="25"/>
      <c r="F25" s="73">
        <v>0</v>
      </c>
      <c r="G25" s="74" t="s">
        <v>98</v>
      </c>
      <c r="H25" s="75">
        <v>42599</v>
      </c>
      <c r="I25" s="75">
        <v>42600</v>
      </c>
      <c r="J25" s="73">
        <v>75</v>
      </c>
      <c r="K25" s="71" t="s">
        <v>78</v>
      </c>
      <c r="L25" s="25"/>
    </row>
    <row r="26" spans="1:12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3">
      <c r="A29" s="71" t="s">
        <v>86</v>
      </c>
      <c r="B29" s="25"/>
      <c r="C29" s="72" t="s">
        <v>93</v>
      </c>
      <c r="D29" s="25"/>
      <c r="E29" s="25"/>
      <c r="F29" s="73">
        <v>0</v>
      </c>
      <c r="G29" s="74" t="s">
        <v>98</v>
      </c>
      <c r="H29" s="75">
        <v>42966</v>
      </c>
      <c r="I29" s="75">
        <v>42975</v>
      </c>
      <c r="J29" s="73">
        <v>75</v>
      </c>
      <c r="K29" s="71" t="s">
        <v>77</v>
      </c>
      <c r="L29" s="25"/>
    </row>
    <row r="30" spans="1:12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3">
      <c r="A33" s="71" t="s">
        <v>87</v>
      </c>
      <c r="B33" s="25"/>
      <c r="C33" s="72" t="s">
        <v>94</v>
      </c>
      <c r="D33" s="25"/>
      <c r="E33" s="25"/>
      <c r="F33" s="73">
        <v>0</v>
      </c>
      <c r="G33" s="74" t="s">
        <v>98</v>
      </c>
      <c r="H33" s="75">
        <v>43036</v>
      </c>
      <c r="I33" s="75">
        <v>43042</v>
      </c>
      <c r="J33" s="73">
        <v>75</v>
      </c>
      <c r="K33" s="71" t="s">
        <v>77</v>
      </c>
      <c r="L33" s="25"/>
    </row>
    <row r="34" spans="1:12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1:12" x14ac:dyDescent="0.3">
      <c r="A37" s="71" t="s">
        <v>83</v>
      </c>
      <c r="B37" s="25"/>
      <c r="C37" s="72" t="s">
        <v>95</v>
      </c>
      <c r="D37" s="25"/>
      <c r="E37" s="25"/>
      <c r="F37" s="73">
        <v>0</v>
      </c>
      <c r="G37" s="74" t="s">
        <v>98</v>
      </c>
      <c r="H37" s="75">
        <v>42899</v>
      </c>
      <c r="I37" s="75">
        <v>42902</v>
      </c>
      <c r="J37" s="73">
        <v>65</v>
      </c>
      <c r="K37" s="71" t="s">
        <v>79</v>
      </c>
      <c r="L37" s="25"/>
    </row>
    <row r="38" spans="1:12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x14ac:dyDescent="0.3">
      <c r="A41" s="71" t="s">
        <v>88</v>
      </c>
      <c r="B41" s="25"/>
      <c r="C41" s="72" t="s">
        <v>96</v>
      </c>
      <c r="D41" s="25"/>
      <c r="E41" s="25"/>
      <c r="F41" s="73">
        <v>0</v>
      </c>
      <c r="G41" s="74" t="s">
        <v>98</v>
      </c>
      <c r="H41" s="75">
        <v>42938</v>
      </c>
      <c r="I41" s="75">
        <v>42943</v>
      </c>
      <c r="J41" s="73">
        <v>80</v>
      </c>
      <c r="K41" s="71" t="s">
        <v>77</v>
      </c>
      <c r="L41" s="25"/>
    </row>
    <row r="44" spans="1:12" ht="15.6" x14ac:dyDescent="0.3">
      <c r="A44" s="25"/>
      <c r="B44" s="25"/>
      <c r="C44" s="25"/>
      <c r="D44" s="25"/>
      <c r="E44" s="25"/>
      <c r="F44" s="25"/>
      <c r="G44" s="23" t="s">
        <v>67</v>
      </c>
      <c r="H44" s="69" t="s">
        <v>100</v>
      </c>
      <c r="I44" s="25"/>
      <c r="J44" s="25"/>
      <c r="K44" s="25"/>
    </row>
    <row r="45" spans="1:12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2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2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2" x14ac:dyDescent="0.3">
      <c r="A48" s="25"/>
      <c r="B48" s="25"/>
      <c r="C48" s="25"/>
      <c r="D48" s="25"/>
      <c r="E48" s="70" t="s">
        <v>68</v>
      </c>
      <c r="F48" s="25"/>
      <c r="G48" s="70" t="s">
        <v>69</v>
      </c>
      <c r="H48" s="70" t="s">
        <v>70</v>
      </c>
      <c r="I48" s="70" t="s">
        <v>71</v>
      </c>
      <c r="J48" s="25"/>
      <c r="K48" s="25"/>
    </row>
    <row r="49" spans="1:11" x14ac:dyDescent="0.3">
      <c r="A49" s="25"/>
      <c r="B49" s="25"/>
      <c r="C49" s="25"/>
      <c r="D49" s="25"/>
      <c r="E49" s="25"/>
      <c r="F49" s="25"/>
      <c r="G49" s="70" t="s">
        <v>72</v>
      </c>
      <c r="H49" s="70" t="s">
        <v>73</v>
      </c>
      <c r="I49" s="25"/>
      <c r="J49" s="25"/>
      <c r="K49" s="25"/>
    </row>
    <row r="50" spans="1:1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3">
      <c r="A51" s="25"/>
      <c r="B51" s="25"/>
      <c r="C51" s="25"/>
      <c r="D51" s="25"/>
      <c r="E51" s="25"/>
      <c r="F51" s="70" t="s">
        <v>101</v>
      </c>
      <c r="G51" s="25"/>
      <c r="H51" s="25"/>
      <c r="I51" s="25"/>
      <c r="J51" s="70" t="s">
        <v>74</v>
      </c>
      <c r="K51" s="25"/>
    </row>
    <row r="52" spans="1:11" x14ac:dyDescent="0.3">
      <c r="A52" s="70" t="s">
        <v>75</v>
      </c>
      <c r="B52" s="70" t="s">
        <v>76</v>
      </c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x14ac:dyDescent="0.3">
      <c r="A56" s="71" t="s">
        <v>108</v>
      </c>
      <c r="B56" s="25"/>
      <c r="C56" s="72" t="s">
        <v>102</v>
      </c>
      <c r="D56" s="25"/>
      <c r="E56" s="25"/>
      <c r="F56" s="73">
        <v>0</v>
      </c>
      <c r="G56" s="74" t="s">
        <v>106</v>
      </c>
      <c r="H56" s="75">
        <v>42754</v>
      </c>
      <c r="I56" s="75">
        <v>42755</v>
      </c>
      <c r="J56" s="73">
        <v>60</v>
      </c>
      <c r="K56" s="71" t="s">
        <v>99</v>
      </c>
    </row>
    <row r="57" spans="1:1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3">
      <c r="A60" s="71" t="s">
        <v>109</v>
      </c>
      <c r="B60" s="25"/>
      <c r="C60" s="72" t="s">
        <v>103</v>
      </c>
      <c r="D60" s="25"/>
      <c r="E60" s="25"/>
      <c r="F60" s="73">
        <v>0</v>
      </c>
      <c r="G60" s="74" t="s">
        <v>106</v>
      </c>
      <c r="H60" s="75">
        <v>42762</v>
      </c>
      <c r="I60" s="75">
        <v>42762</v>
      </c>
      <c r="J60" s="73">
        <v>60</v>
      </c>
      <c r="K60" s="71" t="s">
        <v>99</v>
      </c>
    </row>
    <row r="61" spans="1:1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3">
      <c r="A64" s="71" t="s">
        <v>110</v>
      </c>
      <c r="B64" s="25"/>
      <c r="C64" s="72" t="s">
        <v>104</v>
      </c>
      <c r="D64" s="25"/>
      <c r="E64" s="25"/>
      <c r="F64" s="73">
        <v>0</v>
      </c>
      <c r="G64" s="74" t="s">
        <v>106</v>
      </c>
      <c r="H64" s="75">
        <v>43120</v>
      </c>
      <c r="I64" s="75">
        <v>43127</v>
      </c>
      <c r="J64" s="73">
        <v>60</v>
      </c>
      <c r="K64" s="71" t="s">
        <v>77</v>
      </c>
    </row>
    <row r="65" spans="1:1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x14ac:dyDescent="0.3">
      <c r="A68" s="71" t="s">
        <v>111</v>
      </c>
      <c r="B68" s="25"/>
      <c r="C68" s="72" t="s">
        <v>105</v>
      </c>
      <c r="D68" s="25"/>
      <c r="E68" s="25"/>
      <c r="F68" s="73">
        <v>0</v>
      </c>
      <c r="G68" s="74" t="s">
        <v>106</v>
      </c>
      <c r="H68" s="75">
        <v>43155</v>
      </c>
      <c r="I68" s="75">
        <v>43161</v>
      </c>
      <c r="J68" s="73">
        <v>55</v>
      </c>
      <c r="K68" s="71" t="s">
        <v>77</v>
      </c>
    </row>
    <row r="69" spans="1:1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3">
      <c r="A72" s="71" t="s">
        <v>88</v>
      </c>
      <c r="B72" s="25"/>
      <c r="C72" s="72" t="s">
        <v>107</v>
      </c>
      <c r="D72" s="25"/>
      <c r="E72" s="25"/>
      <c r="F72" s="73">
        <v>0</v>
      </c>
      <c r="G72" s="74" t="s">
        <v>106</v>
      </c>
      <c r="H72" s="75">
        <v>42707</v>
      </c>
      <c r="I72" s="75">
        <v>42714</v>
      </c>
      <c r="J72" s="73">
        <v>50</v>
      </c>
      <c r="K72" s="7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CourtA-Filing</vt:lpstr>
      <vt:lpstr>Template</vt:lpstr>
      <vt:lpstr>Peremptory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Savet</dc:creator>
  <cp:lastModifiedBy>Hong, Savet</cp:lastModifiedBy>
  <dcterms:created xsi:type="dcterms:W3CDTF">2018-04-17T20:14:03Z</dcterms:created>
  <dcterms:modified xsi:type="dcterms:W3CDTF">2018-04-17T20:58:28Z</dcterms:modified>
</cp:coreProperties>
</file>