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TP\_Databases\_GartleBudgeting\workbooks\"/>
    </mc:Choice>
  </mc:AlternateContent>
  <xr:revisionPtr revIDLastSave="0" documentId="13_ncr:1_{FEE2ABAA-A213-4053-86A3-90615B2AD7F3}" xr6:coauthVersionLast="47" xr6:coauthVersionMax="47" xr10:uidLastSave="{00000000-0000-0000-0000-000000000000}"/>
  <bookViews>
    <workbookView xWindow="-120" yWindow="-120" windowWidth="29040" windowHeight="15840" tabRatio="808" xr2:uid="{00000000-000D-0000-FFFF-FFFF00000000}"/>
  </bookViews>
  <sheets>
    <sheet name="Readme" sheetId="46" r:id="rId1"/>
    <sheet name="Data" sheetId="6" r:id="rId2"/>
    <sheet name="Reports" sheetId="4" r:id="rId3"/>
    <sheet name="Reports_setup" sheetId="5" state="hidden" r:id="rId4"/>
    <sheet name="SavedReports" sheetId="15" r:id="rId5"/>
    <sheet name="SavedReportTypes" sheetId="45" r:id="rId6"/>
    <sheet name="TableViews_Data" sheetId="12" state="veryHidden" r:id="rId7"/>
    <sheet name="SaveToDB_Data" sheetId="41" state="veryHidden" r:id="rId8"/>
    <sheet name="SaveToDB_LoadedID" sheetId="42" state="veryHidden" r:id="rId9"/>
    <sheet name="SaveToDB_UpdatedID" sheetId="43" state="veryHidden" r:id="rId10"/>
    <sheet name="SaveToDB_Lists" sheetId="44" state="veryHidden" r:id="rId11"/>
  </sheets>
  <definedNames>
    <definedName name="ExternalData_1" localSheetId="1" hidden="1">Data!$B$3:$DX$200</definedName>
    <definedName name="ExternalData_1" localSheetId="4" hidden="1">SavedReports!$B$3:$AD$306</definedName>
    <definedName name="ExternalData_1" localSheetId="5" hidden="1">SavedReportTypes!$B$3:$F$4</definedName>
    <definedName name="_xlnm.Print_Area" localSheetId="1">Data!$B$3:$BL$200</definedName>
    <definedName name="_xlnm.Print_Area" localSheetId="0">Readme!$B$2:$D$28</definedName>
    <definedName name="_xlnm.Print_Area" localSheetId="2">Reports!$T$10:$AH$310</definedName>
    <definedName name="_xlnm.Print_Area" localSheetId="4">SavedReports!$B$3:$AC$306</definedName>
    <definedName name="_xlnm.Print_Area" localSheetId="5">SavedReportTypes!$B$3:$F$4</definedName>
    <definedName name="report">Reports!$A$8:$AH$311</definedName>
  </definedNames>
  <calcPr calcId="191029"/>
</workbook>
</file>

<file path=xl/calcChain.xml><?xml version="1.0" encoding="utf-8"?>
<calcChain xmlns="http://schemas.openxmlformats.org/spreadsheetml/2006/main">
  <c r="D83" i="4" l="1"/>
  <c r="D84" i="4" s="1"/>
  <c r="D85" i="4" s="1"/>
  <c r="C83" i="4"/>
  <c r="C84" i="4" s="1"/>
  <c r="C85" i="4" s="1"/>
  <c r="D79" i="4"/>
  <c r="D80" i="4" s="1"/>
  <c r="D81" i="4" s="1"/>
  <c r="C79" i="4"/>
  <c r="C80" i="4" s="1"/>
  <c r="C81" i="4" s="1"/>
  <c r="D54" i="4" l="1"/>
  <c r="D55" i="4" s="1"/>
  <c r="D56" i="4" s="1"/>
  <c r="D50" i="4"/>
  <c r="D51" i="4" s="1"/>
  <c r="D52" i="4" s="1"/>
  <c r="D46" i="4"/>
  <c r="D47" i="4" s="1"/>
  <c r="D48" i="4" s="1"/>
  <c r="D42" i="4"/>
  <c r="D43" i="4" s="1"/>
  <c r="D44" i="4" s="1"/>
  <c r="D38" i="4"/>
  <c r="D39" i="4" s="1"/>
  <c r="D40" i="4" s="1"/>
  <c r="D34" i="4"/>
  <c r="D35" i="4" s="1"/>
  <c r="D36" i="4" s="1"/>
  <c r="D30" i="4"/>
  <c r="D31" i="4" s="1"/>
  <c r="D32" i="4" s="1"/>
  <c r="D26" i="4"/>
  <c r="D27" i="4" s="1"/>
  <c r="D28" i="4" s="1"/>
  <c r="D22" i="4"/>
  <c r="D23" i="4" s="1"/>
  <c r="D24" i="4" s="1"/>
  <c r="D14" i="4" l="1"/>
  <c r="D15" i="4" s="1"/>
  <c r="D16" i="4" s="1"/>
  <c r="K14" i="4" l="1"/>
  <c r="K15" i="4" s="1"/>
  <c r="K16" i="4" s="1"/>
  <c r="C54" i="4"/>
  <c r="C55" i="4" s="1"/>
  <c r="C56" i="4" s="1"/>
  <c r="C50" i="4"/>
  <c r="C51" i="4" s="1"/>
  <c r="C52" i="4" s="1"/>
  <c r="C46" i="4"/>
  <c r="C47" i="4" s="1"/>
  <c r="C48" i="4" s="1"/>
  <c r="C42" i="4"/>
  <c r="C43" i="4" s="1"/>
  <c r="C44" i="4" s="1"/>
  <c r="C38" i="4"/>
  <c r="C39" i="4" s="1"/>
  <c r="C40" i="4" s="1"/>
  <c r="C34" i="4"/>
  <c r="C35" i="4" s="1"/>
  <c r="C36" i="4" s="1"/>
  <c r="C30" i="4"/>
  <c r="C31" i="4" s="1"/>
  <c r="C32" i="4" s="1"/>
  <c r="C26" i="4"/>
  <c r="C27" i="4" s="1"/>
  <c r="C28" i="4" s="1"/>
  <c r="C22" i="4"/>
  <c r="C23" i="4" s="1"/>
  <c r="C24" i="4" s="1"/>
  <c r="C14" i="4"/>
  <c r="C15" i="4" s="1"/>
  <c r="C16" i="4" s="1"/>
  <c r="A287" i="4" l="1"/>
  <c r="B305" i="4"/>
  <c r="A305" i="4" s="1"/>
  <c r="B301" i="4"/>
  <c r="B302" i="4" s="1"/>
  <c r="B303" i="4" s="1"/>
  <c r="B294" i="4"/>
  <c r="B295" i="4" s="1"/>
  <c r="B296" i="4" s="1"/>
  <c r="B288" i="4"/>
  <c r="B289" i="4" s="1"/>
  <c r="B290" i="4" s="1"/>
  <c r="B291" i="4" s="1"/>
  <c r="B292" i="4" s="1"/>
  <c r="B285" i="4"/>
  <c r="B286" i="4" s="1"/>
  <c r="B281" i="4"/>
  <c r="B282" i="4" s="1"/>
  <c r="B283" i="4" s="1"/>
  <c r="B278" i="4"/>
  <c r="B279" i="4" s="1"/>
  <c r="B275" i="4"/>
  <c r="B276" i="4" s="1"/>
  <c r="B262" i="4"/>
  <c r="B255" i="4"/>
  <c r="B256" i="4" s="1"/>
  <c r="B257" i="4" s="1"/>
  <c r="B258" i="4" s="1"/>
  <c r="B259" i="4" s="1"/>
  <c r="B260" i="4" s="1"/>
  <c r="B252" i="4"/>
  <c r="B248" i="4"/>
  <c r="B249" i="4" s="1"/>
  <c r="B250" i="4" s="1"/>
  <c r="B237" i="4"/>
  <c r="B238" i="4" s="1"/>
  <c r="B239" i="4" s="1"/>
  <c r="B240" i="4" s="1"/>
  <c r="B241" i="4" s="1"/>
  <c r="B242" i="4" s="1"/>
  <c r="B243" i="4" s="1"/>
  <c r="B244" i="4" s="1"/>
  <c r="B245" i="4" s="1"/>
  <c r="B246" i="4" s="1"/>
  <c r="B231" i="4"/>
  <c r="B232" i="4" s="1"/>
  <c r="B233" i="4" s="1"/>
  <c r="B234" i="4" s="1"/>
  <c r="B235" i="4" s="1"/>
  <c r="B227" i="4"/>
  <c r="B228" i="4" s="1"/>
  <c r="B229" i="4" s="1"/>
  <c r="B221" i="4"/>
  <c r="B222" i="4" s="1"/>
  <c r="B223" i="4" s="1"/>
  <c r="B224" i="4" s="1"/>
  <c r="B225" i="4" s="1"/>
  <c r="B216" i="4"/>
  <c r="B217" i="4" s="1"/>
  <c r="B218" i="4" s="1"/>
  <c r="B219" i="4" s="1"/>
  <c r="B195" i="4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191" i="4"/>
  <c r="B192" i="4" s="1"/>
  <c r="B193" i="4" s="1"/>
  <c r="B183" i="4"/>
  <c r="B184" i="4" s="1"/>
  <c r="B185" i="4" s="1"/>
  <c r="B186" i="4" s="1"/>
  <c r="B187" i="4" s="1"/>
  <c r="B188" i="4" s="1"/>
  <c r="B189" i="4" s="1"/>
  <c r="B167" i="4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63" i="4"/>
  <c r="B164" i="4" s="1"/>
  <c r="B165" i="4" s="1"/>
  <c r="B156" i="4"/>
  <c r="B157" i="4" s="1"/>
  <c r="B158" i="4" s="1"/>
  <c r="B159" i="4" s="1"/>
  <c r="B160" i="4" s="1"/>
  <c r="B161" i="4" s="1"/>
  <c r="B146" i="4"/>
  <c r="B147" i="4" s="1"/>
  <c r="B148" i="4" s="1"/>
  <c r="B149" i="4" s="1"/>
  <c r="B150" i="4" s="1"/>
  <c r="B151" i="4" s="1"/>
  <c r="B152" i="4" s="1"/>
  <c r="B153" i="4" s="1"/>
  <c r="B154" i="4" s="1"/>
  <c r="B141" i="4"/>
  <c r="B142" i="4" s="1"/>
  <c r="B143" i="4" s="1"/>
  <c r="B144" i="4" s="1"/>
  <c r="B139" i="4"/>
  <c r="B114" i="4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08" i="4"/>
  <c r="B109" i="4" s="1"/>
  <c r="B110" i="4" s="1"/>
  <c r="B111" i="4" s="1"/>
  <c r="B112" i="4" s="1"/>
  <c r="B96" i="4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78" i="4"/>
  <c r="B82" i="4" s="1"/>
  <c r="B75" i="4"/>
  <c r="B76" i="4" s="1"/>
  <c r="B68" i="4"/>
  <c r="B69" i="4" s="1"/>
  <c r="B70" i="4" s="1"/>
  <c r="B71" i="4" s="1"/>
  <c r="B72" i="4" s="1"/>
  <c r="B73" i="4" s="1"/>
  <c r="B64" i="4"/>
  <c r="B65" i="4" s="1"/>
  <c r="B66" i="4" s="1"/>
  <c r="B60" i="4"/>
  <c r="B61" i="4" s="1"/>
  <c r="B62" i="4" s="1"/>
  <c r="B20" i="4"/>
  <c r="B21" i="4" s="1"/>
  <c r="B25" i="4" s="1"/>
  <c r="B29" i="4" s="1"/>
  <c r="B33" i="4" s="1"/>
  <c r="B37" i="4" s="1"/>
  <c r="B41" i="4" s="1"/>
  <c r="B45" i="4" s="1"/>
  <c r="B49" i="4" s="1"/>
  <c r="B53" i="4" s="1"/>
  <c r="B57" i="4" s="1"/>
  <c r="B58" i="4" s="1"/>
  <c r="B10" i="4"/>
  <c r="B11" i="4" s="1"/>
  <c r="B13" i="4"/>
  <c r="B17" i="4" s="1"/>
  <c r="B18" i="4" s="1"/>
  <c r="B306" i="4" l="1"/>
  <c r="B307" i="4" s="1"/>
  <c r="B308" i="4" s="1"/>
  <c r="B309" i="4" s="1"/>
  <c r="B310" i="4" s="1"/>
  <c r="B264" i="4"/>
  <c r="B265" i="4" s="1"/>
  <c r="B266" i="4" s="1"/>
  <c r="B270" i="4" s="1"/>
  <c r="B271" i="4" s="1"/>
  <c r="B272" i="4" s="1"/>
  <c r="B273" i="4" s="1"/>
  <c r="R252" i="4" l="1"/>
  <c r="N252" i="4"/>
  <c r="Q252" i="4" s="1"/>
  <c r="J252" i="4"/>
  <c r="A252" i="4"/>
  <c r="R235" i="4"/>
  <c r="N235" i="4"/>
  <c r="Q235" i="4" s="1"/>
  <c r="J235" i="4"/>
  <c r="A235" i="4"/>
  <c r="R246" i="4"/>
  <c r="N246" i="4"/>
  <c r="Q246" i="4" s="1"/>
  <c r="J246" i="4"/>
  <c r="A246" i="4"/>
  <c r="R286" i="4"/>
  <c r="N286" i="4"/>
  <c r="Q286" i="4" s="1"/>
  <c r="J286" i="4"/>
  <c r="A286" i="4"/>
  <c r="R283" i="4"/>
  <c r="N283" i="4"/>
  <c r="Q283" i="4" s="1"/>
  <c r="J283" i="4"/>
  <c r="A283" i="4"/>
  <c r="R296" i="4"/>
  <c r="N296" i="4"/>
  <c r="Q296" i="4" s="1"/>
  <c r="J296" i="4"/>
  <c r="A296" i="4"/>
  <c r="R137" i="4"/>
  <c r="N137" i="4"/>
  <c r="Q137" i="4" s="1"/>
  <c r="J137" i="4"/>
  <c r="A137" i="4"/>
  <c r="R154" i="4"/>
  <c r="N154" i="4"/>
  <c r="Q154" i="4" s="1"/>
  <c r="J154" i="4"/>
  <c r="A154" i="4"/>
  <c r="R73" i="4"/>
  <c r="N73" i="4"/>
  <c r="Q73" i="4" s="1"/>
  <c r="J73" i="4"/>
  <c r="A73" i="4"/>
  <c r="R58" i="4"/>
  <c r="N58" i="4"/>
  <c r="Q58" i="4" s="1"/>
  <c r="J58" i="4"/>
  <c r="A58" i="4"/>
  <c r="R179" i="4"/>
  <c r="N179" i="4"/>
  <c r="Q179" i="4" s="1"/>
  <c r="A179" i="4"/>
  <c r="R295" i="4"/>
  <c r="N295" i="4"/>
  <c r="Q295" i="4" s="1"/>
  <c r="A295" i="4"/>
  <c r="R86" i="4" l="1"/>
  <c r="N86" i="4"/>
  <c r="Q86" i="4" s="1"/>
  <c r="J86" i="4"/>
  <c r="A37" i="4"/>
  <c r="N37" i="4"/>
  <c r="Q37" i="4" s="1"/>
  <c r="R37" i="4"/>
  <c r="B38" i="4"/>
  <c r="A38" i="4" s="1"/>
  <c r="L38" i="4"/>
  <c r="N38" i="4" s="1"/>
  <c r="Q38" i="4" s="1"/>
  <c r="R38" i="4"/>
  <c r="B39" i="4"/>
  <c r="A39" i="4" s="1"/>
  <c r="R39" i="4"/>
  <c r="B40" i="4"/>
  <c r="A40" i="4" s="1"/>
  <c r="R40" i="4"/>
  <c r="L39" i="4" l="1"/>
  <c r="L40" i="4" l="1"/>
  <c r="N40" i="4" s="1"/>
  <c r="Q40" i="4" s="1"/>
  <c r="N39" i="4"/>
  <c r="Q39" i="4" s="1"/>
  <c r="AD40" i="4" l="1"/>
  <c r="Z40" i="4"/>
  <c r="AH40" i="4"/>
  <c r="AA40" i="4"/>
  <c r="AB40" i="4"/>
  <c r="AC40" i="4"/>
  <c r="W40" i="4"/>
  <c r="AE40" i="4"/>
  <c r="X40" i="4"/>
  <c r="AF40" i="4"/>
  <c r="Y40" i="4"/>
  <c r="AG40" i="4"/>
  <c r="AD39" i="4"/>
  <c r="W39" i="4"/>
  <c r="AE39" i="4"/>
  <c r="X39" i="4"/>
  <c r="AF39" i="4"/>
  <c r="Y39" i="4"/>
  <c r="AG39" i="4"/>
  <c r="AA39" i="4"/>
  <c r="Z39" i="4"/>
  <c r="AH39" i="4"/>
  <c r="AB39" i="4"/>
  <c r="AC39" i="4"/>
  <c r="A309" i="4" l="1"/>
  <c r="A308" i="4"/>
  <c r="A307" i="4"/>
  <c r="A306" i="4"/>
  <c r="A304" i="4"/>
  <c r="N102" i="4" l="1"/>
  <c r="R44" i="4"/>
  <c r="B44" i="4"/>
  <c r="A44" i="4" s="1"/>
  <c r="R43" i="4"/>
  <c r="B43" i="4"/>
  <c r="A43" i="4" s="1"/>
  <c r="R42" i="4"/>
  <c r="L42" i="4"/>
  <c r="N42" i="4" s="1"/>
  <c r="Q42" i="4" s="1"/>
  <c r="B42" i="4"/>
  <c r="A42" i="4" s="1"/>
  <c r="R41" i="4"/>
  <c r="N41" i="4"/>
  <c r="Q41" i="4" s="1"/>
  <c r="A41" i="4"/>
  <c r="L43" i="4" l="1"/>
  <c r="N43" i="4" l="1"/>
  <c r="Q43" i="4" s="1"/>
  <c r="L44" i="4"/>
  <c r="N44" i="4" s="1"/>
  <c r="Q44" i="4" s="1"/>
  <c r="W43" i="4" l="1"/>
  <c r="AH43" i="4"/>
  <c r="AG43" i="4"/>
  <c r="Y43" i="4"/>
  <c r="AE43" i="4"/>
  <c r="AC43" i="4"/>
  <c r="AB43" i="4"/>
  <c r="Z43" i="4"/>
  <c r="X43" i="4"/>
  <c r="AA43" i="4"/>
  <c r="AF43" i="4"/>
  <c r="AD43" i="4"/>
  <c r="A178" i="4"/>
  <c r="A177" i="4"/>
  <c r="R178" i="4"/>
  <c r="N178" i="4"/>
  <c r="Q178" i="4" s="1"/>
  <c r="R177" i="4"/>
  <c r="N177" i="4"/>
  <c r="Q177" i="4" s="1"/>
  <c r="N207" i="4"/>
  <c r="Q207" i="4" s="1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4" i="4"/>
  <c r="R293" i="4"/>
  <c r="R292" i="4"/>
  <c r="R291" i="4"/>
  <c r="R282" i="4"/>
  <c r="R281" i="4"/>
  <c r="R280" i="4"/>
  <c r="R290" i="4"/>
  <c r="R289" i="4"/>
  <c r="R288" i="4"/>
  <c r="R287" i="4"/>
  <c r="R285" i="4"/>
  <c r="R284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1" i="4"/>
  <c r="R250" i="4"/>
  <c r="R249" i="4"/>
  <c r="R248" i="4"/>
  <c r="R247" i="4"/>
  <c r="R245" i="4"/>
  <c r="R244" i="4"/>
  <c r="R243" i="4"/>
  <c r="R242" i="4"/>
  <c r="R241" i="4"/>
  <c r="R240" i="4"/>
  <c r="R239" i="4"/>
  <c r="R238" i="4"/>
  <c r="R237" i="4"/>
  <c r="R236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198" i="4"/>
  <c r="R217" i="4"/>
  <c r="R216" i="4"/>
  <c r="R215" i="4"/>
  <c r="R214" i="4"/>
  <c r="R213" i="4"/>
  <c r="R212" i="4"/>
  <c r="R211" i="4"/>
  <c r="R209" i="4"/>
  <c r="R208" i="4"/>
  <c r="R207" i="4"/>
  <c r="R210" i="4"/>
  <c r="R206" i="4"/>
  <c r="R205" i="4"/>
  <c r="R204" i="4"/>
  <c r="R203" i="4"/>
  <c r="R202" i="4"/>
  <c r="R201" i="4"/>
  <c r="R200" i="4"/>
  <c r="R199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36" i="4"/>
  <c r="R135" i="4"/>
  <c r="R134" i="4"/>
  <c r="R133" i="4"/>
  <c r="R132" i="4"/>
  <c r="R131" i="4"/>
  <c r="R151" i="4"/>
  <c r="R150" i="4"/>
  <c r="R149" i="4"/>
  <c r="R148" i="4"/>
  <c r="R147" i="4"/>
  <c r="R146" i="4"/>
  <c r="R145" i="4"/>
  <c r="R139" i="4"/>
  <c r="R138" i="4"/>
  <c r="R144" i="4"/>
  <c r="R152" i="4"/>
  <c r="R153" i="4"/>
  <c r="R143" i="4"/>
  <c r="R142" i="4"/>
  <c r="R141" i="4"/>
  <c r="R140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85" i="4"/>
  <c r="R84" i="4"/>
  <c r="R83" i="4"/>
  <c r="R82" i="4"/>
  <c r="R81" i="4"/>
  <c r="R80" i="4"/>
  <c r="R79" i="4"/>
  <c r="R78" i="4"/>
  <c r="R77" i="4"/>
  <c r="R94" i="4"/>
  <c r="R48" i="4"/>
  <c r="R47" i="4"/>
  <c r="R46" i="4"/>
  <c r="R45" i="4"/>
  <c r="R93" i="4"/>
  <c r="R92" i="4"/>
  <c r="R91" i="4"/>
  <c r="R90" i="4"/>
  <c r="R89" i="4"/>
  <c r="R88" i="4"/>
  <c r="R87" i="4"/>
  <c r="R76" i="4"/>
  <c r="R75" i="4"/>
  <c r="R74" i="4"/>
  <c r="R72" i="4"/>
  <c r="R71" i="4"/>
  <c r="R70" i="4"/>
  <c r="R69" i="4"/>
  <c r="R68" i="4"/>
  <c r="R67" i="4"/>
  <c r="R66" i="4"/>
  <c r="R65" i="4"/>
  <c r="R64" i="4"/>
  <c r="R63" i="4"/>
  <c r="R57" i="4"/>
  <c r="R56" i="4"/>
  <c r="R55" i="4"/>
  <c r="R54" i="4"/>
  <c r="R53" i="4"/>
  <c r="R52" i="4"/>
  <c r="R51" i="4"/>
  <c r="R50" i="4"/>
  <c r="R49" i="4"/>
  <c r="R62" i="4"/>
  <c r="R61" i="4"/>
  <c r="R36" i="4"/>
  <c r="R35" i="4"/>
  <c r="R34" i="4"/>
  <c r="R33" i="4"/>
  <c r="R32" i="4"/>
  <c r="R31" i="4"/>
  <c r="R30" i="4"/>
  <c r="R29" i="4"/>
  <c r="R60" i="4"/>
  <c r="R5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N310" i="4"/>
  <c r="Q310" i="4" s="1"/>
  <c r="N309" i="4"/>
  <c r="Q309" i="4" s="1"/>
  <c r="N308" i="4"/>
  <c r="Q308" i="4" s="1"/>
  <c r="N307" i="4"/>
  <c r="Q307" i="4" s="1"/>
  <c r="N306" i="4"/>
  <c r="Q306" i="4" s="1"/>
  <c r="N305" i="4"/>
  <c r="Q305" i="4" s="1"/>
  <c r="N304" i="4"/>
  <c r="Q304" i="4" s="1"/>
  <c r="N303" i="4"/>
  <c r="Q303" i="4" s="1"/>
  <c r="N302" i="4"/>
  <c r="Q302" i="4" s="1"/>
  <c r="N301" i="4"/>
  <c r="Q301" i="4" s="1"/>
  <c r="N300" i="4"/>
  <c r="Q300" i="4" s="1"/>
  <c r="N299" i="4"/>
  <c r="Q299" i="4" s="1"/>
  <c r="N298" i="4"/>
  <c r="Q298" i="4" s="1"/>
  <c r="N297" i="4"/>
  <c r="Q297" i="4" s="1"/>
  <c r="N294" i="4"/>
  <c r="Q294" i="4" s="1"/>
  <c r="N293" i="4"/>
  <c r="Q293" i="4" s="1"/>
  <c r="N292" i="4"/>
  <c r="Q292" i="4" s="1"/>
  <c r="N291" i="4"/>
  <c r="Q291" i="4" s="1"/>
  <c r="N282" i="4"/>
  <c r="Q282" i="4" s="1"/>
  <c r="N281" i="4"/>
  <c r="Q281" i="4" s="1"/>
  <c r="N280" i="4"/>
  <c r="Q280" i="4" s="1"/>
  <c r="N290" i="4"/>
  <c r="Q290" i="4" s="1"/>
  <c r="N289" i="4"/>
  <c r="Q289" i="4" s="1"/>
  <c r="N288" i="4"/>
  <c r="Q288" i="4" s="1"/>
  <c r="N287" i="4"/>
  <c r="Q287" i="4" s="1"/>
  <c r="N285" i="4"/>
  <c r="Q285" i="4" s="1"/>
  <c r="N284" i="4"/>
  <c r="Q284" i="4" s="1"/>
  <c r="N279" i="4"/>
  <c r="Q279" i="4" s="1"/>
  <c r="N278" i="4"/>
  <c r="Q278" i="4" s="1"/>
  <c r="N277" i="4"/>
  <c r="Q277" i="4" s="1"/>
  <c r="N276" i="4"/>
  <c r="Q276" i="4" s="1"/>
  <c r="N275" i="4"/>
  <c r="Q275" i="4" s="1"/>
  <c r="N274" i="4"/>
  <c r="Q274" i="4" s="1"/>
  <c r="N273" i="4"/>
  <c r="Q273" i="4" s="1"/>
  <c r="N272" i="4"/>
  <c r="Q272" i="4" s="1"/>
  <c r="N271" i="4"/>
  <c r="Q271" i="4" s="1"/>
  <c r="N270" i="4"/>
  <c r="Q270" i="4" s="1"/>
  <c r="N269" i="4"/>
  <c r="Q269" i="4" s="1"/>
  <c r="N268" i="4"/>
  <c r="Q268" i="4" s="1"/>
  <c r="N267" i="4"/>
  <c r="Q267" i="4" s="1"/>
  <c r="N266" i="4"/>
  <c r="Q266" i="4" s="1"/>
  <c r="N265" i="4"/>
  <c r="Q265" i="4" s="1"/>
  <c r="N264" i="4"/>
  <c r="Q264" i="4" s="1"/>
  <c r="N263" i="4"/>
  <c r="Q263" i="4" s="1"/>
  <c r="N262" i="4"/>
  <c r="Q262" i="4" s="1"/>
  <c r="N261" i="4"/>
  <c r="Q261" i="4" s="1"/>
  <c r="N260" i="4"/>
  <c r="Q260" i="4" s="1"/>
  <c r="N259" i="4"/>
  <c r="Q259" i="4" s="1"/>
  <c r="N258" i="4"/>
  <c r="Q258" i="4" s="1"/>
  <c r="N257" i="4"/>
  <c r="Q257" i="4" s="1"/>
  <c r="N256" i="4"/>
  <c r="Q256" i="4" s="1"/>
  <c r="N255" i="4"/>
  <c r="Q255" i="4" s="1"/>
  <c r="N254" i="4"/>
  <c r="Q254" i="4" s="1"/>
  <c r="N253" i="4"/>
  <c r="Q253" i="4" s="1"/>
  <c r="N251" i="4"/>
  <c r="Q251" i="4" s="1"/>
  <c r="N250" i="4"/>
  <c r="Q250" i="4" s="1"/>
  <c r="N249" i="4"/>
  <c r="Q249" i="4" s="1"/>
  <c r="N248" i="4"/>
  <c r="Q248" i="4" s="1"/>
  <c r="N247" i="4"/>
  <c r="Q247" i="4" s="1"/>
  <c r="N245" i="4"/>
  <c r="Q245" i="4" s="1"/>
  <c r="N244" i="4"/>
  <c r="Q244" i="4" s="1"/>
  <c r="N243" i="4"/>
  <c r="Q243" i="4" s="1"/>
  <c r="N242" i="4"/>
  <c r="Q242" i="4" s="1"/>
  <c r="N241" i="4"/>
  <c r="Q241" i="4" s="1"/>
  <c r="N240" i="4"/>
  <c r="Q240" i="4" s="1"/>
  <c r="N239" i="4"/>
  <c r="Q239" i="4" s="1"/>
  <c r="N238" i="4"/>
  <c r="Q238" i="4" s="1"/>
  <c r="N237" i="4"/>
  <c r="Q237" i="4" s="1"/>
  <c r="N236" i="4"/>
  <c r="Q236" i="4" s="1"/>
  <c r="N234" i="4"/>
  <c r="Q234" i="4" s="1"/>
  <c r="N233" i="4"/>
  <c r="Q233" i="4" s="1"/>
  <c r="N232" i="4"/>
  <c r="Q232" i="4" s="1"/>
  <c r="N231" i="4"/>
  <c r="Q231" i="4" s="1"/>
  <c r="N230" i="4"/>
  <c r="Q230" i="4" s="1"/>
  <c r="N229" i="4"/>
  <c r="Q229" i="4" s="1"/>
  <c r="N228" i="4"/>
  <c r="Q228" i="4" s="1"/>
  <c r="N227" i="4"/>
  <c r="Q227" i="4" s="1"/>
  <c r="N226" i="4"/>
  <c r="Q226" i="4" s="1"/>
  <c r="N225" i="4"/>
  <c r="Q225" i="4" s="1"/>
  <c r="N224" i="4"/>
  <c r="Q224" i="4" s="1"/>
  <c r="N223" i="4"/>
  <c r="Q223" i="4" s="1"/>
  <c r="N222" i="4"/>
  <c r="Q222" i="4" s="1"/>
  <c r="N221" i="4"/>
  <c r="Q221" i="4" s="1"/>
  <c r="N220" i="4"/>
  <c r="Q220" i="4" s="1"/>
  <c r="N219" i="4"/>
  <c r="Q219" i="4" s="1"/>
  <c r="N218" i="4"/>
  <c r="Q218" i="4" s="1"/>
  <c r="N198" i="4"/>
  <c r="Q198" i="4" s="1"/>
  <c r="N217" i="4"/>
  <c r="Q217" i="4" s="1"/>
  <c r="N216" i="4"/>
  <c r="Q216" i="4" s="1"/>
  <c r="N215" i="4"/>
  <c r="Q215" i="4" s="1"/>
  <c r="N214" i="4"/>
  <c r="Q214" i="4" s="1"/>
  <c r="N213" i="4"/>
  <c r="Q213" i="4" s="1"/>
  <c r="N212" i="4"/>
  <c r="Q212" i="4" s="1"/>
  <c r="N211" i="4"/>
  <c r="Q211" i="4" s="1"/>
  <c r="N209" i="4"/>
  <c r="Q209" i="4" s="1"/>
  <c r="N208" i="4"/>
  <c r="Q208" i="4" s="1"/>
  <c r="N210" i="4"/>
  <c r="Q210" i="4" s="1"/>
  <c r="N206" i="4"/>
  <c r="Q206" i="4" s="1"/>
  <c r="N205" i="4"/>
  <c r="Q205" i="4" s="1"/>
  <c r="N204" i="4"/>
  <c r="Q204" i="4" s="1"/>
  <c r="N203" i="4"/>
  <c r="Q203" i="4" s="1"/>
  <c r="N202" i="4"/>
  <c r="Q202" i="4" s="1"/>
  <c r="N201" i="4"/>
  <c r="Q201" i="4" s="1"/>
  <c r="N200" i="4"/>
  <c r="Q200" i="4" s="1"/>
  <c r="N199" i="4"/>
  <c r="Q199" i="4" s="1"/>
  <c r="N197" i="4"/>
  <c r="Q197" i="4" s="1"/>
  <c r="N196" i="4"/>
  <c r="Q196" i="4" s="1"/>
  <c r="N195" i="4"/>
  <c r="Q195" i="4" s="1"/>
  <c r="N194" i="4"/>
  <c r="Q194" i="4" s="1"/>
  <c r="N193" i="4"/>
  <c r="Q193" i="4" s="1"/>
  <c r="N192" i="4"/>
  <c r="Q192" i="4" s="1"/>
  <c r="N191" i="4"/>
  <c r="Q191" i="4" s="1"/>
  <c r="N190" i="4"/>
  <c r="Q190" i="4" s="1"/>
  <c r="N189" i="4"/>
  <c r="Q189" i="4" s="1"/>
  <c r="N188" i="4"/>
  <c r="Q188" i="4" s="1"/>
  <c r="N187" i="4"/>
  <c r="Q187" i="4" s="1"/>
  <c r="N186" i="4"/>
  <c r="Q186" i="4" s="1"/>
  <c r="N185" i="4"/>
  <c r="Q185" i="4" s="1"/>
  <c r="N184" i="4"/>
  <c r="Q184" i="4" s="1"/>
  <c r="N183" i="4"/>
  <c r="Q183" i="4" s="1"/>
  <c r="N182" i="4"/>
  <c r="Q182" i="4" s="1"/>
  <c r="N181" i="4"/>
  <c r="Q181" i="4" s="1"/>
  <c r="N180" i="4"/>
  <c r="Q180" i="4" s="1"/>
  <c r="N176" i="4"/>
  <c r="Q176" i="4" s="1"/>
  <c r="N175" i="4"/>
  <c r="Q175" i="4" s="1"/>
  <c r="N174" i="4"/>
  <c r="Q174" i="4" s="1"/>
  <c r="N173" i="4"/>
  <c r="Q173" i="4" s="1"/>
  <c r="N172" i="4"/>
  <c r="Q172" i="4" s="1"/>
  <c r="N171" i="4"/>
  <c r="Q171" i="4" s="1"/>
  <c r="N170" i="4"/>
  <c r="Q170" i="4" s="1"/>
  <c r="N169" i="4"/>
  <c r="Q169" i="4" s="1"/>
  <c r="N168" i="4"/>
  <c r="Q168" i="4" s="1"/>
  <c r="N167" i="4"/>
  <c r="Q167" i="4" s="1"/>
  <c r="N166" i="4"/>
  <c r="Q166" i="4" s="1"/>
  <c r="N165" i="4"/>
  <c r="Q165" i="4" s="1"/>
  <c r="N164" i="4"/>
  <c r="Q164" i="4" s="1"/>
  <c r="N163" i="4"/>
  <c r="Q163" i="4" s="1"/>
  <c r="N162" i="4"/>
  <c r="Q162" i="4" s="1"/>
  <c r="N161" i="4"/>
  <c r="Q161" i="4" s="1"/>
  <c r="N160" i="4"/>
  <c r="Q160" i="4" s="1"/>
  <c r="N159" i="4"/>
  <c r="Q159" i="4" s="1"/>
  <c r="N158" i="4"/>
  <c r="Q158" i="4" s="1"/>
  <c r="N157" i="4"/>
  <c r="Q157" i="4" s="1"/>
  <c r="N156" i="4"/>
  <c r="Q156" i="4" s="1"/>
  <c r="N155" i="4"/>
  <c r="Q155" i="4" s="1"/>
  <c r="N136" i="4"/>
  <c r="Q136" i="4" s="1"/>
  <c r="N135" i="4"/>
  <c r="Q135" i="4" s="1"/>
  <c r="N134" i="4"/>
  <c r="Q134" i="4" s="1"/>
  <c r="N133" i="4"/>
  <c r="Q133" i="4" s="1"/>
  <c r="N132" i="4"/>
  <c r="Q132" i="4" s="1"/>
  <c r="N131" i="4"/>
  <c r="Q131" i="4" s="1"/>
  <c r="N151" i="4"/>
  <c r="Q151" i="4" s="1"/>
  <c r="N150" i="4"/>
  <c r="Q150" i="4" s="1"/>
  <c r="N149" i="4"/>
  <c r="Q149" i="4" s="1"/>
  <c r="N148" i="4"/>
  <c r="Q148" i="4" s="1"/>
  <c r="N147" i="4"/>
  <c r="Q147" i="4" s="1"/>
  <c r="N146" i="4"/>
  <c r="Q146" i="4" s="1"/>
  <c r="N145" i="4"/>
  <c r="Q145" i="4" s="1"/>
  <c r="N139" i="4"/>
  <c r="Q139" i="4" s="1"/>
  <c r="N138" i="4"/>
  <c r="Q138" i="4" s="1"/>
  <c r="N144" i="4"/>
  <c r="Q144" i="4" s="1"/>
  <c r="N152" i="4"/>
  <c r="Q152" i="4" s="1"/>
  <c r="N153" i="4"/>
  <c r="Q153" i="4" s="1"/>
  <c r="N143" i="4"/>
  <c r="Q143" i="4" s="1"/>
  <c r="N142" i="4"/>
  <c r="Q142" i="4" s="1"/>
  <c r="N141" i="4"/>
  <c r="Q141" i="4" s="1"/>
  <c r="N140" i="4"/>
  <c r="Q140" i="4" s="1"/>
  <c r="N130" i="4"/>
  <c r="Q130" i="4" s="1"/>
  <c r="N129" i="4"/>
  <c r="Q129" i="4" s="1"/>
  <c r="N128" i="4"/>
  <c r="Q128" i="4" s="1"/>
  <c r="N127" i="4"/>
  <c r="Q127" i="4" s="1"/>
  <c r="N126" i="4"/>
  <c r="Q126" i="4" s="1"/>
  <c r="N125" i="4"/>
  <c r="Q125" i="4" s="1"/>
  <c r="N124" i="4"/>
  <c r="Q124" i="4" s="1"/>
  <c r="N123" i="4"/>
  <c r="Q123" i="4" s="1"/>
  <c r="N122" i="4"/>
  <c r="Q122" i="4" s="1"/>
  <c r="N121" i="4"/>
  <c r="Q121" i="4" s="1"/>
  <c r="N120" i="4"/>
  <c r="Q120" i="4" s="1"/>
  <c r="N119" i="4"/>
  <c r="Q119" i="4" s="1"/>
  <c r="N118" i="4"/>
  <c r="Q118" i="4" s="1"/>
  <c r="N117" i="4"/>
  <c r="Q117" i="4" s="1"/>
  <c r="N116" i="4"/>
  <c r="Q116" i="4" s="1"/>
  <c r="N115" i="4"/>
  <c r="Q115" i="4" s="1"/>
  <c r="N114" i="4"/>
  <c r="Q114" i="4" s="1"/>
  <c r="N113" i="4"/>
  <c r="Q113" i="4" s="1"/>
  <c r="N112" i="4"/>
  <c r="Q112" i="4" s="1"/>
  <c r="N111" i="4"/>
  <c r="Q111" i="4" s="1"/>
  <c r="N110" i="4"/>
  <c r="Q110" i="4" s="1"/>
  <c r="N109" i="4"/>
  <c r="Q109" i="4" s="1"/>
  <c r="N108" i="4"/>
  <c r="Q108" i="4" s="1"/>
  <c r="N107" i="4"/>
  <c r="Q107" i="4" s="1"/>
  <c r="N106" i="4"/>
  <c r="Q106" i="4" s="1"/>
  <c r="N105" i="4"/>
  <c r="Q105" i="4" s="1"/>
  <c r="N104" i="4"/>
  <c r="Q104" i="4" s="1"/>
  <c r="N103" i="4"/>
  <c r="Q103" i="4" s="1"/>
  <c r="Q102" i="4"/>
  <c r="N101" i="4"/>
  <c r="Q101" i="4" s="1"/>
  <c r="N100" i="4"/>
  <c r="Q100" i="4" s="1"/>
  <c r="N99" i="4"/>
  <c r="Q99" i="4" s="1"/>
  <c r="N98" i="4"/>
  <c r="Q98" i="4" s="1"/>
  <c r="N97" i="4"/>
  <c r="Q97" i="4" s="1"/>
  <c r="N96" i="4"/>
  <c r="Q96" i="4" s="1"/>
  <c r="N95" i="4"/>
  <c r="Q95" i="4" s="1"/>
  <c r="N82" i="4"/>
  <c r="Q82" i="4" s="1"/>
  <c r="N78" i="4"/>
  <c r="Q78" i="4" s="1"/>
  <c r="N77" i="4"/>
  <c r="Q77" i="4" s="1"/>
  <c r="N94" i="4"/>
  <c r="Q94" i="4" s="1"/>
  <c r="N45" i="4"/>
  <c r="Q45" i="4" s="1"/>
  <c r="N93" i="4"/>
  <c r="Q93" i="4" s="1"/>
  <c r="N92" i="4"/>
  <c r="Q92" i="4" s="1"/>
  <c r="N91" i="4"/>
  <c r="Q91" i="4" s="1"/>
  <c r="N90" i="4"/>
  <c r="Q90" i="4" s="1"/>
  <c r="N89" i="4"/>
  <c r="Q89" i="4" s="1"/>
  <c r="N88" i="4"/>
  <c r="Q88" i="4" s="1"/>
  <c r="N87" i="4"/>
  <c r="Q87" i="4" s="1"/>
  <c r="N76" i="4"/>
  <c r="Q76" i="4" s="1"/>
  <c r="N75" i="4"/>
  <c r="Q75" i="4" s="1"/>
  <c r="N74" i="4"/>
  <c r="Q74" i="4" s="1"/>
  <c r="N72" i="4"/>
  <c r="Q72" i="4" s="1"/>
  <c r="N71" i="4"/>
  <c r="Q71" i="4" s="1"/>
  <c r="N70" i="4"/>
  <c r="Q70" i="4" s="1"/>
  <c r="N69" i="4"/>
  <c r="Q69" i="4" s="1"/>
  <c r="N68" i="4"/>
  <c r="Q68" i="4" s="1"/>
  <c r="N67" i="4"/>
  <c r="Q67" i="4" s="1"/>
  <c r="N66" i="4"/>
  <c r="Q66" i="4" s="1"/>
  <c r="N65" i="4"/>
  <c r="Q65" i="4" s="1"/>
  <c r="N64" i="4"/>
  <c r="Q64" i="4" s="1"/>
  <c r="N63" i="4"/>
  <c r="Q63" i="4" s="1"/>
  <c r="N57" i="4"/>
  <c r="Q57" i="4" s="1"/>
  <c r="N53" i="4"/>
  <c r="Q53" i="4" s="1"/>
  <c r="N49" i="4"/>
  <c r="Q49" i="4" s="1"/>
  <c r="N62" i="4"/>
  <c r="Q62" i="4" s="1"/>
  <c r="N61" i="4"/>
  <c r="Q61" i="4" s="1"/>
  <c r="N33" i="4"/>
  <c r="Q33" i="4" s="1"/>
  <c r="N29" i="4"/>
  <c r="Q29" i="4" s="1"/>
  <c r="N60" i="4"/>
  <c r="Q60" i="4" s="1"/>
  <c r="N59" i="4"/>
  <c r="Q59" i="4" s="1"/>
  <c r="N25" i="4"/>
  <c r="Q25" i="4" s="1"/>
  <c r="N21" i="4"/>
  <c r="Q21" i="4" s="1"/>
  <c r="N20" i="4"/>
  <c r="Q20" i="4" s="1"/>
  <c r="N19" i="4"/>
  <c r="Q19" i="4" s="1"/>
  <c r="N18" i="4"/>
  <c r="Q18" i="4" s="1"/>
  <c r="N17" i="4"/>
  <c r="Q17" i="4" s="1"/>
  <c r="N13" i="4"/>
  <c r="Q13" i="4" s="1"/>
  <c r="N12" i="4"/>
  <c r="Q12" i="4" s="1"/>
  <c r="N11" i="4"/>
  <c r="Q11" i="4" s="1"/>
  <c r="N10" i="4"/>
  <c r="Q10" i="4" s="1"/>
  <c r="N9" i="4"/>
  <c r="Q9" i="4" s="1"/>
  <c r="W279" i="4" l="1"/>
  <c r="W266" i="4"/>
  <c r="W260" i="4"/>
  <c r="W239" i="4"/>
  <c r="W278" i="4"/>
  <c r="W245" i="4"/>
  <c r="W244" i="4"/>
  <c r="W276" i="4"/>
  <c r="W204" i="4"/>
  <c r="W275" i="4"/>
  <c r="AH218" i="4"/>
  <c r="Z218" i="4"/>
  <c r="AA218" i="4"/>
  <c r="AG218" i="4"/>
  <c r="Y218" i="4"/>
  <c r="AF218" i="4"/>
  <c r="X218" i="4"/>
  <c r="AE218" i="4"/>
  <c r="W218" i="4"/>
  <c r="AD218" i="4"/>
  <c r="V218" i="4"/>
  <c r="AC218" i="4"/>
  <c r="AB218" i="4"/>
  <c r="W170" i="4"/>
  <c r="W241" i="4"/>
  <c r="W180" i="4"/>
  <c r="AG57" i="4"/>
  <c r="Y57" i="4"/>
  <c r="AF57" i="4"/>
  <c r="X57" i="4"/>
  <c r="AE57" i="4"/>
  <c r="AD57" i="4"/>
  <c r="AC57" i="4"/>
  <c r="W57" i="4"/>
  <c r="AB57" i="4"/>
  <c r="AH57" i="4"/>
  <c r="Z57" i="4"/>
  <c r="AA57" i="4"/>
  <c r="AE88" i="4"/>
  <c r="AD88" i="4"/>
  <c r="AC88" i="4"/>
  <c r="AB88" i="4"/>
  <c r="W88" i="4"/>
  <c r="AA88" i="4"/>
  <c r="AH88" i="4"/>
  <c r="Z88" i="4"/>
  <c r="AF88" i="4"/>
  <c r="X88" i="4"/>
  <c r="Y88" i="4"/>
  <c r="AG88" i="4"/>
  <c r="AC92" i="4"/>
  <c r="AB92" i="4"/>
  <c r="AA92" i="4"/>
  <c r="AH92" i="4"/>
  <c r="Z92" i="4"/>
  <c r="AG92" i="4"/>
  <c r="Y92" i="4"/>
  <c r="AF92" i="4"/>
  <c r="X92" i="4"/>
  <c r="AD92" i="4"/>
  <c r="W92" i="4"/>
  <c r="AE92" i="4"/>
  <c r="AH93" i="4"/>
  <c r="Z93" i="4"/>
  <c r="AG93" i="4"/>
  <c r="Y93" i="4"/>
  <c r="AF93" i="4"/>
  <c r="X93" i="4"/>
  <c r="AE93" i="4"/>
  <c r="AD93" i="4"/>
  <c r="W93" i="4"/>
  <c r="AC93" i="4"/>
  <c r="AA93" i="4"/>
  <c r="AB93" i="4"/>
  <c r="AA66" i="4"/>
  <c r="AH66" i="4"/>
  <c r="Z66" i="4"/>
  <c r="W66" i="4"/>
  <c r="AG66" i="4"/>
  <c r="Y66" i="4"/>
  <c r="AF66" i="4"/>
  <c r="X66" i="4"/>
  <c r="AE66" i="4"/>
  <c r="AD66" i="4"/>
  <c r="AC66" i="4"/>
  <c r="AB66" i="4"/>
  <c r="AH72" i="4"/>
  <c r="Z72" i="4"/>
  <c r="AG72" i="4"/>
  <c r="Y72" i="4"/>
  <c r="AF72" i="4"/>
  <c r="X72" i="4"/>
  <c r="AE72" i="4"/>
  <c r="AD72" i="4"/>
  <c r="W72" i="4"/>
  <c r="AC72" i="4"/>
  <c r="AB72" i="4"/>
  <c r="AA72" i="4"/>
  <c r="AB89" i="4"/>
  <c r="AA89" i="4"/>
  <c r="AH89" i="4"/>
  <c r="Z89" i="4"/>
  <c r="W89" i="4"/>
  <c r="AG89" i="4"/>
  <c r="Y89" i="4"/>
  <c r="AF89" i="4"/>
  <c r="X89" i="4"/>
  <c r="AE89" i="4"/>
  <c r="AC89" i="4"/>
  <c r="AD89" i="4"/>
  <c r="W188" i="4"/>
  <c r="W213" i="4"/>
  <c r="W242" i="4"/>
  <c r="W262" i="4"/>
  <c r="W261" i="4" s="1"/>
  <c r="AF17" i="4"/>
  <c r="X17" i="4"/>
  <c r="AE17" i="4"/>
  <c r="AD17" i="4"/>
  <c r="AC17" i="4"/>
  <c r="AB17" i="4"/>
  <c r="W17" i="4"/>
  <c r="AA17" i="4"/>
  <c r="AG17" i="4"/>
  <c r="Y17" i="4"/>
  <c r="AH17" i="4"/>
  <c r="Z17" i="4"/>
  <c r="AF239" i="4"/>
  <c r="X239" i="4"/>
  <c r="AE239" i="4"/>
  <c r="AD239" i="4"/>
  <c r="AC239" i="4"/>
  <c r="AB239" i="4"/>
  <c r="AA239" i="4"/>
  <c r="Z239" i="4"/>
  <c r="Y239" i="4"/>
  <c r="AH239" i="4"/>
  <c r="AG239" i="4"/>
  <c r="AF260" i="4"/>
  <c r="X260" i="4"/>
  <c r="AE260" i="4"/>
  <c r="AD260" i="4"/>
  <c r="AC260" i="4"/>
  <c r="AB260" i="4"/>
  <c r="Y260" i="4"/>
  <c r="AA260" i="4"/>
  <c r="Z260" i="4"/>
  <c r="AG260" i="4"/>
  <c r="AH260" i="4"/>
  <c r="AF279" i="4"/>
  <c r="X279" i="4"/>
  <c r="AE279" i="4"/>
  <c r="AA279" i="4"/>
  <c r="AD279" i="4"/>
  <c r="AC279" i="4"/>
  <c r="AB279" i="4"/>
  <c r="AH279" i="4"/>
  <c r="AG279" i="4"/>
  <c r="Z279" i="4"/>
  <c r="Y279" i="4"/>
  <c r="AF242" i="4"/>
  <c r="X242" i="4"/>
  <c r="AE242" i="4"/>
  <c r="AD242" i="4"/>
  <c r="AC242" i="4"/>
  <c r="AB242" i="4"/>
  <c r="Z242" i="4"/>
  <c r="Y242" i="4"/>
  <c r="AH242" i="4"/>
  <c r="AG242" i="4"/>
  <c r="AA242" i="4"/>
  <c r="AF262" i="4"/>
  <c r="AF261" i="4" s="1"/>
  <c r="X262" i="4"/>
  <c r="X261" i="4" s="1"/>
  <c r="AE262" i="4"/>
  <c r="AE261" i="4" s="1"/>
  <c r="AD262" i="4"/>
  <c r="AD261" i="4" s="1"/>
  <c r="AC262" i="4"/>
  <c r="AC261" i="4" s="1"/>
  <c r="AB262" i="4"/>
  <c r="AB261" i="4" s="1"/>
  <c r="AH262" i="4"/>
  <c r="AH261" i="4" s="1"/>
  <c r="AG262" i="4"/>
  <c r="AG261" i="4" s="1"/>
  <c r="AA262" i="4"/>
  <c r="AA261" i="4" s="1"/>
  <c r="Z262" i="4"/>
  <c r="Z261" i="4" s="1"/>
  <c r="Y262" i="4"/>
  <c r="Y261" i="4" s="1"/>
  <c r="AB241" i="4"/>
  <c r="AA241" i="4"/>
  <c r="AH241" i="4"/>
  <c r="Z241" i="4"/>
  <c r="AG241" i="4"/>
  <c r="Y241" i="4"/>
  <c r="AF241" i="4"/>
  <c r="X241" i="4"/>
  <c r="AE241" i="4"/>
  <c r="AD241" i="4"/>
  <c r="AC241" i="4"/>
  <c r="AB266" i="4"/>
  <c r="AA266" i="4"/>
  <c r="AH266" i="4"/>
  <c r="Z266" i="4"/>
  <c r="AG266" i="4"/>
  <c r="Y266" i="4"/>
  <c r="AF266" i="4"/>
  <c r="X266" i="4"/>
  <c r="AE266" i="4"/>
  <c r="AC266" i="4"/>
  <c r="AD266" i="4"/>
  <c r="AB275" i="4"/>
  <c r="AA275" i="4"/>
  <c r="AH275" i="4"/>
  <c r="Z275" i="4"/>
  <c r="AG275" i="4"/>
  <c r="Y275" i="4"/>
  <c r="AF275" i="4"/>
  <c r="X275" i="4"/>
  <c r="AC275" i="4"/>
  <c r="AE275" i="4"/>
  <c r="AD275" i="4"/>
  <c r="AB244" i="4"/>
  <c r="AA244" i="4"/>
  <c r="AH244" i="4"/>
  <c r="Z244" i="4"/>
  <c r="AG244" i="4"/>
  <c r="Y244" i="4"/>
  <c r="AF244" i="4"/>
  <c r="X244" i="4"/>
  <c r="AE244" i="4"/>
  <c r="AD244" i="4"/>
  <c r="AC244" i="4"/>
  <c r="AF276" i="4"/>
  <c r="X276" i="4"/>
  <c r="AE276" i="4"/>
  <c r="AD276" i="4"/>
  <c r="AC276" i="4"/>
  <c r="AB276" i="4"/>
  <c r="AH276" i="4"/>
  <c r="AG276" i="4"/>
  <c r="AA276" i="4"/>
  <c r="Z276" i="4"/>
  <c r="Y276" i="4"/>
  <c r="AB278" i="4"/>
  <c r="AA278" i="4"/>
  <c r="AH278" i="4"/>
  <c r="Z278" i="4"/>
  <c r="AG278" i="4"/>
  <c r="Y278" i="4"/>
  <c r="AF278" i="4"/>
  <c r="X278" i="4"/>
  <c r="AD278" i="4"/>
  <c r="AE278" i="4"/>
  <c r="AC278" i="4"/>
  <c r="AF245" i="4"/>
  <c r="X245" i="4"/>
  <c r="AE245" i="4"/>
  <c r="AD245" i="4"/>
  <c r="AC245" i="4"/>
  <c r="AB245" i="4"/>
  <c r="Y245" i="4"/>
  <c r="Z245" i="4"/>
  <c r="AG245" i="4"/>
  <c r="AA245" i="4"/>
  <c r="AH245" i="4"/>
  <c r="AH180" i="4"/>
  <c r="AA180" i="4"/>
  <c r="AC180" i="4"/>
  <c r="AB180" i="4"/>
  <c r="V180" i="4"/>
  <c r="AD180" i="4"/>
  <c r="AE180" i="4"/>
  <c r="X180" i="4"/>
  <c r="AF180" i="4"/>
  <c r="Y180" i="4"/>
  <c r="AG180" i="4"/>
  <c r="AH204" i="4"/>
  <c r="Z180" i="4"/>
  <c r="AF213" i="4"/>
  <c r="X188" i="4"/>
  <c r="AD170" i="4"/>
  <c r="AE170" i="4"/>
  <c r="Y213" i="4"/>
  <c r="AG213" i="4"/>
  <c r="X170" i="4"/>
  <c r="AF170" i="4"/>
  <c r="AC188" i="4"/>
  <c r="Z213" i="4"/>
  <c r="AH213" i="4"/>
  <c r="Y170" i="4"/>
  <c r="AG170" i="4"/>
  <c r="AE188" i="4"/>
  <c r="AA213" i="4"/>
  <c r="Z170" i="4"/>
  <c r="AH170" i="4"/>
  <c r="V170" i="4"/>
  <c r="AF188" i="4"/>
  <c r="AB213" i="4"/>
  <c r="AA170" i="4"/>
  <c r="AC213" i="4"/>
  <c r="AB170" i="4"/>
  <c r="V213" i="4"/>
  <c r="AD213" i="4"/>
  <c r="AD188" i="4"/>
  <c r="AC170" i="4"/>
  <c r="Z204" i="4"/>
  <c r="AE213" i="4"/>
  <c r="AE204" i="4"/>
  <c r="X213" i="4"/>
  <c r="X204" i="4"/>
  <c r="AF204" i="4"/>
  <c r="Y204" i="4"/>
  <c r="AG204" i="4"/>
  <c r="AA204" i="4"/>
  <c r="AB204" i="4"/>
  <c r="AC204" i="4"/>
  <c r="V204" i="4"/>
  <c r="AD204" i="4"/>
  <c r="Y188" i="4"/>
  <c r="AG188" i="4"/>
  <c r="Z188" i="4"/>
  <c r="AH188" i="4"/>
  <c r="V188" i="4"/>
  <c r="AA188" i="4"/>
  <c r="AB188" i="4"/>
  <c r="L83" i="4"/>
  <c r="N83" i="4" s="1"/>
  <c r="L79" i="4"/>
  <c r="L46" i="4"/>
  <c r="L54" i="4"/>
  <c r="L50" i="4"/>
  <c r="L34" i="4"/>
  <c r="L14" i="4"/>
  <c r="W277" i="4" l="1"/>
  <c r="W91" i="4"/>
  <c r="AE91" i="4"/>
  <c r="AH91" i="4"/>
  <c r="Z87" i="4"/>
  <c r="AA91" i="4"/>
  <c r="AH87" i="4"/>
  <c r="AD91" i="4"/>
  <c r="AB91" i="4"/>
  <c r="AA87" i="4"/>
  <c r="X91" i="4"/>
  <c r="AC91" i="4"/>
  <c r="W87" i="4"/>
  <c r="AF91" i="4"/>
  <c r="AG87" i="4"/>
  <c r="AB87" i="4"/>
  <c r="Y91" i="4"/>
  <c r="Y87" i="4"/>
  <c r="AC87" i="4"/>
  <c r="AG91" i="4"/>
  <c r="X87" i="4"/>
  <c r="AD87" i="4"/>
  <c r="Z91" i="4"/>
  <c r="AF87" i="4"/>
  <c r="AE87" i="4"/>
  <c r="W127" i="4"/>
  <c r="W274" i="4"/>
  <c r="W243" i="4"/>
  <c r="W116" i="4"/>
  <c r="W143" i="4"/>
  <c r="W240" i="4"/>
  <c r="N30" i="4"/>
  <c r="Q30" i="4" s="1"/>
  <c r="N50" i="4"/>
  <c r="Q50" i="4" s="1"/>
  <c r="N54" i="4"/>
  <c r="Q54" i="4" s="1"/>
  <c r="N34" i="4"/>
  <c r="Q34" i="4" s="1"/>
  <c r="N14" i="4"/>
  <c r="Q14" i="4" s="1"/>
  <c r="N22" i="4"/>
  <c r="Q22" i="4" s="1"/>
  <c r="N26" i="4"/>
  <c r="Q26" i="4" s="1"/>
  <c r="N79" i="4"/>
  <c r="Q79" i="4" s="1"/>
  <c r="N46" i="4"/>
  <c r="Q46" i="4" s="1"/>
  <c r="Q83" i="4"/>
  <c r="L47" i="4"/>
  <c r="L80" i="4"/>
  <c r="L51" i="4"/>
  <c r="L55" i="4"/>
  <c r="L15" i="4"/>
  <c r="L84" i="4"/>
  <c r="L35" i="4"/>
  <c r="N55" i="4" l="1"/>
  <c r="Q55" i="4" s="1"/>
  <c r="N23" i="4"/>
  <c r="Q23" i="4" s="1"/>
  <c r="N51" i="4"/>
  <c r="Q51" i="4" s="1"/>
  <c r="N35" i="4"/>
  <c r="Q35" i="4" s="1"/>
  <c r="N15" i="4"/>
  <c r="Q15" i="4" s="1"/>
  <c r="N27" i="4"/>
  <c r="Q27" i="4" s="1"/>
  <c r="N31" i="4"/>
  <c r="Q31" i="4" s="1"/>
  <c r="N84" i="4"/>
  <c r="Q84" i="4" s="1"/>
  <c r="N80" i="4"/>
  <c r="Q80" i="4" s="1"/>
  <c r="L81" i="4"/>
  <c r="N47" i="4"/>
  <c r="Q47" i="4" s="1"/>
  <c r="L48" i="4"/>
  <c r="N28" i="4"/>
  <c r="N24" i="4"/>
  <c r="L56" i="4"/>
  <c r="L52" i="4"/>
  <c r="L16" i="4"/>
  <c r="L85" i="4"/>
  <c r="L36" i="4"/>
  <c r="AD51" i="4" l="1"/>
  <c r="AC51" i="4"/>
  <c r="AB51" i="4"/>
  <c r="W51" i="4"/>
  <c r="AA51" i="4"/>
  <c r="AH51" i="4"/>
  <c r="Z51" i="4"/>
  <c r="AG51" i="4"/>
  <c r="Y51" i="4"/>
  <c r="AE51" i="4"/>
  <c r="X51" i="4"/>
  <c r="AF51" i="4"/>
  <c r="W31" i="4"/>
  <c r="AA31" i="4"/>
  <c r="AG31" i="4"/>
  <c r="Y31" i="4"/>
  <c r="AE31" i="4"/>
  <c r="AC31" i="4"/>
  <c r="AH31" i="4"/>
  <c r="AD31" i="4"/>
  <c r="AB31" i="4"/>
  <c r="Z31" i="4"/>
  <c r="X31" i="4"/>
  <c r="AF31" i="4"/>
  <c r="W23" i="4"/>
  <c r="AF23" i="4"/>
  <c r="X23" i="4"/>
  <c r="AD23" i="4"/>
  <c r="AB23" i="4"/>
  <c r="AH23" i="4"/>
  <c r="AE23" i="4"/>
  <c r="AC23" i="4"/>
  <c r="Z23" i="4"/>
  <c r="AA23" i="4"/>
  <c r="Y23" i="4"/>
  <c r="AG23" i="4"/>
  <c r="AG84" i="4"/>
  <c r="Y84" i="4"/>
  <c r="AF84" i="4"/>
  <c r="X84" i="4"/>
  <c r="AE84" i="4"/>
  <c r="AD84" i="4"/>
  <c r="W84" i="4"/>
  <c r="AC84" i="4"/>
  <c r="AB84" i="4"/>
  <c r="AH84" i="4"/>
  <c r="Z84" i="4"/>
  <c r="AA84" i="4"/>
  <c r="AC55" i="4"/>
  <c r="AB55" i="4"/>
  <c r="AA55" i="4"/>
  <c r="AH55" i="4"/>
  <c r="Z55" i="4"/>
  <c r="AG55" i="4"/>
  <c r="Y55" i="4"/>
  <c r="AF55" i="4"/>
  <c r="X55" i="4"/>
  <c r="AD55" i="4"/>
  <c r="W55" i="4"/>
  <c r="AE55" i="4"/>
  <c r="AC47" i="4"/>
  <c r="AB47" i="4"/>
  <c r="W47" i="4"/>
  <c r="AA47" i="4"/>
  <c r="AH47" i="4"/>
  <c r="Z47" i="4"/>
  <c r="AG47" i="4"/>
  <c r="Y47" i="4"/>
  <c r="AF47" i="4"/>
  <c r="X47" i="4"/>
  <c r="AD47" i="4"/>
  <c r="AE47" i="4"/>
  <c r="W35" i="4"/>
  <c r="AB35" i="4"/>
  <c r="AH35" i="4"/>
  <c r="Z35" i="4"/>
  <c r="AF35" i="4"/>
  <c r="X35" i="4"/>
  <c r="AA35" i="4"/>
  <c r="Y35" i="4"/>
  <c r="AC35" i="4"/>
  <c r="AD35" i="4"/>
  <c r="AG35" i="4"/>
  <c r="AE35" i="4"/>
  <c r="W27" i="4"/>
  <c r="AH27" i="4"/>
  <c r="Z27" i="4"/>
  <c r="AF27" i="4"/>
  <c r="X27" i="4"/>
  <c r="AD27" i="4"/>
  <c r="AG27" i="4"/>
  <c r="AC27" i="4"/>
  <c r="Y27" i="4"/>
  <c r="AE27" i="4"/>
  <c r="AB27" i="4"/>
  <c r="AA27" i="4"/>
  <c r="AE80" i="4"/>
  <c r="AD80" i="4"/>
  <c r="AC80" i="4"/>
  <c r="AB80" i="4"/>
  <c r="AA80" i="4"/>
  <c r="AH80" i="4"/>
  <c r="Z80" i="4"/>
  <c r="X80" i="4"/>
  <c r="AG80" i="4"/>
  <c r="AF80" i="4"/>
  <c r="W80" i="4"/>
  <c r="Y80" i="4"/>
  <c r="W15" i="4"/>
  <c r="AE15" i="4"/>
  <c r="AC15" i="4"/>
  <c r="AA15" i="4"/>
  <c r="AG15" i="4"/>
  <c r="AD15" i="4"/>
  <c r="X15" i="4"/>
  <c r="AF15" i="4"/>
  <c r="AB15" i="4"/>
  <c r="Z15" i="4"/>
  <c r="Y15" i="4"/>
  <c r="AH15" i="4"/>
  <c r="N56" i="4"/>
  <c r="Q56" i="4" s="1"/>
  <c r="N32" i="4"/>
  <c r="Q32" i="4" s="1"/>
  <c r="N36" i="4"/>
  <c r="Q36" i="4" s="1"/>
  <c r="N52" i="4"/>
  <c r="Q52" i="4" s="1"/>
  <c r="N16" i="4"/>
  <c r="Q16" i="4" s="1"/>
  <c r="N85" i="4"/>
  <c r="Q85" i="4" s="1"/>
  <c r="N81" i="4"/>
  <c r="Q81" i="4" s="1"/>
  <c r="N48" i="4"/>
  <c r="Q48" i="4" s="1"/>
  <c r="Q28" i="4"/>
  <c r="Q24" i="4"/>
  <c r="AA52" i="4" l="1"/>
  <c r="AH52" i="4"/>
  <c r="Z52" i="4"/>
  <c r="W52" i="4"/>
  <c r="AG52" i="4"/>
  <c r="Y52" i="4"/>
  <c r="AF52" i="4"/>
  <c r="X52" i="4"/>
  <c r="AE52" i="4"/>
  <c r="AD52" i="4"/>
  <c r="AB52" i="4"/>
  <c r="AC52" i="4"/>
  <c r="AD85" i="4"/>
  <c r="AC85" i="4"/>
  <c r="AB85" i="4"/>
  <c r="W85" i="4"/>
  <c r="AA85" i="4"/>
  <c r="AH85" i="4"/>
  <c r="Z85" i="4"/>
  <c r="AG85" i="4"/>
  <c r="Y85" i="4"/>
  <c r="AF85" i="4"/>
  <c r="X85" i="4"/>
  <c r="AE85" i="4"/>
  <c r="W36" i="4"/>
  <c r="AG36" i="4"/>
  <c r="Y36" i="4"/>
  <c r="AE36" i="4"/>
  <c r="AC36" i="4"/>
  <c r="AD36" i="4"/>
  <c r="AA36" i="4"/>
  <c r="X36" i="4"/>
  <c r="AF36" i="4"/>
  <c r="Z36" i="4"/>
  <c r="AH36" i="4"/>
  <c r="AB36" i="4"/>
  <c r="W16" i="4"/>
  <c r="AB16" i="4"/>
  <c r="AH16" i="4"/>
  <c r="Z16" i="4"/>
  <c r="AF16" i="4"/>
  <c r="X16" i="4"/>
  <c r="AC16" i="4"/>
  <c r="AA16" i="4"/>
  <c r="AG16" i="4"/>
  <c r="AE16" i="4"/>
  <c r="Y16" i="4"/>
  <c r="AD16" i="4"/>
  <c r="W24" i="4"/>
  <c r="AC24" i="4"/>
  <c r="AA24" i="4"/>
  <c r="AG24" i="4"/>
  <c r="Y24" i="4"/>
  <c r="AE24" i="4"/>
  <c r="AH24" i="4"/>
  <c r="AF24" i="4"/>
  <c r="AD24" i="4"/>
  <c r="AB24" i="4"/>
  <c r="X24" i="4"/>
  <c r="Z24" i="4"/>
  <c r="W28" i="4"/>
  <c r="AE28" i="4"/>
  <c r="AC28" i="4"/>
  <c r="AA28" i="4"/>
  <c r="Y28" i="4"/>
  <c r="AH28" i="4"/>
  <c r="AG28" i="4"/>
  <c r="AF28" i="4"/>
  <c r="AD28" i="4"/>
  <c r="AB28" i="4"/>
  <c r="Z28" i="4"/>
  <c r="X28" i="4"/>
  <c r="W32" i="4"/>
  <c r="AF32" i="4"/>
  <c r="X32" i="4"/>
  <c r="AD32" i="4"/>
  <c r="AB32" i="4"/>
  <c r="AH32" i="4"/>
  <c r="AG32" i="4"/>
  <c r="AE32" i="4"/>
  <c r="AA32" i="4"/>
  <c r="AC32" i="4"/>
  <c r="Z32" i="4"/>
  <c r="Y32" i="4"/>
  <c r="AH56" i="4"/>
  <c r="Z56" i="4"/>
  <c r="AG56" i="4"/>
  <c r="Y56" i="4"/>
  <c r="AF56" i="4"/>
  <c r="X56" i="4"/>
  <c r="AE56" i="4"/>
  <c r="AD56" i="4"/>
  <c r="AC56" i="4"/>
  <c r="AA56" i="4"/>
  <c r="AB56" i="4"/>
  <c r="W56" i="4"/>
  <c r="AH48" i="4"/>
  <c r="Z48" i="4"/>
  <c r="W48" i="4"/>
  <c r="AG48" i="4"/>
  <c r="Y48" i="4"/>
  <c r="AF48" i="4"/>
  <c r="X48" i="4"/>
  <c r="AE48" i="4"/>
  <c r="AD48" i="4"/>
  <c r="AC48" i="4"/>
  <c r="AA48" i="4"/>
  <c r="AB48" i="4"/>
  <c r="AB81" i="4"/>
  <c r="AA81" i="4"/>
  <c r="AH81" i="4"/>
  <c r="Z81" i="4"/>
  <c r="AG81" i="4"/>
  <c r="Y81" i="4"/>
  <c r="AF81" i="4"/>
  <c r="X81" i="4"/>
  <c r="W81" i="4"/>
  <c r="AE81" i="4"/>
  <c r="AC81" i="4"/>
  <c r="AD81" i="4"/>
  <c r="H8" i="5"/>
  <c r="H7" i="5"/>
  <c r="H20" i="5" l="1"/>
  <c r="H19" i="5"/>
  <c r="H18" i="5"/>
  <c r="J1" i="4" l="1"/>
  <c r="F1" i="4"/>
  <c r="G1" i="4"/>
  <c r="V5" i="4"/>
  <c r="W5" i="4" s="1"/>
  <c r="W44" i="4" s="1"/>
  <c r="B1" i="4"/>
  <c r="A1" i="4"/>
  <c r="W179" i="4" l="1"/>
  <c r="W54" i="4"/>
  <c r="W50" i="4"/>
  <c r="I252" i="4"/>
  <c r="I235" i="4"/>
  <c r="I246" i="4"/>
  <c r="I286" i="4"/>
  <c r="I283" i="4"/>
  <c r="I296" i="4"/>
  <c r="I58" i="4"/>
  <c r="I137" i="4"/>
  <c r="I154" i="4"/>
  <c r="I73" i="4"/>
  <c r="W273" i="4"/>
  <c r="W295" i="4"/>
  <c r="I86" i="4"/>
  <c r="W38" i="4"/>
  <c r="W37" i="4"/>
  <c r="W42" i="4"/>
  <c r="W3" i="4"/>
  <c r="V4" i="4"/>
  <c r="W289" i="4"/>
  <c r="W41" i="4"/>
  <c r="W255" i="4"/>
  <c r="W271" i="4"/>
  <c r="W45" i="4"/>
  <c r="W110" i="4" s="1"/>
  <c r="W272" i="4"/>
  <c r="W198" i="4"/>
  <c r="W268" i="4"/>
  <c r="W82" i="4"/>
  <c r="W133" i="4" s="1"/>
  <c r="W53" i="4"/>
  <c r="W290" i="4"/>
  <c r="W151" i="4" s="1"/>
  <c r="W223" i="4"/>
  <c r="W270" i="4"/>
  <c r="W207" i="4"/>
  <c r="W65" i="4"/>
  <c r="W69" i="4"/>
  <c r="W172" i="4"/>
  <c r="W78" i="4"/>
  <c r="W249" i="4"/>
  <c r="W148" i="4" s="1"/>
  <c r="W102" i="4"/>
  <c r="W178" i="4"/>
  <c r="W68" i="4"/>
  <c r="W200" i="4"/>
  <c r="W306" i="4"/>
  <c r="W265" i="4"/>
  <c r="W212" i="4"/>
  <c r="W211" i="4" s="1"/>
  <c r="W71" i="4"/>
  <c r="W257" i="4"/>
  <c r="W248" i="4"/>
  <c r="W174" i="4"/>
  <c r="W187" i="4"/>
  <c r="W186" i="4" s="1"/>
  <c r="W185" i="4"/>
  <c r="W184" i="4" s="1"/>
  <c r="W169" i="4"/>
  <c r="W168" i="4" s="1"/>
  <c r="W281" i="4"/>
  <c r="W64" i="4"/>
  <c r="W282" i="4"/>
  <c r="W136" i="4" s="1"/>
  <c r="W267" i="4"/>
  <c r="W197" i="4"/>
  <c r="W201" i="4"/>
  <c r="W291" i="4"/>
  <c r="W21" i="4"/>
  <c r="W210" i="4"/>
  <c r="W308" i="4"/>
  <c r="W307" i="4"/>
  <c r="W285" i="4"/>
  <c r="W284" i="4" s="1"/>
  <c r="W177" i="4"/>
  <c r="W49" i="4"/>
  <c r="W209" i="4"/>
  <c r="W238" i="4"/>
  <c r="W217" i="4"/>
  <c r="W216" i="4" s="1"/>
  <c r="W70" i="4"/>
  <c r="W173" i="4"/>
  <c r="W208" i="4"/>
  <c r="W221" i="4"/>
  <c r="W205" i="4"/>
  <c r="W29" i="4"/>
  <c r="W256" i="4"/>
  <c r="W264" i="4"/>
  <c r="W98" i="4"/>
  <c r="W25" i="4"/>
  <c r="W167" i="4"/>
  <c r="W196" i="4"/>
  <c r="W13" i="4"/>
  <c r="W12" i="4" s="1"/>
  <c r="W203" i="4"/>
  <c r="W202" i="4" s="1"/>
  <c r="W258" i="4"/>
  <c r="W259" i="4"/>
  <c r="W33" i="4"/>
  <c r="W14" i="4"/>
  <c r="W22" i="4"/>
  <c r="W79" i="4"/>
  <c r="W30" i="4"/>
  <c r="W26" i="4"/>
  <c r="W83" i="4"/>
  <c r="W46" i="4"/>
  <c r="W34" i="4"/>
  <c r="W176" i="4" l="1"/>
  <c r="W175" i="4" s="1"/>
  <c r="W195" i="4"/>
  <c r="W206" i="4"/>
  <c r="W199" i="4"/>
  <c r="V185" i="4"/>
  <c r="V184" i="4" s="1"/>
  <c r="V187" i="4"/>
  <c r="V186" i="4" s="1"/>
  <c r="V172" i="4"/>
  <c r="W118" i="4" s="1"/>
  <c r="V179" i="4"/>
  <c r="W298" i="4"/>
  <c r="W269" i="4"/>
  <c r="W263" i="4"/>
  <c r="W63" i="4"/>
  <c r="W254" i="4"/>
  <c r="W247" i="4"/>
  <c r="W237" i="4"/>
  <c r="W236" i="4" s="1"/>
  <c r="W67" i="4"/>
  <c r="V203" i="4"/>
  <c r="W20" i="4"/>
  <c r="W19" i="4" s="1"/>
  <c r="W2" i="4"/>
  <c r="V207" i="4"/>
  <c r="V196" i="4"/>
  <c r="V177" i="4"/>
  <c r="V201" i="4"/>
  <c r="W124" i="4" s="1"/>
  <c r="V200" i="4"/>
  <c r="V198" i="4"/>
  <c r="V178" i="4"/>
  <c r="W215" i="4"/>
  <c r="V169" i="4"/>
  <c r="V221" i="4"/>
  <c r="V205" i="4"/>
  <c r="W128" i="4" s="1"/>
  <c r="V217" i="4"/>
  <c r="V216" i="4" s="1"/>
  <c r="V173" i="4"/>
  <c r="W119" i="4" s="1"/>
  <c r="V208" i="4"/>
  <c r="V212" i="4"/>
  <c r="V211" i="4" s="1"/>
  <c r="V210" i="4"/>
  <c r="V174" i="4"/>
  <c r="W120" i="4" s="1"/>
  <c r="V197" i="4"/>
  <c r="V167" i="4"/>
  <c r="V223" i="4"/>
  <c r="W152" i="4" s="1"/>
  <c r="V209" i="4"/>
  <c r="W183" i="4"/>
  <c r="W182" i="4" s="1"/>
  <c r="W147" i="4"/>
  <c r="W146" i="4" s="1"/>
  <c r="W135" i="4"/>
  <c r="W134" i="4" s="1"/>
  <c r="W280" i="4"/>
  <c r="W77" i="4"/>
  <c r="W132" i="4"/>
  <c r="W131" i="4" s="1"/>
  <c r="W171" i="4"/>
  <c r="W309" i="4"/>
  <c r="W150" i="4"/>
  <c r="W149" i="4" s="1"/>
  <c r="W288" i="4"/>
  <c r="W287" i="4" s="1"/>
  <c r="W166" i="4" l="1"/>
  <c r="W190" i="4" s="1"/>
  <c r="W194" i="4"/>
  <c r="V195" i="4"/>
  <c r="W153" i="4"/>
  <c r="W145" i="4" s="1"/>
  <c r="V206" i="4"/>
  <c r="W129" i="4" s="1"/>
  <c r="W126" i="4"/>
  <c r="W125" i="4" s="1"/>
  <c r="V202" i="4"/>
  <c r="W123" i="4"/>
  <c r="W122" i="4" s="1"/>
  <c r="V199" i="4"/>
  <c r="V183" i="4"/>
  <c r="V182" i="4" s="1"/>
  <c r="V176" i="4"/>
  <c r="V175" i="4" s="1"/>
  <c r="W115" i="4"/>
  <c r="W114" i="4" s="1"/>
  <c r="V168" i="4"/>
  <c r="W253" i="4"/>
  <c r="W251" i="4" s="1"/>
  <c r="W62" i="4"/>
  <c r="W234" i="4"/>
  <c r="W232" i="4"/>
  <c r="W117" i="4"/>
  <c r="W299" i="4"/>
  <c r="W59" i="4"/>
  <c r="W74" i="4" l="1"/>
  <c r="W95" i="4" s="1"/>
  <c r="W297" i="4"/>
  <c r="W300" i="4" s="1"/>
  <c r="W293" i="4" s="1"/>
  <c r="W302" i="4" s="1"/>
  <c r="W60" i="4"/>
  <c r="J310" i="4" l="1"/>
  <c r="J305" i="4"/>
  <c r="J304" i="4"/>
  <c r="J303" i="4"/>
  <c r="J301" i="4"/>
  <c r="J294" i="4"/>
  <c r="J292" i="4"/>
  <c r="J233" i="4"/>
  <c r="J231" i="4"/>
  <c r="J230" i="4"/>
  <c r="J229" i="4"/>
  <c r="J227" i="4"/>
  <c r="J225" i="4"/>
  <c r="J219" i="4"/>
  <c r="J214" i="4"/>
  <c r="J193" i="4"/>
  <c r="J192" i="4"/>
  <c r="J191" i="4"/>
  <c r="J189" i="4"/>
  <c r="J181" i="4"/>
  <c r="J165" i="4"/>
  <c r="J164" i="4"/>
  <c r="J163" i="4"/>
  <c r="J162" i="4"/>
  <c r="J161" i="4"/>
  <c r="J159" i="4"/>
  <c r="J156" i="4"/>
  <c r="J139" i="4"/>
  <c r="J144" i="4"/>
  <c r="J112" i="4"/>
  <c r="J108" i="4"/>
  <c r="J107" i="4"/>
  <c r="J106" i="4"/>
  <c r="J104" i="4"/>
  <c r="J101" i="4"/>
  <c r="J97" i="4"/>
  <c r="J94" i="4"/>
  <c r="J90" i="4"/>
  <c r="J76" i="4"/>
  <c r="J61" i="4"/>
  <c r="J18" i="4"/>
  <c r="J11" i="4"/>
  <c r="J10" i="4"/>
  <c r="J9" i="4"/>
  <c r="A310" i="4"/>
  <c r="A303" i="4"/>
  <c r="W75" i="4" l="1"/>
  <c r="W99" i="4" l="1"/>
  <c r="W96" i="4"/>
  <c r="W224" i="4" l="1"/>
  <c r="W109" i="4"/>
  <c r="W105" i="4" s="1"/>
  <c r="W103" i="4"/>
  <c r="W100" i="4"/>
  <c r="W111" i="4" l="1"/>
  <c r="W222" i="4" l="1"/>
  <c r="B16" i="4"/>
  <c r="B15" i="4"/>
  <c r="B14" i="4"/>
  <c r="A9" i="4"/>
  <c r="W220" i="4" l="1"/>
  <c r="W226" i="4" s="1"/>
  <c r="W228" i="4" s="1"/>
  <c r="I292" i="4"/>
  <c r="I219" i="4"/>
  <c r="I164" i="4"/>
  <c r="I18" i="4"/>
  <c r="I112" i="4"/>
  <c r="I11" i="4"/>
  <c r="I104" i="4"/>
  <c r="I10" i="4"/>
  <c r="I101" i="4"/>
  <c r="I9" i="4"/>
  <c r="I97" i="4"/>
  <c r="I94" i="4"/>
  <c r="I76" i="4"/>
  <c r="I144" i="4"/>
  <c r="I301" i="4"/>
  <c r="I191" i="4"/>
  <c r="I231" i="4"/>
  <c r="I192" i="4"/>
  <c r="I90" i="4"/>
  <c r="I165" i="4"/>
  <c r="I107" i="4"/>
  <c r="I230" i="4"/>
  <c r="I305" i="4"/>
  <c r="I227" i="4"/>
  <c r="I108" i="4"/>
  <c r="I225" i="4"/>
  <c r="I156" i="4"/>
  <c r="I304" i="4"/>
  <c r="I163" i="4"/>
  <c r="I294" i="4"/>
  <c r="I189" i="4"/>
  <c r="I214" i="4"/>
  <c r="I193" i="4"/>
  <c r="I229" i="4"/>
  <c r="I61" i="4"/>
  <c r="I159" i="4"/>
  <c r="I139" i="4"/>
  <c r="I303" i="4"/>
  <c r="I106" i="4"/>
  <c r="I310" i="4"/>
  <c r="I181" i="4"/>
  <c r="I233" i="4"/>
  <c r="I161" i="4"/>
  <c r="I162" i="4"/>
  <c r="AB3" i="4"/>
  <c r="AB2" i="4" s="1"/>
  <c r="AH3" i="4"/>
  <c r="AH2" i="4" s="1"/>
  <c r="AF3" i="4"/>
  <c r="AF2" i="4" s="1"/>
  <c r="AA3" i="4"/>
  <c r="AA2" i="4" s="1"/>
  <c r="Y3" i="4"/>
  <c r="Y2" i="4" s="1"/>
  <c r="AC3" i="4"/>
  <c r="AC2" i="4" s="1"/>
  <c r="Z3" i="4"/>
  <c r="Z2" i="4" s="1"/>
  <c r="AG3" i="4"/>
  <c r="AG2" i="4" s="1"/>
  <c r="AD3" i="4"/>
  <c r="AD2" i="4" s="1"/>
  <c r="AE3" i="4"/>
  <c r="AE2" i="4" s="1"/>
  <c r="X3" i="4"/>
  <c r="X2" i="4" l="1"/>
  <c r="V39" i="4"/>
  <c r="J39" i="4" s="1"/>
  <c r="I39" i="4" s="1"/>
  <c r="V40" i="4"/>
  <c r="J40" i="4" s="1"/>
  <c r="I40" i="4" s="1"/>
  <c r="V43" i="4"/>
  <c r="J43" i="4" s="1"/>
  <c r="I43" i="4" s="1"/>
  <c r="J204" i="4"/>
  <c r="I204" i="4" s="1"/>
  <c r="X5" i="4"/>
  <c r="X44" i="4" s="1"/>
  <c r="V194" i="4"/>
  <c r="V171" i="4"/>
  <c r="V166" i="4" s="1"/>
  <c r="W142" i="4"/>
  <c r="W141" i="4" s="1"/>
  <c r="W140" i="4" s="1"/>
  <c r="W121" i="4"/>
  <c r="W130" i="4"/>
  <c r="X54" i="4" l="1"/>
  <c r="X50" i="4"/>
  <c r="W113" i="4"/>
  <c r="W138" i="4" s="1"/>
  <c r="W155" i="4" s="1"/>
  <c r="X179" i="4"/>
  <c r="X185" i="4"/>
  <c r="X184" i="4" s="1"/>
  <c r="X187" i="4"/>
  <c r="X186" i="4" s="1"/>
  <c r="X273" i="4"/>
  <c r="X295" i="4"/>
  <c r="X38" i="4"/>
  <c r="X37" i="4"/>
  <c r="X42" i="4"/>
  <c r="X82" i="4"/>
  <c r="X41" i="4"/>
  <c r="X21" i="4"/>
  <c r="X79" i="4"/>
  <c r="X34" i="4"/>
  <c r="X46" i="4"/>
  <c r="X70" i="4"/>
  <c r="X33" i="4"/>
  <c r="X30" i="4"/>
  <c r="X102" i="4"/>
  <c r="X49" i="4"/>
  <c r="X78" i="4"/>
  <c r="X65" i="4"/>
  <c r="X14" i="4"/>
  <c r="X45" i="4"/>
  <c r="X110" i="4" s="1"/>
  <c r="X69" i="4"/>
  <c r="X26" i="4"/>
  <c r="X98" i="4"/>
  <c r="X25" i="4"/>
  <c r="X22" i="4"/>
  <c r="X68" i="4"/>
  <c r="X29" i="4"/>
  <c r="X71" i="4"/>
  <c r="X64" i="4"/>
  <c r="X53" i="4"/>
  <c r="X83" i="4"/>
  <c r="X248" i="4"/>
  <c r="X308" i="4"/>
  <c r="X265" i="4"/>
  <c r="X291" i="4"/>
  <c r="X268" i="4"/>
  <c r="X281" i="4"/>
  <c r="X264" i="4"/>
  <c r="X13" i="4"/>
  <c r="X12" i="4" s="1"/>
  <c r="X249" i="4"/>
  <c r="X306" i="4"/>
  <c r="X270" i="4"/>
  <c r="X267" i="4"/>
  <c r="X258" i="4"/>
  <c r="X307" i="4"/>
  <c r="X259" i="4"/>
  <c r="X285" i="4"/>
  <c r="X284" i="4" s="1"/>
  <c r="X271" i="4"/>
  <c r="X272" i="4"/>
  <c r="X289" i="4"/>
  <c r="X257" i="4"/>
  <c r="X255" i="4"/>
  <c r="X238" i="4"/>
  <c r="X237" i="4" s="1"/>
  <c r="X282" i="4"/>
  <c r="X256" i="4"/>
  <c r="X290" i="4"/>
  <c r="X178" i="4"/>
  <c r="X210" i="4"/>
  <c r="X177" i="4"/>
  <c r="X196" i="4"/>
  <c r="X217" i="4"/>
  <c r="X216" i="4" s="1"/>
  <c r="X212" i="4"/>
  <c r="X211" i="4" s="1"/>
  <c r="X203" i="4"/>
  <c r="X202" i="4" s="1"/>
  <c r="X201" i="4"/>
  <c r="X197" i="4"/>
  <c r="X174" i="4"/>
  <c r="X208" i="4"/>
  <c r="X198" i="4"/>
  <c r="X223" i="4"/>
  <c r="X207" i="4"/>
  <c r="X205" i="4"/>
  <c r="X221" i="4"/>
  <c r="X209" i="4"/>
  <c r="X200" i="4"/>
  <c r="X172" i="4"/>
  <c r="X173" i="4"/>
  <c r="X167" i="4"/>
  <c r="X169" i="4"/>
  <c r="X168" i="4" s="1"/>
  <c r="J218" i="4"/>
  <c r="I218" i="4" s="1"/>
  <c r="J180" i="4"/>
  <c r="I180" i="4" s="1"/>
  <c r="J170" i="4"/>
  <c r="I170" i="4" s="1"/>
  <c r="J213" i="4"/>
  <c r="I213" i="4" s="1"/>
  <c r="J188" i="4"/>
  <c r="I188" i="4" s="1"/>
  <c r="Y5" i="4"/>
  <c r="Y44" i="4" s="1"/>
  <c r="Y54" i="4" l="1"/>
  <c r="Y50" i="4"/>
  <c r="X195" i="4"/>
  <c r="X206" i="4"/>
  <c r="X183" i="4"/>
  <c r="X182" i="4" s="1"/>
  <c r="X199" i="4"/>
  <c r="X176" i="4"/>
  <c r="X175" i="4" s="1"/>
  <c r="X298" i="4"/>
  <c r="Y179" i="4"/>
  <c r="Y185" i="4"/>
  <c r="Y184" i="4" s="1"/>
  <c r="Y187" i="4"/>
  <c r="Y186" i="4" s="1"/>
  <c r="Y273" i="4"/>
  <c r="Y295" i="4"/>
  <c r="X269" i="4"/>
  <c r="X263" i="4"/>
  <c r="X254" i="4"/>
  <c r="X247" i="4"/>
  <c r="X67" i="4"/>
  <c r="X63" i="4"/>
  <c r="X20" i="4"/>
  <c r="X19" i="4" s="1"/>
  <c r="Y37" i="4"/>
  <c r="Y38" i="4"/>
  <c r="Y42" i="4"/>
  <c r="Y46" i="4"/>
  <c r="Y70" i="4"/>
  <c r="Y33" i="4"/>
  <c r="Y102" i="4"/>
  <c r="Y49" i="4"/>
  <c r="Y30" i="4"/>
  <c r="Y78" i="4"/>
  <c r="Y65" i="4"/>
  <c r="Y79" i="4"/>
  <c r="Y45" i="4"/>
  <c r="Y110" i="4" s="1"/>
  <c r="Y69" i="4"/>
  <c r="Y26" i="4"/>
  <c r="Y98" i="4"/>
  <c r="Y25" i="4"/>
  <c r="Y22" i="4"/>
  <c r="Y82" i="4"/>
  <c r="Y71" i="4"/>
  <c r="Y64" i="4"/>
  <c r="Y41" i="4"/>
  <c r="Y68" i="4"/>
  <c r="Y53" i="4"/>
  <c r="Y29" i="4"/>
  <c r="Y83" i="4"/>
  <c r="Y14" i="4"/>
  <c r="Y21" i="4"/>
  <c r="Y34" i="4"/>
  <c r="Y281" i="4"/>
  <c r="Y264" i="4"/>
  <c r="Y13" i="4"/>
  <c r="Y12" i="4" s="1"/>
  <c r="Y256" i="4"/>
  <c r="Y271" i="4"/>
  <c r="Y255" i="4"/>
  <c r="Y306" i="4"/>
  <c r="Y282" i="4"/>
  <c r="Y291" i="4"/>
  <c r="Y259" i="4"/>
  <c r="Y285" i="4"/>
  <c r="Y284" i="4" s="1"/>
  <c r="Y265" i="4"/>
  <c r="Y272" i="4"/>
  <c r="Y270" i="4"/>
  <c r="Y308" i="4"/>
  <c r="Y249" i="4"/>
  <c r="Y290" i="4"/>
  <c r="Y258" i="4"/>
  <c r="Y257" i="4"/>
  <c r="Y289" i="4"/>
  <c r="Y248" i="4"/>
  <c r="Y267" i="4"/>
  <c r="Y238" i="4"/>
  <c r="Y237" i="4" s="1"/>
  <c r="Y307" i="4"/>
  <c r="Y268" i="4"/>
  <c r="Y217" i="4"/>
  <c r="Y216" i="4" s="1"/>
  <c r="Y210" i="4"/>
  <c r="Y177" i="4"/>
  <c r="Y178" i="4"/>
  <c r="Y196" i="4"/>
  <c r="Y209" i="4"/>
  <c r="Y205" i="4"/>
  <c r="Y169" i="4"/>
  <c r="Y168" i="4" s="1"/>
  <c r="Y197" i="4"/>
  <c r="Y200" i="4"/>
  <c r="Y172" i="4"/>
  <c r="Y201" i="4"/>
  <c r="Y221" i="4"/>
  <c r="Y208" i="4"/>
  <c r="Y212" i="4"/>
  <c r="Y211" i="4" s="1"/>
  <c r="Y198" i="4"/>
  <c r="Y207" i="4"/>
  <c r="Y167" i="4"/>
  <c r="Y174" i="4"/>
  <c r="Y223" i="4"/>
  <c r="Y173" i="4"/>
  <c r="Y203" i="4"/>
  <c r="Y202" i="4" s="1"/>
  <c r="X309" i="4"/>
  <c r="Z5" i="4"/>
  <c r="Z44" i="4" s="1"/>
  <c r="Z54" i="4" l="1"/>
  <c r="Z50" i="4"/>
  <c r="Y195" i="4"/>
  <c r="Y199" i="4"/>
  <c r="Y206" i="4"/>
  <c r="Z179" i="4"/>
  <c r="Z187" i="4"/>
  <c r="Z186" i="4" s="1"/>
  <c r="Z185" i="4"/>
  <c r="Z184" i="4" s="1"/>
  <c r="Y183" i="4"/>
  <c r="Y182" i="4" s="1"/>
  <c r="Y176" i="4"/>
  <c r="Y175" i="4" s="1"/>
  <c r="Y298" i="4"/>
  <c r="Z273" i="4"/>
  <c r="Z295" i="4"/>
  <c r="Y269" i="4"/>
  <c r="Y263" i="4"/>
  <c r="Y247" i="4"/>
  <c r="Y254" i="4"/>
  <c r="Y63" i="4"/>
  <c r="Y67" i="4"/>
  <c r="Y20" i="4"/>
  <c r="Y19" i="4" s="1"/>
  <c r="Z37" i="4"/>
  <c r="Z38" i="4"/>
  <c r="Z42" i="4"/>
  <c r="Z102" i="4"/>
  <c r="Z49" i="4"/>
  <c r="Z30" i="4"/>
  <c r="Z78" i="4"/>
  <c r="Z65" i="4"/>
  <c r="Z45" i="4"/>
  <c r="Z110" i="4" s="1"/>
  <c r="Z69" i="4"/>
  <c r="Z26" i="4"/>
  <c r="Z98" i="4"/>
  <c r="Z25" i="4"/>
  <c r="Z22" i="4"/>
  <c r="Z71" i="4"/>
  <c r="Z64" i="4"/>
  <c r="Z46" i="4"/>
  <c r="Z68" i="4"/>
  <c r="Z53" i="4"/>
  <c r="Z29" i="4"/>
  <c r="Z83" i="4"/>
  <c r="Z14" i="4"/>
  <c r="Z82" i="4"/>
  <c r="Z41" i="4"/>
  <c r="Z21" i="4"/>
  <c r="Z79" i="4"/>
  <c r="Z34" i="4"/>
  <c r="Z70" i="4"/>
  <c r="Z33" i="4"/>
  <c r="Z272" i="4"/>
  <c r="Z291" i="4"/>
  <c r="Z249" i="4"/>
  <c r="Z270" i="4"/>
  <c r="Z307" i="4"/>
  <c r="Z267" i="4"/>
  <c r="Z265" i="4"/>
  <c r="Z290" i="4"/>
  <c r="Z306" i="4"/>
  <c r="Z282" i="4"/>
  <c r="Z255" i="4"/>
  <c r="Z248" i="4"/>
  <c r="Z238" i="4"/>
  <c r="Z237" i="4" s="1"/>
  <c r="Z281" i="4"/>
  <c r="Z258" i="4"/>
  <c r="Z289" i="4"/>
  <c r="Z257" i="4"/>
  <c r="Z271" i="4"/>
  <c r="Z308" i="4"/>
  <c r="Z268" i="4"/>
  <c r="Z264" i="4"/>
  <c r="Z13" i="4"/>
  <c r="Z12" i="4" s="1"/>
  <c r="Z259" i="4"/>
  <c r="Z285" i="4"/>
  <c r="Z284" i="4" s="1"/>
  <c r="Z256" i="4"/>
  <c r="Z177" i="4"/>
  <c r="Z178" i="4"/>
  <c r="Z210" i="4"/>
  <c r="Z217" i="4"/>
  <c r="Z216" i="4" s="1"/>
  <c r="Z196" i="4"/>
  <c r="Z174" i="4"/>
  <c r="Z203" i="4"/>
  <c r="Z202" i="4" s="1"/>
  <c r="Z198" i="4"/>
  <c r="Z208" i="4"/>
  <c r="Z167" i="4"/>
  <c r="Z212" i="4"/>
  <c r="Z211" i="4" s="1"/>
  <c r="Z207" i="4"/>
  <c r="Z209" i="4"/>
  <c r="Z205" i="4"/>
  <c r="Z223" i="4"/>
  <c r="Z173" i="4"/>
  <c r="Z197" i="4"/>
  <c r="Z200" i="4"/>
  <c r="Z201" i="4"/>
  <c r="Z169" i="4"/>
  <c r="Z168" i="4" s="1"/>
  <c r="Z172" i="4"/>
  <c r="Z221" i="4"/>
  <c r="Y309" i="4"/>
  <c r="AA5" i="4"/>
  <c r="AA44" i="4" s="1"/>
  <c r="AA50" i="4" l="1"/>
  <c r="AA54" i="4"/>
  <c r="Z195" i="4"/>
  <c r="Z206" i="4"/>
  <c r="Z183" i="4"/>
  <c r="Z182" i="4" s="1"/>
  <c r="Z63" i="4"/>
  <c r="Z199" i="4"/>
  <c r="AA179" i="4"/>
  <c r="AA185" i="4"/>
  <c r="AA184" i="4" s="1"/>
  <c r="AA187" i="4"/>
  <c r="AA186" i="4" s="1"/>
  <c r="Z298" i="4"/>
  <c r="Z176" i="4"/>
  <c r="Z175" i="4" s="1"/>
  <c r="AA273" i="4"/>
  <c r="AA295" i="4"/>
  <c r="Z269" i="4"/>
  <c r="Z263" i="4"/>
  <c r="Z254" i="4"/>
  <c r="Z247" i="4"/>
  <c r="Z67" i="4"/>
  <c r="Z20" i="4"/>
  <c r="Z19" i="4" s="1"/>
  <c r="AA38" i="4"/>
  <c r="AA37" i="4"/>
  <c r="AA42" i="4"/>
  <c r="AA78" i="4"/>
  <c r="AA65" i="4"/>
  <c r="AA45" i="4"/>
  <c r="AA110" i="4" s="1"/>
  <c r="AA69" i="4"/>
  <c r="AA26" i="4"/>
  <c r="AA22" i="4"/>
  <c r="AA30" i="4"/>
  <c r="AA98" i="4"/>
  <c r="AA25" i="4"/>
  <c r="AA49" i="4"/>
  <c r="AA71" i="4"/>
  <c r="AA64" i="4"/>
  <c r="AA102" i="4"/>
  <c r="AA68" i="4"/>
  <c r="AA53" i="4"/>
  <c r="AA29" i="4"/>
  <c r="AA83" i="4"/>
  <c r="AA14" i="4"/>
  <c r="AA82" i="4"/>
  <c r="AA41" i="4"/>
  <c r="AA21" i="4"/>
  <c r="AA79" i="4"/>
  <c r="AA34" i="4"/>
  <c r="AA46" i="4"/>
  <c r="AA70" i="4"/>
  <c r="AA33" i="4"/>
  <c r="AA265" i="4"/>
  <c r="AA282" i="4"/>
  <c r="AA255" i="4"/>
  <c r="AA264" i="4"/>
  <c r="AA259" i="4"/>
  <c r="AA289" i="4"/>
  <c r="AA308" i="4"/>
  <c r="AA271" i="4"/>
  <c r="AA248" i="4"/>
  <c r="AA258" i="4"/>
  <c r="AA249" i="4"/>
  <c r="AA306" i="4"/>
  <c r="AA238" i="4"/>
  <c r="AA237" i="4" s="1"/>
  <c r="AA307" i="4"/>
  <c r="AA281" i="4"/>
  <c r="AA257" i="4"/>
  <c r="AA268" i="4"/>
  <c r="AA267" i="4"/>
  <c r="AA13" i="4"/>
  <c r="AA12" i="4" s="1"/>
  <c r="AA285" i="4"/>
  <c r="AA284" i="4" s="1"/>
  <c r="AA272" i="4"/>
  <c r="AA291" i="4"/>
  <c r="AA270" i="4"/>
  <c r="AA256" i="4"/>
  <c r="AA290" i="4"/>
  <c r="AA217" i="4"/>
  <c r="AA216" i="4" s="1"/>
  <c r="AA178" i="4"/>
  <c r="AA196" i="4"/>
  <c r="AA210" i="4"/>
  <c r="AA177" i="4"/>
  <c r="AA169" i="4"/>
  <c r="AA168" i="4" s="1"/>
  <c r="AA167" i="4"/>
  <c r="AA197" i="4"/>
  <c r="AA173" i="4"/>
  <c r="AA174" i="4"/>
  <c r="AA198" i="4"/>
  <c r="AA201" i="4"/>
  <c r="AA205" i="4"/>
  <c r="AA200" i="4"/>
  <c r="AA172" i="4"/>
  <c r="AA221" i="4"/>
  <c r="AA207" i="4"/>
  <c r="AA209" i="4"/>
  <c r="AA212" i="4"/>
  <c r="AA211" i="4" s="1"/>
  <c r="AA208" i="4"/>
  <c r="AA223" i="4"/>
  <c r="AA203" i="4"/>
  <c r="AA202" i="4" s="1"/>
  <c r="Z309" i="4"/>
  <c r="AB5" i="4"/>
  <c r="AB44" i="4" s="1"/>
  <c r="AB50" i="4" l="1"/>
  <c r="AB54" i="4"/>
  <c r="AA195" i="4"/>
  <c r="AA206" i="4"/>
  <c r="AA298" i="4"/>
  <c r="AA183" i="4"/>
  <c r="AA182" i="4" s="1"/>
  <c r="AA199" i="4"/>
  <c r="AA176" i="4"/>
  <c r="AA175" i="4" s="1"/>
  <c r="AB179" i="4"/>
  <c r="AB185" i="4"/>
  <c r="AB184" i="4" s="1"/>
  <c r="AB187" i="4"/>
  <c r="AB186" i="4" s="1"/>
  <c r="AB273" i="4"/>
  <c r="AB295" i="4"/>
  <c r="AA263" i="4"/>
  <c r="AA269" i="4"/>
  <c r="AA63" i="4"/>
  <c r="AA254" i="4"/>
  <c r="AA247" i="4"/>
  <c r="AA67" i="4"/>
  <c r="AA20" i="4"/>
  <c r="AA19" i="4" s="1"/>
  <c r="AB38" i="4"/>
  <c r="AB37" i="4"/>
  <c r="AB42" i="4"/>
  <c r="AB45" i="4"/>
  <c r="AB110" i="4" s="1"/>
  <c r="AB69" i="4"/>
  <c r="AB26" i="4"/>
  <c r="AB98" i="4"/>
  <c r="AB25" i="4"/>
  <c r="AB22" i="4"/>
  <c r="AB71" i="4"/>
  <c r="AB64" i="4"/>
  <c r="AB68" i="4"/>
  <c r="AB53" i="4"/>
  <c r="AB29" i="4"/>
  <c r="AB83" i="4"/>
  <c r="AB14" i="4"/>
  <c r="AB78" i="4"/>
  <c r="AB65" i="4"/>
  <c r="AB82" i="4"/>
  <c r="AB41" i="4"/>
  <c r="AB21" i="4"/>
  <c r="AB79" i="4"/>
  <c r="AB34" i="4"/>
  <c r="AB46" i="4"/>
  <c r="AB70" i="4"/>
  <c r="AB33" i="4"/>
  <c r="AB102" i="4"/>
  <c r="AB49" i="4"/>
  <c r="AB30" i="4"/>
  <c r="AB308" i="4"/>
  <c r="AB259" i="4"/>
  <c r="AB307" i="4"/>
  <c r="AB270" i="4"/>
  <c r="AB257" i="4"/>
  <c r="AB248" i="4"/>
  <c r="AB267" i="4"/>
  <c r="AB258" i="4"/>
  <c r="AB289" i="4"/>
  <c r="AB306" i="4"/>
  <c r="AB268" i="4"/>
  <c r="AB238" i="4"/>
  <c r="AB237" i="4" s="1"/>
  <c r="AB285" i="4"/>
  <c r="AB284" i="4" s="1"/>
  <c r="AB264" i="4"/>
  <c r="AB13" i="4"/>
  <c r="AB12" i="4" s="1"/>
  <c r="AB256" i="4"/>
  <c r="AB265" i="4"/>
  <c r="AB272" i="4"/>
  <c r="AB291" i="4"/>
  <c r="AB290" i="4"/>
  <c r="AB249" i="4"/>
  <c r="AB281" i="4"/>
  <c r="AB282" i="4"/>
  <c r="AB255" i="4"/>
  <c r="AB271" i="4"/>
  <c r="AB196" i="4"/>
  <c r="AB178" i="4"/>
  <c r="AB217" i="4"/>
  <c r="AB216" i="4" s="1"/>
  <c r="AB177" i="4"/>
  <c r="AB210" i="4"/>
  <c r="AB173" i="4"/>
  <c r="AB209" i="4"/>
  <c r="AB208" i="4"/>
  <c r="AB200" i="4"/>
  <c r="AB169" i="4"/>
  <c r="AB168" i="4" s="1"/>
  <c r="AB207" i="4"/>
  <c r="AB174" i="4"/>
  <c r="AB167" i="4"/>
  <c r="AB205" i="4"/>
  <c r="AB197" i="4"/>
  <c r="AB172" i="4"/>
  <c r="AB221" i="4"/>
  <c r="AB198" i="4"/>
  <c r="AB201" i="4"/>
  <c r="AB212" i="4"/>
  <c r="AB211" i="4" s="1"/>
  <c r="AB223" i="4"/>
  <c r="AB203" i="4"/>
  <c r="AB202" i="4" s="1"/>
  <c r="AA309" i="4"/>
  <c r="AC5" i="4"/>
  <c r="AC44" i="4" s="1"/>
  <c r="AC50" i="4" l="1"/>
  <c r="AC54" i="4"/>
  <c r="AB298" i="4"/>
  <c r="AB199" i="4"/>
  <c r="AB195" i="4"/>
  <c r="AB206" i="4"/>
  <c r="AB183" i="4"/>
  <c r="AB182" i="4" s="1"/>
  <c r="AB176" i="4"/>
  <c r="AB175" i="4" s="1"/>
  <c r="AC179" i="4"/>
  <c r="AC185" i="4"/>
  <c r="AC184" i="4" s="1"/>
  <c r="AC187" i="4"/>
  <c r="AC186" i="4" s="1"/>
  <c r="AC273" i="4"/>
  <c r="AC295" i="4"/>
  <c r="AB269" i="4"/>
  <c r="AB263" i="4"/>
  <c r="AB254" i="4"/>
  <c r="AB247" i="4"/>
  <c r="AB63" i="4"/>
  <c r="AB67" i="4"/>
  <c r="AB20" i="4"/>
  <c r="AB19" i="4" s="1"/>
  <c r="AC37" i="4"/>
  <c r="AC38" i="4"/>
  <c r="AC42" i="4"/>
  <c r="AC98" i="4"/>
  <c r="AC25" i="4"/>
  <c r="AC22" i="4"/>
  <c r="AC71" i="4"/>
  <c r="AC64" i="4"/>
  <c r="AC68" i="4"/>
  <c r="AC53" i="4"/>
  <c r="AC29" i="4"/>
  <c r="AC83" i="4"/>
  <c r="AC14" i="4"/>
  <c r="AC82" i="4"/>
  <c r="AC41" i="4"/>
  <c r="AC21" i="4"/>
  <c r="AC79" i="4"/>
  <c r="AC34" i="4"/>
  <c r="AC46" i="4"/>
  <c r="AC70" i="4"/>
  <c r="AC33" i="4"/>
  <c r="AC102" i="4"/>
  <c r="AC49" i="4"/>
  <c r="AC30" i="4"/>
  <c r="AC69" i="4"/>
  <c r="AC78" i="4"/>
  <c r="AC65" i="4"/>
  <c r="AC45" i="4"/>
  <c r="AC110" i="4" s="1"/>
  <c r="AC26" i="4"/>
  <c r="AC257" i="4"/>
  <c r="AC267" i="4"/>
  <c r="AC258" i="4"/>
  <c r="AC289" i="4"/>
  <c r="AC306" i="4"/>
  <c r="AC291" i="4"/>
  <c r="AC285" i="4"/>
  <c r="AC284" i="4" s="1"/>
  <c r="AC282" i="4"/>
  <c r="AC255" i="4"/>
  <c r="AC238" i="4"/>
  <c r="AC237" i="4" s="1"/>
  <c r="AC248" i="4"/>
  <c r="AC256" i="4"/>
  <c r="AC307" i="4"/>
  <c r="AC264" i="4"/>
  <c r="AC13" i="4"/>
  <c r="AC12" i="4" s="1"/>
  <c r="AC265" i="4"/>
  <c r="AC268" i="4"/>
  <c r="AC249" i="4"/>
  <c r="AC281" i="4"/>
  <c r="AC259" i="4"/>
  <c r="AC271" i="4"/>
  <c r="AC308" i="4"/>
  <c r="AC272" i="4"/>
  <c r="AC270" i="4"/>
  <c r="AC290" i="4"/>
  <c r="AC210" i="4"/>
  <c r="AC177" i="4"/>
  <c r="AC196" i="4"/>
  <c r="AC217" i="4"/>
  <c r="AC216" i="4" s="1"/>
  <c r="AC178" i="4"/>
  <c r="AC201" i="4"/>
  <c r="AC205" i="4"/>
  <c r="AC221" i="4"/>
  <c r="AC207" i="4"/>
  <c r="AC200" i="4"/>
  <c r="AC169" i="4"/>
  <c r="AC168" i="4" s="1"/>
  <c r="AC174" i="4"/>
  <c r="AC209" i="4"/>
  <c r="AC197" i="4"/>
  <c r="AC198" i="4"/>
  <c r="AC212" i="4"/>
  <c r="AC211" i="4" s="1"/>
  <c r="AC208" i="4"/>
  <c r="AC223" i="4"/>
  <c r="AC167" i="4"/>
  <c r="AC173" i="4"/>
  <c r="AC203" i="4"/>
  <c r="AC202" i="4" s="1"/>
  <c r="AC172" i="4"/>
  <c r="AB309" i="4"/>
  <c r="AD5" i="4"/>
  <c r="AD44" i="4" s="1"/>
  <c r="AD50" i="4" l="1"/>
  <c r="AD54" i="4"/>
  <c r="AC195" i="4"/>
  <c r="AC206" i="4"/>
  <c r="AC183" i="4"/>
  <c r="AC182" i="4" s="1"/>
  <c r="AC199" i="4"/>
  <c r="AC298" i="4"/>
  <c r="AD179" i="4"/>
  <c r="AD185" i="4"/>
  <c r="AD184" i="4" s="1"/>
  <c r="AD187" i="4"/>
  <c r="AD186" i="4" s="1"/>
  <c r="AC176" i="4"/>
  <c r="AC175" i="4" s="1"/>
  <c r="AD273" i="4"/>
  <c r="AD295" i="4"/>
  <c r="AC269" i="4"/>
  <c r="AC263" i="4"/>
  <c r="AC254" i="4"/>
  <c r="AC247" i="4"/>
  <c r="AC67" i="4"/>
  <c r="AC63" i="4"/>
  <c r="AC20" i="4"/>
  <c r="AC19" i="4" s="1"/>
  <c r="AD38" i="4"/>
  <c r="AD37" i="4"/>
  <c r="AD42" i="4"/>
  <c r="AD71" i="4"/>
  <c r="AD64" i="4"/>
  <c r="AD22" i="4"/>
  <c r="AD68" i="4"/>
  <c r="AD53" i="4"/>
  <c r="AD29" i="4"/>
  <c r="AD83" i="4"/>
  <c r="AD14" i="4"/>
  <c r="AD82" i="4"/>
  <c r="AD41" i="4"/>
  <c r="AD21" i="4"/>
  <c r="AD79" i="4"/>
  <c r="AD34" i="4"/>
  <c r="AD25" i="4"/>
  <c r="AD46" i="4"/>
  <c r="AD70" i="4"/>
  <c r="AD33" i="4"/>
  <c r="AD102" i="4"/>
  <c r="AD49" i="4"/>
  <c r="AD30" i="4"/>
  <c r="AD78" i="4"/>
  <c r="AD65" i="4"/>
  <c r="AD45" i="4"/>
  <c r="AD110" i="4" s="1"/>
  <c r="AD69" i="4"/>
  <c r="AD26" i="4"/>
  <c r="AD98" i="4"/>
  <c r="AD282" i="4"/>
  <c r="AD255" i="4"/>
  <c r="AD238" i="4"/>
  <c r="AD237" i="4" s="1"/>
  <c r="AD13" i="4"/>
  <c r="AD12" i="4" s="1"/>
  <c r="AD271" i="4"/>
  <c r="AD307" i="4"/>
  <c r="AD248" i="4"/>
  <c r="AD256" i="4"/>
  <c r="AD268" i="4"/>
  <c r="AD249" i="4"/>
  <c r="AD259" i="4"/>
  <c r="AD265" i="4"/>
  <c r="AD291" i="4"/>
  <c r="AD281" i="4"/>
  <c r="AD264" i="4"/>
  <c r="AD308" i="4"/>
  <c r="AD272" i="4"/>
  <c r="AD270" i="4"/>
  <c r="AD285" i="4"/>
  <c r="AD284" i="4" s="1"/>
  <c r="AD290" i="4"/>
  <c r="AD257" i="4"/>
  <c r="AD267" i="4"/>
  <c r="AD258" i="4"/>
  <c r="AD289" i="4"/>
  <c r="AD306" i="4"/>
  <c r="AD178" i="4"/>
  <c r="AD210" i="4"/>
  <c r="AD196" i="4"/>
  <c r="AD217" i="4"/>
  <c r="AD216" i="4" s="1"/>
  <c r="AD177" i="4"/>
  <c r="AD201" i="4"/>
  <c r="AD223" i="4"/>
  <c r="AD212" i="4"/>
  <c r="AD211" i="4" s="1"/>
  <c r="AD209" i="4"/>
  <c r="AD198" i="4"/>
  <c r="AD205" i="4"/>
  <c r="AD200" i="4"/>
  <c r="AD173" i="4"/>
  <c r="AD208" i="4"/>
  <c r="AD197" i="4"/>
  <c r="AD172" i="4"/>
  <c r="AD207" i="4"/>
  <c r="AD203" i="4"/>
  <c r="AD202" i="4" s="1"/>
  <c r="AD167" i="4"/>
  <c r="AD169" i="4"/>
  <c r="AD168" i="4" s="1"/>
  <c r="AD174" i="4"/>
  <c r="AD221" i="4"/>
  <c r="AC309" i="4"/>
  <c r="AE5" i="4"/>
  <c r="AE44" i="4" s="1"/>
  <c r="AE50" i="4" l="1"/>
  <c r="AE54" i="4"/>
  <c r="AD195" i="4"/>
  <c r="AD206" i="4"/>
  <c r="AD176" i="4"/>
  <c r="AD175" i="4" s="1"/>
  <c r="AD199" i="4"/>
  <c r="AD298" i="4"/>
  <c r="AD183" i="4"/>
  <c r="AD182" i="4" s="1"/>
  <c r="AE179" i="4"/>
  <c r="AE185" i="4"/>
  <c r="AE184" i="4" s="1"/>
  <c r="AE187" i="4"/>
  <c r="AE186" i="4" s="1"/>
  <c r="AE273" i="4"/>
  <c r="AE295" i="4"/>
  <c r="AD269" i="4"/>
  <c r="AD263" i="4"/>
  <c r="AD254" i="4"/>
  <c r="AD247" i="4"/>
  <c r="AD67" i="4"/>
  <c r="AD63" i="4"/>
  <c r="AD20" i="4"/>
  <c r="AD19" i="4" s="1"/>
  <c r="AE38" i="4"/>
  <c r="AE37" i="4"/>
  <c r="AE42" i="4"/>
  <c r="AE68" i="4"/>
  <c r="AE53" i="4"/>
  <c r="AE29" i="4"/>
  <c r="AE83" i="4"/>
  <c r="AE14" i="4"/>
  <c r="AE82" i="4"/>
  <c r="AE41" i="4"/>
  <c r="AE21" i="4"/>
  <c r="AE79" i="4"/>
  <c r="AE34" i="4"/>
  <c r="AE46" i="4"/>
  <c r="AE70" i="4"/>
  <c r="AE33" i="4"/>
  <c r="AE102" i="4"/>
  <c r="AE49" i="4"/>
  <c r="AE30" i="4"/>
  <c r="AE71" i="4"/>
  <c r="AE78" i="4"/>
  <c r="AE65" i="4"/>
  <c r="AE45" i="4"/>
  <c r="AE110" i="4" s="1"/>
  <c r="AE69" i="4"/>
  <c r="AE26" i="4"/>
  <c r="AE64" i="4"/>
  <c r="AE98" i="4"/>
  <c r="AE25" i="4"/>
  <c r="AE22" i="4"/>
  <c r="AE307" i="4"/>
  <c r="AE256" i="4"/>
  <c r="AE13" i="4"/>
  <c r="AE12" i="4" s="1"/>
  <c r="AE271" i="4"/>
  <c r="AE272" i="4"/>
  <c r="AE265" i="4"/>
  <c r="AE291" i="4"/>
  <c r="AE270" i="4"/>
  <c r="AE282" i="4"/>
  <c r="AE248" i="4"/>
  <c r="AE249" i="4"/>
  <c r="AE268" i="4"/>
  <c r="AE308" i="4"/>
  <c r="AE281" i="4"/>
  <c r="AE264" i="4"/>
  <c r="AE259" i="4"/>
  <c r="AE285" i="4"/>
  <c r="AE284" i="4" s="1"/>
  <c r="AE257" i="4"/>
  <c r="AE267" i="4"/>
  <c r="AE258" i="4"/>
  <c r="AE289" i="4"/>
  <c r="AE306" i="4"/>
  <c r="AE255" i="4"/>
  <c r="AE238" i="4"/>
  <c r="AE237" i="4" s="1"/>
  <c r="AE290" i="4"/>
  <c r="AE217" i="4"/>
  <c r="AE216" i="4" s="1"/>
  <c r="AE177" i="4"/>
  <c r="AE210" i="4"/>
  <c r="AE196" i="4"/>
  <c r="AE178" i="4"/>
  <c r="AE174" i="4"/>
  <c r="AE208" i="4"/>
  <c r="AE205" i="4"/>
  <c r="AE167" i="4"/>
  <c r="AE198" i="4"/>
  <c r="AE223" i="4"/>
  <c r="AE203" i="4"/>
  <c r="AE202" i="4" s="1"/>
  <c r="AE221" i="4"/>
  <c r="AE200" i="4"/>
  <c r="AE173" i="4"/>
  <c r="AE207" i="4"/>
  <c r="AE201" i="4"/>
  <c r="AE169" i="4"/>
  <c r="AE168" i="4" s="1"/>
  <c r="AE212" i="4"/>
  <c r="AE211" i="4" s="1"/>
  <c r="AE172" i="4"/>
  <c r="AE209" i="4"/>
  <c r="AE197" i="4"/>
  <c r="AD309" i="4"/>
  <c r="AF5" i="4"/>
  <c r="AF44" i="4" s="1"/>
  <c r="AF54" i="4" l="1"/>
  <c r="AF50" i="4"/>
  <c r="AE298" i="4"/>
  <c r="AE195" i="4"/>
  <c r="AE206" i="4"/>
  <c r="AE183" i="4"/>
  <c r="AE182" i="4" s="1"/>
  <c r="AE199" i="4"/>
  <c r="AF179" i="4"/>
  <c r="AF185" i="4"/>
  <c r="AF184" i="4" s="1"/>
  <c r="AF187" i="4"/>
  <c r="AF186" i="4" s="1"/>
  <c r="AE176" i="4"/>
  <c r="AE175" i="4" s="1"/>
  <c r="AF273" i="4"/>
  <c r="AF295" i="4"/>
  <c r="AE269" i="4"/>
  <c r="AE263" i="4"/>
  <c r="AE254" i="4"/>
  <c r="AE247" i="4"/>
  <c r="AE67" i="4"/>
  <c r="AE63" i="4"/>
  <c r="AE20" i="4"/>
  <c r="AE19" i="4" s="1"/>
  <c r="AF37" i="4"/>
  <c r="AF38" i="4"/>
  <c r="AF42" i="4"/>
  <c r="AF82" i="4"/>
  <c r="AF41" i="4"/>
  <c r="AF21" i="4"/>
  <c r="AF79" i="4"/>
  <c r="AF34" i="4"/>
  <c r="AF53" i="4"/>
  <c r="AF46" i="4"/>
  <c r="AF70" i="4"/>
  <c r="AF33" i="4"/>
  <c r="AF29" i="4"/>
  <c r="AF102" i="4"/>
  <c r="AF49" i="4"/>
  <c r="AF30" i="4"/>
  <c r="AF14" i="4"/>
  <c r="AF78" i="4"/>
  <c r="AF65" i="4"/>
  <c r="AF68" i="4"/>
  <c r="AF45" i="4"/>
  <c r="AF110" i="4" s="1"/>
  <c r="AF69" i="4"/>
  <c r="AF26" i="4"/>
  <c r="AF98" i="4"/>
  <c r="AF25" i="4"/>
  <c r="AF22" i="4"/>
  <c r="AF83" i="4"/>
  <c r="AF71" i="4"/>
  <c r="AF64" i="4"/>
  <c r="AF308" i="4"/>
  <c r="AF265" i="4"/>
  <c r="AF291" i="4"/>
  <c r="AF268" i="4"/>
  <c r="AF257" i="4"/>
  <c r="AF267" i="4"/>
  <c r="AF281" i="4"/>
  <c r="AF264" i="4"/>
  <c r="AF13" i="4"/>
  <c r="AF12" i="4" s="1"/>
  <c r="AF249" i="4"/>
  <c r="AF255" i="4"/>
  <c r="AF306" i="4"/>
  <c r="AF307" i="4"/>
  <c r="AF259" i="4"/>
  <c r="AF285" i="4"/>
  <c r="AF284" i="4" s="1"/>
  <c r="AF271" i="4"/>
  <c r="AF258" i="4"/>
  <c r="AF290" i="4"/>
  <c r="AF272" i="4"/>
  <c r="AF270" i="4"/>
  <c r="AF289" i="4"/>
  <c r="AF238" i="4"/>
  <c r="AF237" i="4" s="1"/>
  <c r="AF282" i="4"/>
  <c r="AF256" i="4"/>
  <c r="AF248" i="4"/>
  <c r="AF177" i="4"/>
  <c r="AF210" i="4"/>
  <c r="AF178" i="4"/>
  <c r="AF217" i="4"/>
  <c r="AF216" i="4" s="1"/>
  <c r="AF196" i="4"/>
  <c r="AF169" i="4"/>
  <c r="AF168" i="4" s="1"/>
  <c r="AF221" i="4"/>
  <c r="AF197" i="4"/>
  <c r="AF212" i="4"/>
  <c r="AF211" i="4" s="1"/>
  <c r="AF203" i="4"/>
  <c r="AF202" i="4" s="1"/>
  <c r="AF167" i="4"/>
  <c r="AF174" i="4"/>
  <c r="AF208" i="4"/>
  <c r="AF209" i="4"/>
  <c r="AF172" i="4"/>
  <c r="AF198" i="4"/>
  <c r="AF207" i="4"/>
  <c r="AF205" i="4"/>
  <c r="AF223" i="4"/>
  <c r="AF173" i="4"/>
  <c r="AF201" i="4"/>
  <c r="AF200" i="4"/>
  <c r="AE309" i="4"/>
  <c r="AG5" i="4"/>
  <c r="AG44" i="4" s="1"/>
  <c r="AG54" i="4" l="1"/>
  <c r="AG50" i="4"/>
  <c r="AF199" i="4"/>
  <c r="AF195" i="4"/>
  <c r="AF206" i="4"/>
  <c r="AF183" i="4"/>
  <c r="AF182" i="4" s="1"/>
  <c r="AF298" i="4"/>
  <c r="AF176" i="4"/>
  <c r="AF175" i="4" s="1"/>
  <c r="AG179" i="4"/>
  <c r="AG187" i="4"/>
  <c r="AG186" i="4" s="1"/>
  <c r="AG185" i="4"/>
  <c r="AG184" i="4" s="1"/>
  <c r="AG273" i="4"/>
  <c r="AG295" i="4"/>
  <c r="AF269" i="4"/>
  <c r="AF263" i="4"/>
  <c r="AF254" i="4"/>
  <c r="AF247" i="4"/>
  <c r="AF63" i="4"/>
  <c r="AF67" i="4"/>
  <c r="AF20" i="4"/>
  <c r="AF19" i="4" s="1"/>
  <c r="AG37" i="4"/>
  <c r="AG38" i="4"/>
  <c r="AG42" i="4"/>
  <c r="AG46" i="4"/>
  <c r="AG70" i="4"/>
  <c r="AG33" i="4"/>
  <c r="AG79" i="4"/>
  <c r="AG102" i="4"/>
  <c r="AG49" i="4"/>
  <c r="AG30" i="4"/>
  <c r="AG34" i="4"/>
  <c r="AG78" i="4"/>
  <c r="AG65" i="4"/>
  <c r="AG45" i="4"/>
  <c r="AG110" i="4" s="1"/>
  <c r="AG69" i="4"/>
  <c r="AG26" i="4"/>
  <c r="AG41" i="4"/>
  <c r="AG98" i="4"/>
  <c r="AG25" i="4"/>
  <c r="AG22" i="4"/>
  <c r="AG21" i="4"/>
  <c r="AG71" i="4"/>
  <c r="AG64" i="4"/>
  <c r="AG82" i="4"/>
  <c r="AG68" i="4"/>
  <c r="AG53" i="4"/>
  <c r="AG29" i="4"/>
  <c r="AG83" i="4"/>
  <c r="AG14" i="4"/>
  <c r="AG259" i="4"/>
  <c r="AG285" i="4"/>
  <c r="AG284" i="4" s="1"/>
  <c r="AG272" i="4"/>
  <c r="AG249" i="4"/>
  <c r="AG270" i="4"/>
  <c r="AG308" i="4"/>
  <c r="AG281" i="4"/>
  <c r="AG257" i="4"/>
  <c r="AG271" i="4"/>
  <c r="AG290" i="4"/>
  <c r="AG256" i="4"/>
  <c r="AG267" i="4"/>
  <c r="AG255" i="4"/>
  <c r="AG238" i="4"/>
  <c r="AG237" i="4" s="1"/>
  <c r="AG306" i="4"/>
  <c r="AG282" i="4"/>
  <c r="AG289" i="4"/>
  <c r="AG248" i="4"/>
  <c r="AG307" i="4"/>
  <c r="AG258" i="4"/>
  <c r="AG268" i="4"/>
  <c r="AG265" i="4"/>
  <c r="AG291" i="4"/>
  <c r="AG264" i="4"/>
  <c r="AG13" i="4"/>
  <c r="AG12" i="4" s="1"/>
  <c r="AG177" i="4"/>
  <c r="AG196" i="4"/>
  <c r="AG217" i="4"/>
  <c r="AG216" i="4" s="1"/>
  <c r="AG210" i="4"/>
  <c r="AG178" i="4"/>
  <c r="AG173" i="4"/>
  <c r="AG203" i="4"/>
  <c r="AG202" i="4" s="1"/>
  <c r="AG223" i="4"/>
  <c r="AG200" i="4"/>
  <c r="AG174" i="4"/>
  <c r="AG205" i="4"/>
  <c r="AG169" i="4"/>
  <c r="AG168" i="4" s="1"/>
  <c r="AG197" i="4"/>
  <c r="AG167" i="4"/>
  <c r="AG172" i="4"/>
  <c r="AG201" i="4"/>
  <c r="AG212" i="4"/>
  <c r="AG211" i="4" s="1"/>
  <c r="AG198" i="4"/>
  <c r="AG207" i="4"/>
  <c r="AG209" i="4"/>
  <c r="AG221" i="4"/>
  <c r="AG208" i="4"/>
  <c r="AF309" i="4"/>
  <c r="AH5" i="4"/>
  <c r="AH44" i="4" s="1"/>
  <c r="V44" i="4" s="1"/>
  <c r="J44" i="4" s="1"/>
  <c r="I44" i="4" s="1"/>
  <c r="AH54" i="4" l="1"/>
  <c r="AH50" i="4"/>
  <c r="AG199" i="4"/>
  <c r="AG195" i="4"/>
  <c r="AG183" i="4"/>
  <c r="AG182" i="4" s="1"/>
  <c r="AG206" i="4"/>
  <c r="AG298" i="4"/>
  <c r="AH179" i="4"/>
  <c r="J179" i="4" s="1"/>
  <c r="I179" i="4" s="1"/>
  <c r="AH187" i="4"/>
  <c r="AH186" i="4" s="1"/>
  <c r="AH185" i="4"/>
  <c r="AH184" i="4" s="1"/>
  <c r="AG176" i="4"/>
  <c r="AG175" i="4" s="1"/>
  <c r="AH273" i="4"/>
  <c r="AH295" i="4"/>
  <c r="V295" i="4" s="1"/>
  <c r="AG269" i="4"/>
  <c r="AG263" i="4"/>
  <c r="AG254" i="4"/>
  <c r="AG247" i="4"/>
  <c r="AG67" i="4"/>
  <c r="AG63" i="4"/>
  <c r="AG20" i="4"/>
  <c r="AG19" i="4" s="1"/>
  <c r="AH38" i="4"/>
  <c r="V38" i="4" s="1"/>
  <c r="J38" i="4" s="1"/>
  <c r="I38" i="4" s="1"/>
  <c r="AH37" i="4"/>
  <c r="V37" i="4" s="1"/>
  <c r="J37" i="4" s="1"/>
  <c r="I37" i="4" s="1"/>
  <c r="AH42" i="4"/>
  <c r="V42" i="4" s="1"/>
  <c r="J42" i="4" s="1"/>
  <c r="I42" i="4" s="1"/>
  <c r="AH102" i="4"/>
  <c r="AH49" i="4"/>
  <c r="AH30" i="4"/>
  <c r="AH78" i="4"/>
  <c r="AH65" i="4"/>
  <c r="AH26" i="4"/>
  <c r="AH45" i="4"/>
  <c r="AH110" i="4" s="1"/>
  <c r="AH69" i="4"/>
  <c r="AH98" i="4"/>
  <c r="AH25" i="4"/>
  <c r="AH22" i="4"/>
  <c r="AH71" i="4"/>
  <c r="AH64" i="4"/>
  <c r="AH70" i="4"/>
  <c r="AH33" i="4"/>
  <c r="AH68" i="4"/>
  <c r="AH53" i="4"/>
  <c r="AH29" i="4"/>
  <c r="AH83" i="4"/>
  <c r="AH14" i="4"/>
  <c r="AH46" i="4"/>
  <c r="AH82" i="4"/>
  <c r="AH41" i="4"/>
  <c r="AH21" i="4"/>
  <c r="AH79" i="4"/>
  <c r="AH34" i="4"/>
  <c r="AH290" i="4"/>
  <c r="AH306" i="4"/>
  <c r="AH268" i="4"/>
  <c r="AH281" i="4"/>
  <c r="AH282" i="4"/>
  <c r="AH255" i="4"/>
  <c r="AH264" i="4"/>
  <c r="AH308" i="4"/>
  <c r="AH291" i="4"/>
  <c r="AH267" i="4"/>
  <c r="AH289" i="4"/>
  <c r="AH307" i="4"/>
  <c r="AH248" i="4"/>
  <c r="AH271" i="4"/>
  <c r="AH256" i="4"/>
  <c r="AH258" i="4"/>
  <c r="AH13" i="4"/>
  <c r="AH12" i="4" s="1"/>
  <c r="AH265" i="4"/>
  <c r="AH257" i="4"/>
  <c r="AH259" i="4"/>
  <c r="AH285" i="4"/>
  <c r="AH284" i="4" s="1"/>
  <c r="AH272" i="4"/>
  <c r="AH249" i="4"/>
  <c r="AH270" i="4"/>
  <c r="AH238" i="4"/>
  <c r="AH237" i="4" s="1"/>
  <c r="AH196" i="4"/>
  <c r="AH210" i="4"/>
  <c r="AH177" i="4"/>
  <c r="AH217" i="4"/>
  <c r="AH216" i="4" s="1"/>
  <c r="AH178" i="4"/>
  <c r="J178" i="4" s="1"/>
  <c r="I178" i="4" s="1"/>
  <c r="AH221" i="4"/>
  <c r="AH174" i="4"/>
  <c r="AH172" i="4"/>
  <c r="AH208" i="4"/>
  <c r="AH203" i="4"/>
  <c r="AH202" i="4" s="1"/>
  <c r="AH198" i="4"/>
  <c r="AH212" i="4"/>
  <c r="AH211" i="4" s="1"/>
  <c r="AH207" i="4"/>
  <c r="J207" i="4" s="1"/>
  <c r="I207" i="4" s="1"/>
  <c r="AH209" i="4"/>
  <c r="AH200" i="4"/>
  <c r="AH167" i="4"/>
  <c r="AH201" i="4"/>
  <c r="AH223" i="4"/>
  <c r="AH173" i="4"/>
  <c r="AH197" i="4"/>
  <c r="AH169" i="4"/>
  <c r="AH168" i="4" s="1"/>
  <c r="AH205" i="4"/>
  <c r="AG309" i="4"/>
  <c r="J295" i="4" l="1"/>
  <c r="I295" i="4" s="1"/>
  <c r="AH195" i="4"/>
  <c r="J221" i="4"/>
  <c r="I221" i="4" s="1"/>
  <c r="AH298" i="4"/>
  <c r="AH206" i="4"/>
  <c r="AH183" i="4"/>
  <c r="AH182" i="4" s="1"/>
  <c r="AH199" i="4"/>
  <c r="AH63" i="4"/>
  <c r="AH176" i="4"/>
  <c r="AH175" i="4" s="1"/>
  <c r="AH269" i="4"/>
  <c r="AH263" i="4"/>
  <c r="AH254" i="4"/>
  <c r="AH247" i="4"/>
  <c r="AH67" i="4"/>
  <c r="AH20" i="4"/>
  <c r="AH19" i="4" s="1"/>
  <c r="V41" i="4"/>
  <c r="J41" i="4" s="1"/>
  <c r="I41" i="4" s="1"/>
  <c r="J177" i="4"/>
  <c r="I177" i="4" s="1"/>
  <c r="AH309" i="4"/>
  <c r="V309" i="4" s="1"/>
  <c r="J309" i="4" s="1"/>
  <c r="I309" i="4" s="1"/>
  <c r="V308" i="4"/>
  <c r="J308" i="4" s="1"/>
  <c r="I308" i="4" s="1"/>
  <c r="B85" i="4"/>
  <c r="A85" i="4" l="1"/>
  <c r="B86" i="4"/>
  <c r="V307" i="4"/>
  <c r="J307" i="4" s="1"/>
  <c r="I307" i="4" s="1"/>
  <c r="A302" i="4"/>
  <c r="A301" i="4"/>
  <c r="A300" i="4"/>
  <c r="A299" i="4"/>
  <c r="A298" i="4"/>
  <c r="A297" i="4"/>
  <c r="A294" i="4"/>
  <c r="A293" i="4"/>
  <c r="A292" i="4"/>
  <c r="A291" i="4"/>
  <c r="A282" i="4"/>
  <c r="A281" i="4"/>
  <c r="A280" i="4"/>
  <c r="A290" i="4"/>
  <c r="A289" i="4"/>
  <c r="A288" i="4"/>
  <c r="A285" i="4"/>
  <c r="A284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1" i="4"/>
  <c r="A250" i="4"/>
  <c r="A249" i="4"/>
  <c r="A248" i="4"/>
  <c r="A247" i="4"/>
  <c r="A245" i="4"/>
  <c r="A244" i="4"/>
  <c r="A243" i="4"/>
  <c r="A242" i="4"/>
  <c r="A241" i="4"/>
  <c r="A240" i="4"/>
  <c r="A239" i="4"/>
  <c r="A238" i="4"/>
  <c r="A237" i="4"/>
  <c r="A236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198" i="4"/>
  <c r="A217" i="4"/>
  <c r="A216" i="4"/>
  <c r="A215" i="4"/>
  <c r="A214" i="4"/>
  <c r="A213" i="4"/>
  <c r="A212" i="4"/>
  <c r="A211" i="4"/>
  <c r="A209" i="4"/>
  <c r="A208" i="4"/>
  <c r="A207" i="4"/>
  <c r="A210" i="4"/>
  <c r="A206" i="4"/>
  <c r="A205" i="4"/>
  <c r="A204" i="4"/>
  <c r="A203" i="4"/>
  <c r="A202" i="4"/>
  <c r="A201" i="4"/>
  <c r="A200" i="4"/>
  <c r="A199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36" i="4"/>
  <c r="A135" i="4"/>
  <c r="A134" i="4"/>
  <c r="A133" i="4"/>
  <c r="A132" i="4"/>
  <c r="A131" i="4"/>
  <c r="A151" i="4"/>
  <c r="A150" i="4"/>
  <c r="A149" i="4"/>
  <c r="A148" i="4"/>
  <c r="A147" i="4"/>
  <c r="A146" i="4"/>
  <c r="A145" i="4"/>
  <c r="A139" i="4"/>
  <c r="A138" i="4"/>
  <c r="A144" i="4"/>
  <c r="A152" i="4"/>
  <c r="A153" i="4"/>
  <c r="A143" i="4"/>
  <c r="A142" i="4"/>
  <c r="A141" i="4"/>
  <c r="A140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B84" i="4"/>
  <c r="A84" i="4" s="1"/>
  <c r="B83" i="4"/>
  <c r="A83" i="4" s="1"/>
  <c r="A82" i="4"/>
  <c r="B81" i="4"/>
  <c r="A81" i="4" s="1"/>
  <c r="B80" i="4"/>
  <c r="A80" i="4" s="1"/>
  <c r="B79" i="4"/>
  <c r="A79" i="4" s="1"/>
  <c r="A78" i="4"/>
  <c r="A77" i="4"/>
  <c r="B48" i="4"/>
  <c r="A48" i="4" s="1"/>
  <c r="B47" i="4"/>
  <c r="A47" i="4" s="1"/>
  <c r="B46" i="4"/>
  <c r="A46" i="4" s="1"/>
  <c r="A45" i="4"/>
  <c r="A76" i="4"/>
  <c r="A75" i="4"/>
  <c r="A74" i="4"/>
  <c r="A72" i="4"/>
  <c r="A71" i="4"/>
  <c r="A70" i="4"/>
  <c r="A69" i="4"/>
  <c r="A68" i="4"/>
  <c r="A67" i="4"/>
  <c r="A66" i="4"/>
  <c r="A65" i="4"/>
  <c r="A64" i="4"/>
  <c r="A63" i="4"/>
  <c r="A57" i="4"/>
  <c r="B56" i="4"/>
  <c r="A56" i="4" s="1"/>
  <c r="B55" i="4"/>
  <c r="A55" i="4" s="1"/>
  <c r="B54" i="4"/>
  <c r="A54" i="4" s="1"/>
  <c r="A53" i="4"/>
  <c r="B52" i="4"/>
  <c r="A52" i="4" s="1"/>
  <c r="B51" i="4"/>
  <c r="A51" i="4" s="1"/>
  <c r="B50" i="4"/>
  <c r="A50" i="4" s="1"/>
  <c r="A49" i="4"/>
  <c r="A62" i="4"/>
  <c r="A61" i="4"/>
  <c r="B36" i="4"/>
  <c r="A36" i="4" s="1"/>
  <c r="B35" i="4"/>
  <c r="A35" i="4" s="1"/>
  <c r="B34" i="4"/>
  <c r="A34" i="4" s="1"/>
  <c r="A33" i="4"/>
  <c r="B32" i="4"/>
  <c r="A32" i="4" s="1"/>
  <c r="B31" i="4"/>
  <c r="A31" i="4" s="1"/>
  <c r="B30" i="4"/>
  <c r="A30" i="4" s="1"/>
  <c r="A29" i="4"/>
  <c r="A60" i="4"/>
  <c r="A59" i="4"/>
  <c r="B28" i="4"/>
  <c r="A28" i="4" s="1"/>
  <c r="B27" i="4"/>
  <c r="A27" i="4" s="1"/>
  <c r="B26" i="4"/>
  <c r="A26" i="4" s="1"/>
  <c r="A25" i="4"/>
  <c r="B24" i="4"/>
  <c r="A24" i="4" s="1"/>
  <c r="B23" i="4"/>
  <c r="A23" i="4" s="1"/>
  <c r="B22" i="4"/>
  <c r="A22" i="4" s="1"/>
  <c r="A21" i="4"/>
  <c r="A20" i="4"/>
  <c r="A19" i="4"/>
  <c r="A18" i="4"/>
  <c r="A17" i="4"/>
  <c r="A16" i="4"/>
  <c r="A15" i="4"/>
  <c r="A14" i="4"/>
  <c r="A13" i="4"/>
  <c r="A12" i="4"/>
  <c r="A11" i="4"/>
  <c r="A10" i="4"/>
  <c r="B87" i="4" l="1"/>
  <c r="A86" i="4"/>
  <c r="V306" i="4"/>
  <c r="J306" i="4" s="1"/>
  <c r="I306" i="4" s="1"/>
  <c r="B88" i="4" l="1"/>
  <c r="A87" i="4"/>
  <c r="V157" i="4"/>
  <c r="W157" i="4" s="1"/>
  <c r="W158" i="4" s="1"/>
  <c r="W160" i="4" s="1"/>
  <c r="B89" i="4" l="1"/>
  <c r="A88" i="4"/>
  <c r="V215" i="4"/>
  <c r="V190" i="4"/>
  <c r="B90" i="4" l="1"/>
  <c r="A89" i="4"/>
  <c r="X153" i="4"/>
  <c r="B91" i="4" l="1"/>
  <c r="A90" i="4"/>
  <c r="V25" i="4"/>
  <c r="V29" i="4"/>
  <c r="V21" i="4"/>
  <c r="Y153" i="4"/>
  <c r="B92" i="4" l="1"/>
  <c r="A91" i="4"/>
  <c r="V33" i="4"/>
  <c r="J196" i="4"/>
  <c r="I196" i="4" s="1"/>
  <c r="Z153" i="4"/>
  <c r="B93" i="4" l="1"/>
  <c r="A92" i="4"/>
  <c r="AA153" i="4"/>
  <c r="B94" i="4" l="1"/>
  <c r="A94" i="4" s="1"/>
  <c r="A93" i="4"/>
  <c r="AB153" i="4"/>
  <c r="J169" i="4" l="1"/>
  <c r="I169" i="4" s="1"/>
  <c r="J176" i="4"/>
  <c r="I176" i="4" s="1"/>
  <c r="J198" i="4"/>
  <c r="I198" i="4" s="1"/>
  <c r="J174" i="4"/>
  <c r="I174" i="4" s="1"/>
  <c r="J217" i="4"/>
  <c r="I217" i="4" s="1"/>
  <c r="J185" i="4"/>
  <c r="I185" i="4" s="1"/>
  <c r="J187" i="4"/>
  <c r="I187" i="4" s="1"/>
  <c r="J205" i="4"/>
  <c r="I205" i="4" s="1"/>
  <c r="J210" i="4"/>
  <c r="I210" i="4" s="1"/>
  <c r="J200" i="4"/>
  <c r="I200" i="4" s="1"/>
  <c r="AC153" i="4"/>
  <c r="J173" i="4" l="1"/>
  <c r="I173" i="4" s="1"/>
  <c r="J201" i="4"/>
  <c r="I201" i="4" s="1"/>
  <c r="J172" i="4"/>
  <c r="I172" i="4" s="1"/>
  <c r="J212" i="4"/>
  <c r="I212" i="4" s="1"/>
  <c r="J197" i="4"/>
  <c r="I197" i="4" s="1"/>
  <c r="X152" i="4"/>
  <c r="J209" i="4"/>
  <c r="I209" i="4" s="1"/>
  <c r="AD135" i="4"/>
  <c r="AD280" i="4"/>
  <c r="Z62" i="4"/>
  <c r="Z77" i="4"/>
  <c r="Z132" i="4"/>
  <c r="V241" i="4"/>
  <c r="J241" i="4" s="1"/>
  <c r="I241" i="4" s="1"/>
  <c r="AB274" i="4"/>
  <c r="V271" i="4"/>
  <c r="J271" i="4" s="1"/>
  <c r="I271" i="4" s="1"/>
  <c r="AF147" i="4"/>
  <c r="V28" i="4"/>
  <c r="J28" i="4" s="1"/>
  <c r="I28" i="4" s="1"/>
  <c r="V80" i="4"/>
  <c r="J80" i="4" s="1"/>
  <c r="I80" i="4" s="1"/>
  <c r="AD288" i="4"/>
  <c r="AD287" i="4" s="1"/>
  <c r="AD150" i="4"/>
  <c r="AA277" i="4"/>
  <c r="AE243" i="4"/>
  <c r="V249" i="4"/>
  <c r="J249" i="4" s="1"/>
  <c r="I249" i="4" s="1"/>
  <c r="V47" i="4"/>
  <c r="J47" i="4" s="1"/>
  <c r="I47" i="4" s="1"/>
  <c r="X62" i="4"/>
  <c r="V16" i="4"/>
  <c r="J16" i="4" s="1"/>
  <c r="I16" i="4" s="1"/>
  <c r="V45" i="4"/>
  <c r="J45" i="4" s="1"/>
  <c r="I45" i="4" s="1"/>
  <c r="J29" i="4"/>
  <c r="I29" i="4" s="1"/>
  <c r="V64" i="4"/>
  <c r="J64" i="4" s="1"/>
  <c r="I64" i="4" s="1"/>
  <c r="J25" i="4"/>
  <c r="I25" i="4" s="1"/>
  <c r="V81" i="4"/>
  <c r="J81" i="4" s="1"/>
  <c r="I81" i="4" s="1"/>
  <c r="AD277" i="4"/>
  <c r="V279" i="4"/>
  <c r="J279" i="4" s="1"/>
  <c r="I279" i="4" s="1"/>
  <c r="AA288" i="4"/>
  <c r="AA287" i="4" s="1"/>
  <c r="AA150" i="4"/>
  <c r="AA240" i="4"/>
  <c r="V273" i="4"/>
  <c r="J273" i="4" s="1"/>
  <c r="I273" i="4" s="1"/>
  <c r="V48" i="4"/>
  <c r="J48" i="4" s="1"/>
  <c r="I48" i="4" s="1"/>
  <c r="Y148" i="4"/>
  <c r="AB62" i="4"/>
  <c r="V14" i="4"/>
  <c r="J14" i="4" s="1"/>
  <c r="I14" i="4" s="1"/>
  <c r="J21" i="4"/>
  <c r="I21" i="4" s="1"/>
  <c r="AF243" i="4"/>
  <c r="Y277" i="4"/>
  <c r="V85" i="4"/>
  <c r="J85" i="4" s="1"/>
  <c r="I85" i="4" s="1"/>
  <c r="V57" i="4"/>
  <c r="J57" i="4" s="1"/>
  <c r="I57" i="4" s="1"/>
  <c r="AH148" i="4"/>
  <c r="V79" i="4"/>
  <c r="J79" i="4" s="1"/>
  <c r="I79" i="4" s="1"/>
  <c r="V78" i="4"/>
  <c r="J78" i="4" s="1"/>
  <c r="I78" i="4" s="1"/>
  <c r="AH77" i="4"/>
  <c r="AH132" i="4"/>
  <c r="V36" i="4"/>
  <c r="J36" i="4" s="1"/>
  <c r="I36" i="4" s="1"/>
  <c r="AD77" i="4"/>
  <c r="AD132" i="4"/>
  <c r="V22" i="4"/>
  <c r="J22" i="4" s="1"/>
  <c r="I22" i="4" s="1"/>
  <c r="V281" i="4"/>
  <c r="J281" i="4" s="1"/>
  <c r="I281" i="4" s="1"/>
  <c r="V51" i="4"/>
  <c r="J51" i="4" s="1"/>
  <c r="I51" i="4" s="1"/>
  <c r="X277" i="4"/>
  <c r="AC148" i="4"/>
  <c r="AC151" i="4"/>
  <c r="X151" i="4"/>
  <c r="AE136" i="4"/>
  <c r="AH133" i="4"/>
  <c r="AF133" i="4"/>
  <c r="V55" i="4"/>
  <c r="J55" i="4" s="1"/>
  <c r="I55" i="4" s="1"/>
  <c r="AE77" i="4"/>
  <c r="AE132" i="4"/>
  <c r="V242" i="4"/>
  <c r="J242" i="4" s="1"/>
  <c r="I242" i="4" s="1"/>
  <c r="V244" i="4"/>
  <c r="J244" i="4" s="1"/>
  <c r="I244" i="4" s="1"/>
  <c r="AG280" i="4"/>
  <c r="AG135" i="4"/>
  <c r="AC240" i="4"/>
  <c r="AE135" i="4"/>
  <c r="AE280" i="4"/>
  <c r="AF135" i="4"/>
  <c r="AF280" i="4"/>
  <c r="V267" i="4"/>
  <c r="J267" i="4" s="1"/>
  <c r="I267" i="4" s="1"/>
  <c r="V52" i="4"/>
  <c r="J52" i="4" s="1"/>
  <c r="I52" i="4" s="1"/>
  <c r="V50" i="4"/>
  <c r="J50" i="4" s="1"/>
  <c r="I50" i="4" s="1"/>
  <c r="AE240" i="4"/>
  <c r="V270" i="4"/>
  <c r="J270" i="4" s="1"/>
  <c r="I270" i="4" s="1"/>
  <c r="V27" i="4"/>
  <c r="J27" i="4" s="1"/>
  <c r="I27" i="4" s="1"/>
  <c r="X147" i="4"/>
  <c r="V71" i="4"/>
  <c r="J71" i="4" s="1"/>
  <c r="I71" i="4" s="1"/>
  <c r="X274" i="4"/>
  <c r="AG240" i="4"/>
  <c r="AC243" i="4"/>
  <c r="AC150" i="4"/>
  <c r="AC288" i="4"/>
  <c r="AC287" i="4" s="1"/>
  <c r="AA151" i="4"/>
  <c r="J33" i="4"/>
  <c r="I33" i="4" s="1"/>
  <c r="AG148" i="4"/>
  <c r="AC132" i="4"/>
  <c r="AC77" i="4"/>
  <c r="V248" i="4"/>
  <c r="J248" i="4" s="1"/>
  <c r="I248" i="4" s="1"/>
  <c r="V56" i="4"/>
  <c r="J56" i="4" s="1"/>
  <c r="I56" i="4" s="1"/>
  <c r="V290" i="4"/>
  <c r="J290" i="4" s="1"/>
  <c r="I290" i="4" s="1"/>
  <c r="AE62" i="4"/>
  <c r="V84" i="4"/>
  <c r="J84" i="4" s="1"/>
  <c r="I84" i="4" s="1"/>
  <c r="AC136" i="4"/>
  <c r="X240" i="4"/>
  <c r="Y133" i="4"/>
  <c r="AE147" i="4"/>
  <c r="AD133" i="4"/>
  <c r="V291" i="4"/>
  <c r="J291" i="4" s="1"/>
  <c r="I291" i="4" s="1"/>
  <c r="AF148" i="4"/>
  <c r="V238" i="4"/>
  <c r="J238" i="4" s="1"/>
  <c r="I238" i="4" s="1"/>
  <c r="V260" i="4"/>
  <c r="J260" i="4" s="1"/>
  <c r="I260" i="4" s="1"/>
  <c r="AG62" i="4"/>
  <c r="V93" i="4"/>
  <c r="J93" i="4" s="1"/>
  <c r="I93" i="4" s="1"/>
  <c r="AF240" i="4"/>
  <c r="AB277" i="4"/>
  <c r="AB147" i="4"/>
  <c r="AF132" i="4"/>
  <c r="AF77" i="4"/>
  <c r="AC62" i="4"/>
  <c r="V262" i="4"/>
  <c r="J262" i="4" s="1"/>
  <c r="I262" i="4" s="1"/>
  <c r="V35" i="4"/>
  <c r="J35" i="4" s="1"/>
  <c r="I35" i="4" s="1"/>
  <c r="Y240" i="4"/>
  <c r="V54" i="4"/>
  <c r="J54" i="4" s="1"/>
  <c r="I54" i="4" s="1"/>
  <c r="X243" i="4"/>
  <c r="V66" i="4"/>
  <c r="J66" i="4" s="1"/>
  <c r="I66" i="4" s="1"/>
  <c r="AB288" i="4"/>
  <c r="AB287" i="4" s="1"/>
  <c r="AB150" i="4"/>
  <c r="Z274" i="4"/>
  <c r="V276" i="4"/>
  <c r="J276" i="4" s="1"/>
  <c r="I276" i="4" s="1"/>
  <c r="AD62" i="4"/>
  <c r="AH151" i="4"/>
  <c r="AB240" i="4"/>
  <c r="AF62" i="4"/>
  <c r="AH62" i="4"/>
  <c r="Z277" i="4"/>
  <c r="AA133" i="4"/>
  <c r="V23" i="4"/>
  <c r="J23" i="4" s="1"/>
  <c r="I23" i="4" s="1"/>
  <c r="X115" i="4"/>
  <c r="AE277" i="4"/>
  <c r="X136" i="4"/>
  <c r="V53" i="4"/>
  <c r="J53" i="4" s="1"/>
  <c r="I53" i="4" s="1"/>
  <c r="V268" i="4"/>
  <c r="J268" i="4" s="1"/>
  <c r="I268" i="4" s="1"/>
  <c r="AC135" i="4"/>
  <c r="AC280" i="4"/>
  <c r="V34" i="4"/>
  <c r="J34" i="4" s="1"/>
  <c r="I34" i="4" s="1"/>
  <c r="V258" i="4"/>
  <c r="J258" i="4" s="1"/>
  <c r="I258" i="4" s="1"/>
  <c r="AD136" i="4"/>
  <c r="AA243" i="4"/>
  <c r="V239" i="4"/>
  <c r="J239" i="4" s="1"/>
  <c r="I239" i="4" s="1"/>
  <c r="Z288" i="4"/>
  <c r="Z287" i="4" s="1"/>
  <c r="Z150" i="4"/>
  <c r="V289" i="4"/>
  <c r="J289" i="4" s="1"/>
  <c r="I289" i="4" s="1"/>
  <c r="AB77" i="4"/>
  <c r="AB132" i="4"/>
  <c r="V26" i="4"/>
  <c r="J26" i="4" s="1"/>
  <c r="I26" i="4" s="1"/>
  <c r="AC277" i="4"/>
  <c r="V275" i="4"/>
  <c r="J275" i="4" s="1"/>
  <c r="I275" i="4" s="1"/>
  <c r="V89" i="4"/>
  <c r="J89" i="4" s="1"/>
  <c r="I89" i="4" s="1"/>
  <c r="X150" i="4"/>
  <c r="X288" i="4"/>
  <c r="X287" i="4" s="1"/>
  <c r="AB133" i="4"/>
  <c r="V65" i="4"/>
  <c r="J65" i="4" s="1"/>
  <c r="I65" i="4" s="1"/>
  <c r="V68" i="4"/>
  <c r="J68" i="4" s="1"/>
  <c r="I68" i="4" s="1"/>
  <c r="V272" i="4"/>
  <c r="J272" i="4" s="1"/>
  <c r="I272" i="4" s="1"/>
  <c r="AB136" i="4"/>
  <c r="AC147" i="4"/>
  <c r="AB280" i="4"/>
  <c r="AB135" i="4"/>
  <c r="X132" i="4"/>
  <c r="X77" i="4"/>
  <c r="AA280" i="4"/>
  <c r="AA135" i="4"/>
  <c r="Z147" i="4"/>
  <c r="AG274" i="4"/>
  <c r="V46" i="4"/>
  <c r="J46" i="4" s="1"/>
  <c r="I46" i="4" s="1"/>
  <c r="V266" i="4"/>
  <c r="J266" i="4" s="1"/>
  <c r="I266" i="4" s="1"/>
  <c r="AE148" i="4"/>
  <c r="V282" i="4"/>
  <c r="J282" i="4" s="1"/>
  <c r="I282" i="4" s="1"/>
  <c r="AH147" i="4"/>
  <c r="Y136" i="4"/>
  <c r="V265" i="4"/>
  <c r="J265" i="4" s="1"/>
  <c r="I265" i="4" s="1"/>
  <c r="V264" i="4"/>
  <c r="J264" i="4" s="1"/>
  <c r="I264" i="4" s="1"/>
  <c r="AA77" i="4"/>
  <c r="AA132" i="4"/>
  <c r="V69" i="4"/>
  <c r="J69" i="4" s="1"/>
  <c r="I69" i="4" s="1"/>
  <c r="AG132" i="4"/>
  <c r="AG77" i="4"/>
  <c r="AD151" i="4"/>
  <c r="Y274" i="4"/>
  <c r="AA274" i="4"/>
  <c r="V17" i="4"/>
  <c r="J17" i="4" s="1"/>
  <c r="I17" i="4" s="1"/>
  <c r="AG277" i="4"/>
  <c r="AH243" i="4"/>
  <c r="AA62" i="4"/>
  <c r="V31" i="4"/>
  <c r="J31" i="4" s="1"/>
  <c r="I31" i="4" s="1"/>
  <c r="AG133" i="4"/>
  <c r="AA148" i="4"/>
  <c r="AE274" i="4"/>
  <c r="V98" i="4"/>
  <c r="J98" i="4" s="1"/>
  <c r="I98" i="4" s="1"/>
  <c r="V285" i="4"/>
  <c r="J285" i="4" s="1"/>
  <c r="I285" i="4" s="1"/>
  <c r="AH136" i="4"/>
  <c r="AH240" i="4"/>
  <c r="V88" i="4"/>
  <c r="J88" i="4" s="1"/>
  <c r="I88" i="4" s="1"/>
  <c r="X133" i="4"/>
  <c r="V72" i="4"/>
  <c r="J72" i="4" s="1"/>
  <c r="I72" i="4" s="1"/>
  <c r="AD148" i="4"/>
  <c r="V70" i="4"/>
  <c r="J70" i="4" s="1"/>
  <c r="I70" i="4" s="1"/>
  <c r="V82" i="4"/>
  <c r="J82" i="4" s="1"/>
  <c r="I82" i="4" s="1"/>
  <c r="AD243" i="4"/>
  <c r="V30" i="4"/>
  <c r="J30" i="4" s="1"/>
  <c r="I30" i="4" s="1"/>
  <c r="AG136" i="4"/>
  <c r="AF277" i="4"/>
  <c r="AD274" i="4"/>
  <c r="V24" i="4"/>
  <c r="J24" i="4" s="1"/>
  <c r="I24" i="4" s="1"/>
  <c r="V245" i="4"/>
  <c r="J245" i="4" s="1"/>
  <c r="I245" i="4" s="1"/>
  <c r="V32" i="4"/>
  <c r="J32" i="4" s="1"/>
  <c r="I32" i="4" s="1"/>
  <c r="Y132" i="4"/>
  <c r="Y77" i="4"/>
  <c r="AE133" i="4"/>
  <c r="AE151" i="4"/>
  <c r="V15" i="4"/>
  <c r="J15" i="4" s="1"/>
  <c r="I15" i="4" s="1"/>
  <c r="AB148" i="4"/>
  <c r="Z240" i="4"/>
  <c r="AG243" i="4"/>
  <c r="Y288" i="4"/>
  <c r="Y287" i="4" s="1"/>
  <c r="Y150" i="4"/>
  <c r="V255" i="4"/>
  <c r="J255" i="4" s="1"/>
  <c r="I255" i="4" s="1"/>
  <c r="AA147" i="4"/>
  <c r="V259" i="4"/>
  <c r="J259" i="4" s="1"/>
  <c r="I259" i="4" s="1"/>
  <c r="V278" i="4"/>
  <c r="J278" i="4" s="1"/>
  <c r="I278" i="4" s="1"/>
  <c r="AG151" i="4"/>
  <c r="Y62" i="4"/>
  <c r="AF136" i="4"/>
  <c r="AG147" i="4"/>
  <c r="AH280" i="4"/>
  <c r="AH135" i="4"/>
  <c r="X148" i="4"/>
  <c r="Z148" i="4"/>
  <c r="AH288" i="4"/>
  <c r="AH287" i="4" s="1"/>
  <c r="AH150" i="4"/>
  <c r="V256" i="4"/>
  <c r="J256" i="4" s="1"/>
  <c r="I256" i="4" s="1"/>
  <c r="V49" i="4"/>
  <c r="J49" i="4" s="1"/>
  <c r="I49" i="4" s="1"/>
  <c r="AE288" i="4"/>
  <c r="AE287" i="4" s="1"/>
  <c r="AE150" i="4"/>
  <c r="AB151" i="4"/>
  <c r="Y280" i="4"/>
  <c r="Y135" i="4"/>
  <c r="V83" i="4"/>
  <c r="J83" i="4" s="1"/>
  <c r="I83" i="4" s="1"/>
  <c r="AF150" i="4"/>
  <c r="AF288" i="4"/>
  <c r="AF287" i="4" s="1"/>
  <c r="X135" i="4"/>
  <c r="X280" i="4"/>
  <c r="AF151" i="4"/>
  <c r="Z133" i="4"/>
  <c r="AA136" i="4"/>
  <c r="Y151" i="4"/>
  <c r="V257" i="4"/>
  <c r="J257" i="4" s="1"/>
  <c r="I257" i="4" s="1"/>
  <c r="AH274" i="4"/>
  <c r="Z280" i="4"/>
  <c r="Z135" i="4"/>
  <c r="AD240" i="4"/>
  <c r="AC274" i="4"/>
  <c r="V92" i="4"/>
  <c r="J92" i="4" s="1"/>
  <c r="I92" i="4" s="1"/>
  <c r="Z151" i="4"/>
  <c r="AB243" i="4"/>
  <c r="AD147" i="4"/>
  <c r="Z243" i="4"/>
  <c r="AC133" i="4"/>
  <c r="AH277" i="4"/>
  <c r="Y147" i="4"/>
  <c r="AG288" i="4"/>
  <c r="AG287" i="4" s="1"/>
  <c r="AG150" i="4"/>
  <c r="Y243" i="4"/>
  <c r="Z136" i="4"/>
  <c r="AF274" i="4"/>
  <c r="AD153" i="4"/>
  <c r="AF236" i="4" l="1"/>
  <c r="AF234" i="4" s="1"/>
  <c r="AD253" i="4"/>
  <c r="AE253" i="4"/>
  <c r="Y253" i="4"/>
  <c r="X253" i="4"/>
  <c r="AA253" i="4"/>
  <c r="AB253" i="4"/>
  <c r="AF253" i="4"/>
  <c r="AC253" i="4"/>
  <c r="AH253" i="4"/>
  <c r="Z253" i="4"/>
  <c r="AG253" i="4"/>
  <c r="AD236" i="4"/>
  <c r="AE236" i="4"/>
  <c r="X236" i="4"/>
  <c r="AB236" i="4"/>
  <c r="AH236" i="4"/>
  <c r="AG236" i="4"/>
  <c r="AA236" i="4"/>
  <c r="Z236" i="4"/>
  <c r="Y236" i="4"/>
  <c r="AC236" i="4"/>
  <c r="Y152" i="4"/>
  <c r="J203" i="4"/>
  <c r="I203" i="4" s="1"/>
  <c r="AF299" i="4"/>
  <c r="AD299" i="4"/>
  <c r="AH146" i="4"/>
  <c r="AD134" i="4"/>
  <c r="AC134" i="4"/>
  <c r="AG149" i="4"/>
  <c r="Y59" i="4"/>
  <c r="AE59" i="4"/>
  <c r="AE299" i="4"/>
  <c r="X134" i="4"/>
  <c r="Z149" i="4"/>
  <c r="X149" i="4"/>
  <c r="AC149" i="4"/>
  <c r="AH134" i="4"/>
  <c r="AG59" i="4"/>
  <c r="AB131" i="4"/>
  <c r="AC146" i="4"/>
  <c r="AH149" i="4"/>
  <c r="Y131" i="4"/>
  <c r="AG299" i="4"/>
  <c r="Y134" i="4"/>
  <c r="AE134" i="4"/>
  <c r="AD146" i="4"/>
  <c r="Y146" i="4"/>
  <c r="AH299" i="4"/>
  <c r="AC59" i="4"/>
  <c r="AC74" i="4" s="1"/>
  <c r="AC95" i="4" s="1"/>
  <c r="AG146" i="4"/>
  <c r="AE146" i="4"/>
  <c r="AC131" i="4"/>
  <c r="AB134" i="4"/>
  <c r="AA131" i="4"/>
  <c r="V261" i="4"/>
  <c r="J261" i="4" s="1"/>
  <c r="I261" i="4" s="1"/>
  <c r="AA146" i="4"/>
  <c r="AF131" i="4"/>
  <c r="AE149" i="4"/>
  <c r="Y299" i="4"/>
  <c r="AG131" i="4"/>
  <c r="X116" i="4"/>
  <c r="X114" i="4" s="1"/>
  <c r="X128" i="4"/>
  <c r="X120" i="4"/>
  <c r="X124" i="4"/>
  <c r="X129" i="4"/>
  <c r="X126" i="4"/>
  <c r="X119" i="4"/>
  <c r="X215" i="4"/>
  <c r="X130" i="4"/>
  <c r="X123" i="4"/>
  <c r="X143" i="4"/>
  <c r="X127" i="4"/>
  <c r="X171" i="4"/>
  <c r="X166" i="4" s="1"/>
  <c r="X118" i="4"/>
  <c r="Y115" i="4"/>
  <c r="X194" i="4"/>
  <c r="Z146" i="4"/>
  <c r="AB299" i="4"/>
  <c r="V148" i="4"/>
  <c r="J148" i="4" s="1"/>
  <c r="I148" i="4" s="1"/>
  <c r="V263" i="4"/>
  <c r="J263" i="4" s="1"/>
  <c r="I263" i="4" s="1"/>
  <c r="AH131" i="4"/>
  <c r="AF146" i="4"/>
  <c r="V240" i="4"/>
  <c r="J240" i="4" s="1"/>
  <c r="I240" i="4" s="1"/>
  <c r="AF149" i="4"/>
  <c r="V288" i="4"/>
  <c r="J288" i="4" s="1"/>
  <c r="I288" i="4" s="1"/>
  <c r="AB146" i="4"/>
  <c r="V151" i="4"/>
  <c r="J151" i="4" s="1"/>
  <c r="I151" i="4" s="1"/>
  <c r="AF134" i="4"/>
  <c r="AG134" i="4"/>
  <c r="V135" i="4"/>
  <c r="J135" i="4" s="1"/>
  <c r="I135" i="4" s="1"/>
  <c r="AD149" i="4"/>
  <c r="V133" i="4"/>
  <c r="J133" i="4" s="1"/>
  <c r="I133" i="4" s="1"/>
  <c r="X131" i="4"/>
  <c r="AD59" i="4"/>
  <c r="V67" i="4"/>
  <c r="J67" i="4" s="1"/>
  <c r="I67" i="4" s="1"/>
  <c r="X59" i="4"/>
  <c r="X74" i="4" s="1"/>
  <c r="X95" i="4" s="1"/>
  <c r="AA149" i="4"/>
  <c r="AH59" i="4"/>
  <c r="AH74" i="4" s="1"/>
  <c r="AH95" i="4" s="1"/>
  <c r="V277" i="4"/>
  <c r="J277" i="4" s="1"/>
  <c r="I277" i="4" s="1"/>
  <c r="V136" i="4"/>
  <c r="J136" i="4" s="1"/>
  <c r="I136" i="4" s="1"/>
  <c r="V150" i="4"/>
  <c r="J150" i="4" s="1"/>
  <c r="I150" i="4" s="1"/>
  <c r="V237" i="4"/>
  <c r="J237" i="4" s="1"/>
  <c r="I237" i="4" s="1"/>
  <c r="V280" i="4"/>
  <c r="J280" i="4" s="1"/>
  <c r="I280" i="4" s="1"/>
  <c r="AB59" i="4"/>
  <c r="AB74" i="4" s="1"/>
  <c r="AB95" i="4" s="1"/>
  <c r="AA299" i="4"/>
  <c r="Z134" i="4"/>
  <c r="Y149" i="4"/>
  <c r="AA134" i="4"/>
  <c r="V274" i="4"/>
  <c r="J274" i="4" s="1"/>
  <c r="I274" i="4" s="1"/>
  <c r="V132" i="4"/>
  <c r="J132" i="4" s="1"/>
  <c r="I132" i="4" s="1"/>
  <c r="Z131" i="4"/>
  <c r="V87" i="4"/>
  <c r="J87" i="4" s="1"/>
  <c r="I87" i="4" s="1"/>
  <c r="Z299" i="4"/>
  <c r="V63" i="4"/>
  <c r="J63" i="4" s="1"/>
  <c r="I63" i="4" s="1"/>
  <c r="V147" i="4"/>
  <c r="J147" i="4" s="1"/>
  <c r="I147" i="4" s="1"/>
  <c r="AC299" i="4"/>
  <c r="X146" i="4"/>
  <c r="V243" i="4"/>
  <c r="J243" i="4" s="1"/>
  <c r="I243" i="4" s="1"/>
  <c r="AE131" i="4"/>
  <c r="AD131" i="4"/>
  <c r="V284" i="4"/>
  <c r="J284" i="4" s="1"/>
  <c r="I284" i="4" s="1"/>
  <c r="X299" i="4"/>
  <c r="AB149" i="4"/>
  <c r="V247" i="4"/>
  <c r="J247" i="4" s="1"/>
  <c r="I247" i="4" s="1"/>
  <c r="V77" i="4"/>
  <c r="J77" i="4" s="1"/>
  <c r="I77" i="4" s="1"/>
  <c r="Z59" i="4"/>
  <c r="Z74" i="4" s="1"/>
  <c r="Z95" i="4" s="1"/>
  <c r="X145" i="4" l="1"/>
  <c r="AF297" i="4"/>
  <c r="Y145" i="4"/>
  <c r="X125" i="4"/>
  <c r="AG234" i="4"/>
  <c r="AG297" i="4"/>
  <c r="AH234" i="4"/>
  <c r="AH297" i="4"/>
  <c r="AB234" i="4"/>
  <c r="AB297" i="4"/>
  <c r="X234" i="4"/>
  <c r="X297" i="4"/>
  <c r="X300" i="4" s="1"/>
  <c r="AC234" i="4"/>
  <c r="AC297" i="4"/>
  <c r="AE234" i="4"/>
  <c r="AE297" i="4"/>
  <c r="Y234" i="4"/>
  <c r="Y297" i="4"/>
  <c r="AD234" i="4"/>
  <c r="AD297" i="4"/>
  <c r="Z234" i="4"/>
  <c r="Z297" i="4"/>
  <c r="AA234" i="4"/>
  <c r="AA297" i="4"/>
  <c r="AE60" i="4"/>
  <c r="AE74" i="4"/>
  <c r="AE95" i="4" s="1"/>
  <c r="Y60" i="4"/>
  <c r="Y74" i="4"/>
  <c r="Y95" i="4" s="1"/>
  <c r="AG60" i="4"/>
  <c r="AG74" i="4"/>
  <c r="AG95" i="4" s="1"/>
  <c r="AD60" i="4"/>
  <c r="AD74" i="4"/>
  <c r="AD95" i="4" s="1"/>
  <c r="Z152" i="4"/>
  <c r="Z145" i="4" s="1"/>
  <c r="AC60" i="4"/>
  <c r="X122" i="4"/>
  <c r="X117" i="4"/>
  <c r="Y128" i="4"/>
  <c r="Y126" i="4"/>
  <c r="Y120" i="4"/>
  <c r="Y194" i="4"/>
  <c r="Y171" i="4"/>
  <c r="Y166" i="4" s="1"/>
  <c r="Y118" i="4"/>
  <c r="Y119" i="4"/>
  <c r="Y143" i="4"/>
  <c r="Y130" i="4"/>
  <c r="Y124" i="4"/>
  <c r="Z115" i="4"/>
  <c r="Y127" i="4"/>
  <c r="Y123" i="4"/>
  <c r="Y116" i="4"/>
  <c r="Y114" i="4" s="1"/>
  <c r="V62" i="4"/>
  <c r="J62" i="4" s="1"/>
  <c r="I62" i="4" s="1"/>
  <c r="V149" i="4"/>
  <c r="J149" i="4" s="1"/>
  <c r="I149" i="4" s="1"/>
  <c r="X60" i="4"/>
  <c r="V298" i="4"/>
  <c r="J298" i="4" s="1"/>
  <c r="I298" i="4" s="1"/>
  <c r="V146" i="4"/>
  <c r="J146" i="4" s="1"/>
  <c r="I146" i="4" s="1"/>
  <c r="AH60" i="4"/>
  <c r="V299" i="4"/>
  <c r="J299" i="4" s="1"/>
  <c r="I299" i="4" s="1"/>
  <c r="V287" i="4"/>
  <c r="J287" i="4" s="1"/>
  <c r="I287" i="4" s="1"/>
  <c r="V236" i="4"/>
  <c r="J236" i="4" s="1"/>
  <c r="I236" i="4" s="1"/>
  <c r="V131" i="4"/>
  <c r="J131" i="4" s="1"/>
  <c r="I131" i="4" s="1"/>
  <c r="V134" i="4"/>
  <c r="J134" i="4" s="1"/>
  <c r="I134" i="4" s="1"/>
  <c r="Z60" i="4"/>
  <c r="X142" i="4"/>
  <c r="AB60" i="4"/>
  <c r="V254" i="4"/>
  <c r="J254" i="4" s="1"/>
  <c r="I254" i="4" s="1"/>
  <c r="V20" i="4"/>
  <c r="J20" i="4" s="1"/>
  <c r="I20" i="4" s="1"/>
  <c r="X121" i="4"/>
  <c r="AE153" i="4"/>
  <c r="X113" i="4" l="1"/>
  <c r="X141" i="4"/>
  <c r="X140" i="4" s="1"/>
  <c r="Y125" i="4"/>
  <c r="AA152" i="4"/>
  <c r="AA145" i="4" s="1"/>
  <c r="Y215" i="4"/>
  <c r="Y75" i="4"/>
  <c r="X251" i="4"/>
  <c r="Y251" i="4"/>
  <c r="Z143" i="4"/>
  <c r="Z127" i="4"/>
  <c r="Z124" i="4"/>
  <c r="Z171" i="4"/>
  <c r="Z166" i="4" s="1"/>
  <c r="Z118" i="4"/>
  <c r="Z120" i="4"/>
  <c r="Z128" i="4"/>
  <c r="Z194" i="4"/>
  <c r="Z116" i="4"/>
  <c r="Z114" i="4" s="1"/>
  <c r="Z215" i="4"/>
  <c r="Z130" i="4"/>
  <c r="AA115" i="4"/>
  <c r="Z123" i="4"/>
  <c r="Z119" i="4"/>
  <c r="Z126" i="4"/>
  <c r="V234" i="4"/>
  <c r="J234" i="4" s="1"/>
  <c r="I234" i="4" s="1"/>
  <c r="V110" i="4"/>
  <c r="J110" i="4" s="1"/>
  <c r="I110" i="4" s="1"/>
  <c r="Y142" i="4"/>
  <c r="V91" i="4"/>
  <c r="J91" i="4" s="1"/>
  <c r="I91" i="4" s="1"/>
  <c r="V19" i="4"/>
  <c r="J19" i="4" s="1"/>
  <c r="I19" i="4" s="1"/>
  <c r="Y122" i="4"/>
  <c r="Y117" i="4"/>
  <c r="Z125" i="4" l="1"/>
  <c r="Y141" i="4"/>
  <c r="Y140" i="4" s="1"/>
  <c r="AB152" i="4"/>
  <c r="AB145" i="4" s="1"/>
  <c r="AG75" i="4"/>
  <c r="AC75" i="4"/>
  <c r="AD75" i="4"/>
  <c r="AA128" i="4"/>
  <c r="AA171" i="4"/>
  <c r="AA166" i="4" s="1"/>
  <c r="AA118" i="4"/>
  <c r="AA194" i="4"/>
  <c r="AA130" i="4"/>
  <c r="AA124" i="4"/>
  <c r="AA143" i="4"/>
  <c r="AA119" i="4"/>
  <c r="AB115" i="4"/>
  <c r="AA126" i="4"/>
  <c r="AA120" i="4"/>
  <c r="AA127" i="4"/>
  <c r="AA123" i="4"/>
  <c r="AA116" i="4"/>
  <c r="AA114" i="4" s="1"/>
  <c r="AB75" i="4"/>
  <c r="Z142" i="4"/>
  <c r="Z141" i="4" s="1"/>
  <c r="Z140" i="4" s="1"/>
  <c r="X75" i="4"/>
  <c r="AE75" i="4"/>
  <c r="AH75" i="4"/>
  <c r="Z117" i="4"/>
  <c r="Z75" i="4"/>
  <c r="Z122" i="4"/>
  <c r="AF153" i="4"/>
  <c r="AA125" i="4" l="1"/>
  <c r="AC152" i="4"/>
  <c r="AC145" i="4" s="1"/>
  <c r="X232" i="4"/>
  <c r="X293" i="4" s="1"/>
  <c r="AA215" i="4"/>
  <c r="Y99" i="4"/>
  <c r="AA122" i="4"/>
  <c r="AB171" i="4"/>
  <c r="AB166" i="4" s="1"/>
  <c r="AB118" i="4"/>
  <c r="AB194" i="4"/>
  <c r="AB119" i="4"/>
  <c r="AB128" i="4"/>
  <c r="AB123" i="4"/>
  <c r="AB120" i="4"/>
  <c r="AB130" i="4"/>
  <c r="AB215" i="4"/>
  <c r="AB127" i="4"/>
  <c r="AB126" i="4"/>
  <c r="AB143" i="4"/>
  <c r="AB116" i="4"/>
  <c r="AB114" i="4" s="1"/>
  <c r="AC115" i="4"/>
  <c r="AB124" i="4"/>
  <c r="AA142" i="4"/>
  <c r="AA117" i="4"/>
  <c r="AG99" i="4"/>
  <c r="AG96" i="4"/>
  <c r="Y300" i="4"/>
  <c r="Y109" i="4" l="1"/>
  <c r="Y105" i="4" s="1"/>
  <c r="AG109" i="4"/>
  <c r="AG105" i="4" s="1"/>
  <c r="AB125" i="4"/>
  <c r="AA141" i="4"/>
  <c r="AA140" i="4" s="1"/>
  <c r="AD152" i="4"/>
  <c r="AD145" i="4" s="1"/>
  <c r="Y232" i="4"/>
  <c r="Y293" i="4" s="1"/>
  <c r="X190" i="4"/>
  <c r="Y96" i="4"/>
  <c r="Y100" i="4"/>
  <c r="AC96" i="4"/>
  <c r="AC99" i="4"/>
  <c r="AD96" i="4"/>
  <c r="AD99" i="4"/>
  <c r="AB122" i="4"/>
  <c r="AD115" i="4"/>
  <c r="AC119" i="4"/>
  <c r="AC124" i="4"/>
  <c r="AC143" i="4"/>
  <c r="AC126" i="4"/>
  <c r="AC130" i="4"/>
  <c r="AC116" i="4"/>
  <c r="AC114" i="4" s="1"/>
  <c r="AC120" i="4"/>
  <c r="AC128" i="4"/>
  <c r="AC171" i="4"/>
  <c r="AC166" i="4" s="1"/>
  <c r="AC118" i="4"/>
  <c r="AC123" i="4"/>
  <c r="AC194" i="4"/>
  <c r="AC127" i="4"/>
  <c r="AE96" i="4"/>
  <c r="AE99" i="4"/>
  <c r="AG100" i="4"/>
  <c r="X96" i="4"/>
  <c r="X99" i="4"/>
  <c r="AH99" i="4"/>
  <c r="AH96" i="4"/>
  <c r="AB142" i="4"/>
  <c r="Z96" i="4"/>
  <c r="Z99" i="4"/>
  <c r="AB96" i="4"/>
  <c r="AB99" i="4"/>
  <c r="AB117" i="4"/>
  <c r="AG153" i="4"/>
  <c r="Y129" i="4"/>
  <c r="Y121" i="4"/>
  <c r="Y113" i="4" l="1"/>
  <c r="AD109" i="4"/>
  <c r="AD105" i="4" s="1"/>
  <c r="AC109" i="4"/>
  <c r="AC105" i="4" s="1"/>
  <c r="AB109" i="4"/>
  <c r="AB105" i="4" s="1"/>
  <c r="AH109" i="4"/>
  <c r="AH105" i="4" s="1"/>
  <c r="Z109" i="4"/>
  <c r="Z105" i="4" s="1"/>
  <c r="AE109" i="4"/>
  <c r="AE105" i="4" s="1"/>
  <c r="AB141" i="4"/>
  <c r="AB140" i="4" s="1"/>
  <c r="AC125" i="4"/>
  <c r="X109" i="4"/>
  <c r="X105" i="4" s="1"/>
  <c r="X224" i="4"/>
  <c r="Y224" i="4" s="1"/>
  <c r="AE152" i="4"/>
  <c r="AE145" i="4" s="1"/>
  <c r="X302" i="4"/>
  <c r="Z232" i="4"/>
  <c r="V232" i="4" s="1"/>
  <c r="AC215" i="4"/>
  <c r="Z251" i="4"/>
  <c r="AC122" i="4"/>
  <c r="AC117" i="4"/>
  <c r="AC100" i="4"/>
  <c r="AD100" i="4"/>
  <c r="AD194" i="4"/>
  <c r="AD128" i="4"/>
  <c r="AD143" i="4"/>
  <c r="AD116" i="4"/>
  <c r="AD114" i="4" s="1"/>
  <c r="AD124" i="4"/>
  <c r="AD171" i="4"/>
  <c r="AD166" i="4" s="1"/>
  <c r="AD118" i="4"/>
  <c r="AD119" i="4"/>
  <c r="AD123" i="4"/>
  <c r="AD120" i="4"/>
  <c r="AD130" i="4"/>
  <c r="AD215" i="4"/>
  <c r="AD127" i="4"/>
  <c r="AD126" i="4"/>
  <c r="AE115" i="4"/>
  <c r="AH100" i="4"/>
  <c r="Z100" i="4"/>
  <c r="AE100" i="4"/>
  <c r="AC142" i="4"/>
  <c r="X100" i="4"/>
  <c r="AB100" i="4"/>
  <c r="Z224" i="4" l="1"/>
  <c r="V224" i="4"/>
  <c r="V222" i="4" s="1"/>
  <c r="V220" i="4" s="1"/>
  <c r="V226" i="4" s="1"/>
  <c r="V228" i="4" s="1"/>
  <c r="AD125" i="4"/>
  <c r="AC141" i="4"/>
  <c r="AC140" i="4" s="1"/>
  <c r="AF152" i="4"/>
  <c r="AF145" i="4" s="1"/>
  <c r="AD122" i="4"/>
  <c r="AD117" i="4"/>
  <c r="AE120" i="4"/>
  <c r="AE126" i="4"/>
  <c r="AE127" i="4"/>
  <c r="AE123" i="4"/>
  <c r="AE171" i="4"/>
  <c r="AE166" i="4" s="1"/>
  <c r="AE118" i="4"/>
  <c r="AE215" i="4"/>
  <c r="AE130" i="4"/>
  <c r="AE116" i="4"/>
  <c r="AE114" i="4" s="1"/>
  <c r="AF115" i="4"/>
  <c r="AE143" i="4"/>
  <c r="AE128" i="4"/>
  <c r="AE119" i="4"/>
  <c r="AE124" i="4"/>
  <c r="AE194" i="4"/>
  <c r="AD142" i="4"/>
  <c r="AH153" i="4"/>
  <c r="AD141" i="4" l="1"/>
  <c r="AD140" i="4" s="1"/>
  <c r="AE125" i="4"/>
  <c r="AG152" i="4"/>
  <c r="AG145" i="4" s="1"/>
  <c r="AE122" i="4"/>
  <c r="AF142" i="4"/>
  <c r="AF141" i="4" s="1"/>
  <c r="AF171" i="4"/>
  <c r="AF166" i="4" s="1"/>
  <c r="AF118" i="4"/>
  <c r="AF119" i="4"/>
  <c r="AF128" i="4"/>
  <c r="AF116" i="4"/>
  <c r="AF114" i="4" s="1"/>
  <c r="AF126" i="4"/>
  <c r="AF194" i="4"/>
  <c r="AF123" i="4"/>
  <c r="AF130" i="4"/>
  <c r="AF124" i="4"/>
  <c r="AF143" i="4"/>
  <c r="AG115" i="4"/>
  <c r="AF215" i="4"/>
  <c r="AF127" i="4"/>
  <c r="AF120" i="4"/>
  <c r="AE142" i="4"/>
  <c r="AE117" i="4"/>
  <c r="Y302" i="4"/>
  <c r="V153" i="4"/>
  <c r="J153" i="4" s="1"/>
  <c r="I153" i="4" s="1"/>
  <c r="AF140" i="4" l="1"/>
  <c r="AE141" i="4"/>
  <c r="AE140" i="4" s="1"/>
  <c r="AF125" i="4"/>
  <c r="J223" i="4"/>
  <c r="I223" i="4" s="1"/>
  <c r="AH152" i="4"/>
  <c r="AH145" i="4" s="1"/>
  <c r="V145" i="4" s="1"/>
  <c r="J145" i="4" s="1"/>
  <c r="I145" i="4" s="1"/>
  <c r="J208" i="4"/>
  <c r="I208" i="4" s="1"/>
  <c r="Y190" i="4"/>
  <c r="AF117" i="4"/>
  <c r="AG128" i="4"/>
  <c r="AG215" i="4"/>
  <c r="AG194" i="4"/>
  <c r="AG126" i="4"/>
  <c r="AG171" i="4"/>
  <c r="AG166" i="4" s="1"/>
  <c r="AG118" i="4"/>
  <c r="AG123" i="4"/>
  <c r="AG120" i="4"/>
  <c r="AG127" i="4"/>
  <c r="AG130" i="4"/>
  <c r="AG119" i="4"/>
  <c r="AH115" i="4"/>
  <c r="AG143" i="4"/>
  <c r="AG116" i="4"/>
  <c r="AG114" i="4" s="1"/>
  <c r="AG124" i="4"/>
  <c r="AF122" i="4"/>
  <c r="Z300" i="4"/>
  <c r="Z121" i="4"/>
  <c r="Z129" i="4"/>
  <c r="Z113" i="4" l="1"/>
  <c r="AG125" i="4"/>
  <c r="V115" i="4"/>
  <c r="J115" i="4" s="1"/>
  <c r="I115" i="4" s="1"/>
  <c r="V152" i="4"/>
  <c r="J152" i="4" s="1"/>
  <c r="I152" i="4" s="1"/>
  <c r="AA251" i="4"/>
  <c r="AH116" i="4"/>
  <c r="V116" i="4" s="1"/>
  <c r="J116" i="4" s="1"/>
  <c r="I116" i="4" s="1"/>
  <c r="AH119" i="4"/>
  <c r="V119" i="4" s="1"/>
  <c r="J119" i="4" s="1"/>
  <c r="I119" i="4" s="1"/>
  <c r="J186" i="4"/>
  <c r="I186" i="4" s="1"/>
  <c r="AH127" i="4"/>
  <c r="V127" i="4" s="1"/>
  <c r="J127" i="4" s="1"/>
  <c r="I127" i="4" s="1"/>
  <c r="AH120" i="4"/>
  <c r="V120" i="4" s="1"/>
  <c r="J120" i="4" s="1"/>
  <c r="I120" i="4" s="1"/>
  <c r="J199" i="4"/>
  <c r="I199" i="4" s="1"/>
  <c r="AH123" i="4"/>
  <c r="J202" i="4"/>
  <c r="I202" i="4" s="1"/>
  <c r="AH126" i="4"/>
  <c r="AH124" i="4"/>
  <c r="V124" i="4" s="1"/>
  <c r="J124" i="4" s="1"/>
  <c r="I124" i="4" s="1"/>
  <c r="AH194" i="4"/>
  <c r="AH143" i="4"/>
  <c r="V143" i="4" s="1"/>
  <c r="J143" i="4" s="1"/>
  <c r="I143" i="4" s="1"/>
  <c r="AH171" i="4"/>
  <c r="AH118" i="4"/>
  <c r="AH128" i="4"/>
  <c r="V128" i="4" s="1"/>
  <c r="J128" i="4" s="1"/>
  <c r="I128" i="4" s="1"/>
  <c r="AG142" i="4"/>
  <c r="AG122" i="4"/>
  <c r="AG117" i="4"/>
  <c r="Z293" i="4"/>
  <c r="AH125" i="4" l="1"/>
  <c r="V125" i="4" s="1"/>
  <c r="J125" i="4" s="1"/>
  <c r="I125" i="4" s="1"/>
  <c r="AG141" i="4"/>
  <c r="AG140" i="4" s="1"/>
  <c r="AH114" i="4"/>
  <c r="J171" i="4"/>
  <c r="I171" i="4" s="1"/>
  <c r="AH166" i="4"/>
  <c r="J168" i="4"/>
  <c r="I168" i="4" s="1"/>
  <c r="J195" i="4"/>
  <c r="I195" i="4" s="1"/>
  <c r="AA232" i="4"/>
  <c r="AH142" i="4"/>
  <c r="AH141" i="4" s="1"/>
  <c r="AH140" i="4" s="1"/>
  <c r="J184" i="4"/>
  <c r="I184" i="4" s="1"/>
  <c r="AH215" i="4"/>
  <c r="J215" i="4" s="1"/>
  <c r="I215" i="4" s="1"/>
  <c r="J216" i="4"/>
  <c r="I216" i="4" s="1"/>
  <c r="AH130" i="4"/>
  <c r="V130" i="4" s="1"/>
  <c r="J130" i="4" s="1"/>
  <c r="I130" i="4" s="1"/>
  <c r="J211" i="4"/>
  <c r="I211" i="4" s="1"/>
  <c r="AA300" i="4"/>
  <c r="V118" i="4"/>
  <c r="J118" i="4" s="1"/>
  <c r="I118" i="4" s="1"/>
  <c r="AH117" i="4"/>
  <c r="V117" i="4" s="1"/>
  <c r="J117" i="4" s="1"/>
  <c r="I117" i="4" s="1"/>
  <c r="V126" i="4"/>
  <c r="J126" i="4" s="1"/>
  <c r="I126" i="4" s="1"/>
  <c r="V123" i="4"/>
  <c r="J123" i="4" s="1"/>
  <c r="I123" i="4" s="1"/>
  <c r="AH122" i="4"/>
  <c r="AA121" i="4"/>
  <c r="AA129" i="4"/>
  <c r="AA113" i="4" l="1"/>
  <c r="V114" i="4"/>
  <c r="J114" i="4" s="1"/>
  <c r="I114" i="4" s="1"/>
  <c r="V122" i="4"/>
  <c r="J122" i="4" s="1"/>
  <c r="I122" i="4" s="1"/>
  <c r="V142" i="4"/>
  <c r="J142" i="4" s="1"/>
  <c r="I142" i="4" s="1"/>
  <c r="Z302" i="4"/>
  <c r="J182" i="4"/>
  <c r="I182" i="4" s="1"/>
  <c r="J183" i="4"/>
  <c r="I183" i="4" s="1"/>
  <c r="Z190" i="4"/>
  <c r="AB251" i="4"/>
  <c r="V141" i="4"/>
  <c r="J141" i="4" s="1"/>
  <c r="I141" i="4" s="1"/>
  <c r="V140" i="4"/>
  <c r="J140" i="4" s="1"/>
  <c r="I140" i="4" s="1"/>
  <c r="AA293" i="4"/>
  <c r="AB232" i="4" l="1"/>
  <c r="AB300" i="4"/>
  <c r="AA302" i="4" l="1"/>
  <c r="AA190" i="4"/>
  <c r="AB293" i="4"/>
  <c r="AB129" i="4"/>
  <c r="AB121" i="4"/>
  <c r="AB113" i="4" l="1"/>
  <c r="AC232" i="4"/>
  <c r="AB190" i="4"/>
  <c r="AC251" i="4"/>
  <c r="AB302" i="4" l="1"/>
  <c r="AC300" i="4"/>
  <c r="AC293" i="4" l="1"/>
  <c r="AC121" i="4"/>
  <c r="AC129" i="4"/>
  <c r="AC113" i="4" l="1"/>
  <c r="AD232" i="4"/>
  <c r="AC190" i="4"/>
  <c r="AD251" i="4"/>
  <c r="AC302" i="4" l="1"/>
  <c r="AD103" i="4"/>
  <c r="AD111" i="4" s="1"/>
  <c r="AB103" i="4"/>
  <c r="AB111" i="4" s="1"/>
  <c r="AB138" i="4" s="1"/>
  <c r="AB155" i="4" s="1"/>
  <c r="Z103" i="4"/>
  <c r="AC103" i="4"/>
  <c r="AG103" i="4"/>
  <c r="AG111" i="4" s="1"/>
  <c r="X103" i="4"/>
  <c r="X111" i="4" s="1"/>
  <c r="X138" i="4" s="1"/>
  <c r="X155" i="4" s="1"/>
  <c r="AE103" i="4"/>
  <c r="AE111" i="4" s="1"/>
  <c r="AH103" i="4"/>
  <c r="AH111" i="4" s="1"/>
  <c r="Y103" i="4"/>
  <c r="Y111" i="4" s="1"/>
  <c r="Y138" i="4" s="1"/>
  <c r="Y155" i="4" s="1"/>
  <c r="V102" i="4"/>
  <c r="J102" i="4" s="1"/>
  <c r="I102" i="4" s="1"/>
  <c r="AD300" i="4"/>
  <c r="AD293" i="4" s="1"/>
  <c r="AE232" i="4" l="1"/>
  <c r="AC111" i="4"/>
  <c r="AC138" i="4" s="1"/>
  <c r="AC155" i="4" s="1"/>
  <c r="Z111" i="4"/>
  <c r="Z138" i="4" s="1"/>
  <c r="Z155" i="4" s="1"/>
  <c r="AD129" i="4"/>
  <c r="AD121" i="4"/>
  <c r="AD113" i="4" l="1"/>
  <c r="AD138" i="4" s="1"/>
  <c r="AD155" i="4" s="1"/>
  <c r="X222" i="4"/>
  <c r="AE251" i="4"/>
  <c r="AD190" i="4"/>
  <c r="AD302" i="4"/>
  <c r="X220" i="4" l="1"/>
  <c r="X226" i="4" s="1"/>
  <c r="X228" i="4" s="1"/>
  <c r="Y222" i="4"/>
  <c r="X157" i="4"/>
  <c r="AE300" i="4"/>
  <c r="AE293" i="4" s="1"/>
  <c r="Y220" i="4" l="1"/>
  <c r="Y226" i="4" s="1"/>
  <c r="Y228" i="4" s="1"/>
  <c r="AF232" i="4"/>
  <c r="Z222" i="4"/>
  <c r="Z220" i="4" s="1"/>
  <c r="X158" i="4"/>
  <c r="X160" i="4" s="1"/>
  <c r="AE129" i="4"/>
  <c r="AE121" i="4"/>
  <c r="AE113" i="4" l="1"/>
  <c r="AE138" i="4" s="1"/>
  <c r="AE155" i="4" s="1"/>
  <c r="Y157" i="4"/>
  <c r="Y158" i="4" s="1"/>
  <c r="Z157" i="4" s="1"/>
  <c r="Z158" i="4" s="1"/>
  <c r="AF251" i="4"/>
  <c r="AE190" i="4"/>
  <c r="AE302" i="4"/>
  <c r="Y160" i="4" l="1"/>
  <c r="Z226" i="4"/>
  <c r="Z160" i="4"/>
  <c r="AA157" i="4"/>
  <c r="AF300" i="4"/>
  <c r="AF293" i="4" s="1"/>
  <c r="AG232" i="4" l="1"/>
  <c r="Z228" i="4"/>
  <c r="AF121" i="4"/>
  <c r="AF129" i="4"/>
  <c r="AF113" i="4" l="1"/>
  <c r="AG251" i="4"/>
  <c r="AF190" i="4"/>
  <c r="AF302" i="4"/>
  <c r="AG300" i="4" l="1"/>
  <c r="AG293" i="4" s="1"/>
  <c r="AH232" i="4" l="1"/>
  <c r="J232" i="4" s="1"/>
  <c r="I232" i="4" s="1"/>
  <c r="AG129" i="4"/>
  <c r="AG121" i="4"/>
  <c r="AG113" i="4" l="1"/>
  <c r="AG138" i="4" s="1"/>
  <c r="AG155" i="4" s="1"/>
  <c r="AG190" i="4"/>
  <c r="AG302" i="4"/>
  <c r="V269" i="4" l="1"/>
  <c r="J269" i="4" s="1"/>
  <c r="I269" i="4" s="1"/>
  <c r="V253" i="4" l="1"/>
  <c r="AH251" i="4"/>
  <c r="V251" i="4" s="1"/>
  <c r="J251" i="4" s="1"/>
  <c r="I251" i="4" s="1"/>
  <c r="J253" i="4" l="1"/>
  <c r="I253" i="4" s="1"/>
  <c r="J250" i="4"/>
  <c r="I250" i="4" s="1"/>
  <c r="J175" i="4"/>
  <c r="I175" i="4" s="1"/>
  <c r="J206" i="4"/>
  <c r="I206" i="4" s="1"/>
  <c r="J194" i="4"/>
  <c r="I194" i="4" s="1"/>
  <c r="AH300" i="4"/>
  <c r="V297" i="4"/>
  <c r="J297" i="4" s="1"/>
  <c r="I297" i="4" s="1"/>
  <c r="AH129" i="4"/>
  <c r="AH121" i="4"/>
  <c r="AH113" i="4" l="1"/>
  <c r="AH138" i="4" s="1"/>
  <c r="AH155" i="4" s="1"/>
  <c r="V121" i="4"/>
  <c r="J121" i="4" s="1"/>
  <c r="I121" i="4" s="1"/>
  <c r="V129" i="4"/>
  <c r="J129" i="4" s="1"/>
  <c r="I129" i="4" s="1"/>
  <c r="AH293" i="4"/>
  <c r="V300" i="4"/>
  <c r="J300" i="4" s="1"/>
  <c r="I300" i="4" s="1"/>
  <c r="J167" i="4" l="1"/>
  <c r="I167" i="4" s="1"/>
  <c r="AH302" i="4"/>
  <c r="V302" i="4" s="1"/>
  <c r="J302" i="4" s="1"/>
  <c r="I302" i="4" s="1"/>
  <c r="AH190" i="4" l="1"/>
  <c r="J190" i="4" s="1"/>
  <c r="I190" i="4" s="1"/>
  <c r="J166" i="4"/>
  <c r="I166" i="4" s="1"/>
  <c r="V113" i="4"/>
  <c r="J113" i="4" s="1"/>
  <c r="I113" i="4" s="1"/>
  <c r="V293" i="4" l="1"/>
  <c r="J293" i="4" s="1"/>
  <c r="I293" i="4" s="1"/>
  <c r="V13" i="4" l="1"/>
  <c r="J13" i="4" s="1"/>
  <c r="I13" i="4" s="1"/>
  <c r="AA59" i="4" l="1"/>
  <c r="V12" i="4"/>
  <c r="J12" i="4" s="1"/>
  <c r="I12" i="4" s="1"/>
  <c r="AF59" i="4"/>
  <c r="AF60" i="4" l="1"/>
  <c r="AF74" i="4"/>
  <c r="AF95" i="4" s="1"/>
  <c r="AA74" i="4"/>
  <c r="AA95" i="4" s="1"/>
  <c r="AA60" i="4"/>
  <c r="V59" i="4"/>
  <c r="AA96" i="4" l="1"/>
  <c r="AA75" i="4"/>
  <c r="V60" i="4"/>
  <c r="J60" i="4" s="1"/>
  <c r="I60" i="4" s="1"/>
  <c r="J59" i="4"/>
  <c r="I59" i="4" s="1"/>
  <c r="AF75" i="4"/>
  <c r="AA99" i="4" l="1"/>
  <c r="V74" i="4"/>
  <c r="AA100" i="4" l="1"/>
  <c r="AA224" i="4"/>
  <c r="AB224" i="4" s="1"/>
  <c r="AC224" i="4" s="1"/>
  <c r="AD224" i="4" s="1"/>
  <c r="AE224" i="4" s="1"/>
  <c r="AA103" i="4"/>
  <c r="AA109" i="4"/>
  <c r="AA105" i="4" s="1"/>
  <c r="V75" i="4"/>
  <c r="J75" i="4" s="1"/>
  <c r="I75" i="4" s="1"/>
  <c r="J74" i="4"/>
  <c r="I74" i="4" s="1"/>
  <c r="AF96" i="4"/>
  <c r="AA222" i="4" l="1"/>
  <c r="AA220" i="4" s="1"/>
  <c r="AF99" i="4"/>
  <c r="V95" i="4"/>
  <c r="AA111" i="4"/>
  <c r="AA138" i="4" s="1"/>
  <c r="AA155" i="4" s="1"/>
  <c r="AF100" i="4" l="1"/>
  <c r="AF109" i="4"/>
  <c r="AF105" i="4" s="1"/>
  <c r="AF224" i="4"/>
  <c r="AG224" i="4" s="1"/>
  <c r="AH224" i="4" s="1"/>
  <c r="V96" i="4"/>
  <c r="J96" i="4" s="1"/>
  <c r="I96" i="4" s="1"/>
  <c r="J95" i="4"/>
  <c r="I95" i="4" s="1"/>
  <c r="AF103" i="4"/>
  <c r="V103" i="4" s="1"/>
  <c r="V99" i="4"/>
  <c r="AB222" i="4"/>
  <c r="AB220" i="4" l="1"/>
  <c r="AB226" i="4" s="1"/>
  <c r="AB228" i="4" s="1"/>
  <c r="AA226" i="4"/>
  <c r="V100" i="4"/>
  <c r="J100" i="4" s="1"/>
  <c r="I100" i="4" s="1"/>
  <c r="J99" i="4"/>
  <c r="I99" i="4" s="1"/>
  <c r="AC222" i="4"/>
  <c r="J103" i="4"/>
  <c r="I103" i="4" s="1"/>
  <c r="AC220" i="4" l="1"/>
  <c r="AC226" i="4" s="1"/>
  <c r="AC228" i="4" s="1"/>
  <c r="AA228" i="4"/>
  <c r="AA158" i="4"/>
  <c r="AF111" i="4"/>
  <c r="AF138" i="4" s="1"/>
  <c r="AF155" i="4" s="1"/>
  <c r="V109" i="4"/>
  <c r="V105" i="4" s="1"/>
  <c r="AD222" i="4"/>
  <c r="AD220" i="4" l="1"/>
  <c r="AD226" i="4" s="1"/>
  <c r="AD228" i="4" s="1"/>
  <c r="J105" i="4"/>
  <c r="I105" i="4" s="1"/>
  <c r="J109" i="4"/>
  <c r="I109" i="4" s="1"/>
  <c r="AE222" i="4"/>
  <c r="V111" i="4"/>
  <c r="J111" i="4" s="1"/>
  <c r="I111" i="4" s="1"/>
  <c r="AA160" i="4"/>
  <c r="AB157" i="4"/>
  <c r="AB158" i="4" s="1"/>
  <c r="AE220" i="4" l="1"/>
  <c r="AE226" i="4" s="1"/>
  <c r="AE228" i="4" s="1"/>
  <c r="AC157" i="4"/>
  <c r="AC158" i="4" s="1"/>
  <c r="AB160" i="4"/>
  <c r="V155" i="4"/>
  <c r="V138" i="4"/>
  <c r="J138" i="4" s="1"/>
  <c r="I138" i="4" s="1"/>
  <c r="AF222" i="4"/>
  <c r="AF220" i="4" l="1"/>
  <c r="AF226" i="4" s="1"/>
  <c r="AF228" i="4" s="1"/>
  <c r="V158" i="4"/>
  <c r="J155" i="4"/>
  <c r="I155" i="4" s="1"/>
  <c r="AG222" i="4"/>
  <c r="AC160" i="4"/>
  <c r="AD157" i="4"/>
  <c r="AD158" i="4" s="1"/>
  <c r="AG220" i="4" l="1"/>
  <c r="AG226" i="4" s="1"/>
  <c r="AG228" i="4" s="1"/>
  <c r="AH222" i="4"/>
  <c r="AH220" i="4" s="1"/>
  <c r="J224" i="4"/>
  <c r="I224" i="4" s="1"/>
  <c r="AD160" i="4"/>
  <c r="AE157" i="4"/>
  <c r="AE158" i="4" s="1"/>
  <c r="J222" i="4" l="1"/>
  <c r="I222" i="4" s="1"/>
  <c r="AE160" i="4"/>
  <c r="AF157" i="4"/>
  <c r="AF158" i="4" s="1"/>
  <c r="AH226" i="4" l="1"/>
  <c r="J220" i="4"/>
  <c r="I220" i="4" s="1"/>
  <c r="AG157" i="4"/>
  <c r="AG158" i="4" s="1"/>
  <c r="AF160" i="4"/>
  <c r="AH228" i="4" l="1"/>
  <c r="J228" i="4" s="1"/>
  <c r="I228" i="4" s="1"/>
  <c r="J226" i="4"/>
  <c r="I226" i="4" s="1"/>
  <c r="AH157" i="4"/>
  <c r="AG160" i="4"/>
  <c r="AH158" i="4" l="1"/>
  <c r="J157" i="4"/>
  <c r="I157" i="4" s="1"/>
  <c r="AH160" i="4" l="1"/>
  <c r="J160" i="4" s="1"/>
  <c r="I160" i="4" s="1"/>
  <c r="J158" i="4"/>
  <c r="I15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Sergey Vaselenko</author>
  </authors>
  <commentList>
    <comment ref="A1" authorId="0" shapeId="0" xr:uid="{00000000-0006-0000-0400-000001000000}">
      <text>
        <r>
          <rPr>
            <sz val="9"/>
            <color indexed="81"/>
            <rFont val="Tahoma"/>
            <family val="2"/>
            <charset val="204"/>
          </rPr>
          <t>First month</t>
        </r>
      </text>
    </comment>
    <comment ref="B1" authorId="0" shapeId="0" xr:uid="{00000000-0006-0000-0400-000002000000}">
      <text>
        <r>
          <rPr>
            <sz val="9"/>
            <color indexed="81"/>
            <rFont val="Tahoma"/>
            <family val="2"/>
            <charset val="204"/>
          </rPr>
          <t>Last month</t>
        </r>
      </text>
    </comment>
    <comment ref="F1" authorId="0" shapeId="0" xr:uid="{00000000-0006-0000-0400-000003000000}">
      <text>
        <r>
          <rPr>
            <sz val="9"/>
            <color indexed="81"/>
            <rFont val="Tahoma"/>
            <family val="2"/>
            <charset val="204"/>
          </rPr>
          <t>Report:
0 - All
1 - PL
2 - CF
3 - BS
4 - DCF</t>
        </r>
      </text>
    </comment>
    <comment ref="G1" authorId="0" shapeId="0" xr:uid="{00000000-0006-0000-0400-000004000000}">
      <text>
        <r>
          <rPr>
            <sz val="9"/>
            <color indexed="81"/>
            <rFont val="Tahoma"/>
            <family val="2"/>
            <charset val="204"/>
          </rPr>
          <t>Row level</t>
        </r>
      </text>
    </comment>
    <comment ref="J1" authorId="0" shapeId="0" xr:uid="{00000000-0006-0000-0400-000005000000}">
      <text>
        <r>
          <rPr>
            <sz val="9"/>
            <color indexed="81"/>
            <rFont val="Tahoma"/>
            <family val="2"/>
            <charset val="204"/>
          </rPr>
          <t>Show empty lines</t>
        </r>
      </text>
    </comment>
    <comment ref="A8" authorId="0" shapeId="0" xr:uid="{00000000-0006-0000-0400-000006000000}">
      <text>
        <r>
          <rPr>
            <sz val="9"/>
            <color indexed="81"/>
            <rFont val="Tahoma"/>
            <family val="2"/>
            <charset val="204"/>
          </rPr>
          <t>A unique row identifier used to consolidate reports</t>
        </r>
      </text>
    </comment>
    <comment ref="B8" authorId="0" shapeId="0" xr:uid="{00000000-0006-0000-0400-000007000000}">
      <text>
        <r>
          <rPr>
            <sz val="9"/>
            <color indexed="81"/>
            <rFont val="Tahoma"/>
            <family val="2"/>
            <charset val="204"/>
          </rPr>
          <t>A unique row identifier base</t>
        </r>
      </text>
    </comment>
    <comment ref="C8" authorId="0" shapeId="0" xr:uid="{5B7A0604-E1A5-4E0B-A1AD-55A3062350C3}">
      <text>
        <r>
          <rPr>
            <sz val="9"/>
            <color indexed="81"/>
            <rFont val="Tahoma"/>
            <family val="2"/>
            <charset val="204"/>
          </rPr>
          <t>ref_number of standard reports to get row details using the context menu</t>
        </r>
      </text>
    </comment>
    <comment ref="D8" authorId="0" shapeId="0" xr:uid="{7CE2F465-311C-43A3-8690-B45379BB67FA}">
      <text>
        <r>
          <rPr>
            <sz val="9"/>
            <color indexed="81"/>
            <rFont val="Tahoma"/>
            <family val="2"/>
            <charset val="204"/>
          </rPr>
          <t>Ledger accounts to get row details using the context menu</t>
        </r>
      </text>
    </comment>
    <comment ref="E8" authorId="0" shapeId="0" xr:uid="{00000000-0006-0000-0400-000008000000}">
      <text>
        <r>
          <rPr>
            <sz val="9"/>
            <color indexed="81"/>
            <rFont val="Tahoma"/>
            <family val="2"/>
            <charset val="204"/>
          </rPr>
          <t>Separator</t>
        </r>
      </text>
    </comment>
    <comment ref="F8" authorId="0" shapeId="0" xr:uid="{00000000-0006-0000-0400-000009000000}">
      <text>
        <r>
          <rPr>
            <sz val="9"/>
            <color indexed="81"/>
            <rFont val="Tahoma"/>
            <family val="2"/>
            <charset val="204"/>
          </rPr>
          <t xml:space="preserve">Report:
1 - PL
2 - CF
3 - BS
4 - DCF
5 - Calculations
</t>
        </r>
      </text>
    </comment>
    <comment ref="G8" authorId="0" shapeId="0" xr:uid="{00000000-0006-0000-0400-00000A000000}">
      <text>
        <r>
          <rPr>
            <sz val="9"/>
            <color indexed="81"/>
            <rFont val="Tahoma"/>
            <family val="2"/>
            <charset val="204"/>
          </rPr>
          <t>Row level: 1, 2, 3, 4</t>
        </r>
      </text>
    </comment>
    <comment ref="H8" authorId="0" shapeId="0" xr:uid="{00000000-0006-0000-0400-00000B000000}">
      <text>
        <r>
          <rPr>
            <sz val="9"/>
            <color indexed="81"/>
            <rFont val="Tahoma"/>
            <family val="2"/>
            <charset val="204"/>
          </rPr>
          <t>Row formats for the conditional formattings</t>
        </r>
      </text>
    </comment>
    <comment ref="I8" authorId="0" shapeId="0" xr:uid="{00000000-0006-0000-0400-00000C000000}">
      <text>
        <r>
          <rPr>
            <sz val="9"/>
            <color indexed="81"/>
            <rFont val="Tahoma"/>
            <family val="2"/>
            <charset val="204"/>
          </rPr>
          <t>1 - Show line
0 - Hide line
Use formulas to calculate it depending on reports, levels, values, etc.</t>
        </r>
      </text>
    </comment>
    <comment ref="J8" authorId="0" shapeId="0" xr:uid="{00000000-0006-0000-0400-00000D000000}">
      <text>
        <r>
          <rPr>
            <sz val="9"/>
            <color indexed="81"/>
            <rFont val="Tahoma"/>
            <family val="2"/>
            <charset val="204"/>
          </rPr>
          <t>Formula:
0 - the line has no data
1 - the line has data</t>
        </r>
      </text>
    </comment>
    <comment ref="K8" authorId="0" shapeId="0" xr:uid="{4DA69352-C3DA-4572-A54B-1140169E0D27}">
      <text>
        <r>
          <rPr>
            <sz val="9"/>
            <color indexed="81"/>
            <rFont val="Tahoma"/>
            <family val="2"/>
            <charset val="204"/>
          </rPr>
          <t>The section to get data from the Data table.</t>
        </r>
      </text>
    </comment>
    <comment ref="L8" authorId="0" shapeId="0" xr:uid="{00000000-0006-0000-0400-00000E000000}">
      <text>
        <r>
          <rPr>
            <sz val="9"/>
            <color indexed="81"/>
            <rFont val="Tahoma"/>
            <family val="2"/>
            <charset val="204"/>
          </rPr>
          <t>The key base to get data from the Data table.</t>
        </r>
      </text>
    </comment>
    <comment ref="M8" authorId="0" shapeId="0" xr:uid="{00000000-0006-0000-0400-00000F000000}">
      <text>
        <r>
          <rPr>
            <sz val="9"/>
            <color indexed="81"/>
            <rFont val="Tahoma"/>
            <family val="2"/>
            <charset val="204"/>
          </rPr>
          <t>The product code to get data</t>
        </r>
      </text>
    </comment>
    <comment ref="N8" authorId="0" shapeId="0" xr:uid="{646BEB6D-B826-46E7-B004-27EC5B8C09EE}">
      <text>
        <r>
          <rPr>
            <sz val="9"/>
            <color indexed="81"/>
            <rFont val="Tahoma"/>
            <family val="2"/>
            <charset val="204"/>
          </rPr>
          <t>The key to get data from the Data table.</t>
        </r>
      </text>
    </comment>
    <comment ref="O8" authorId="0" shapeId="0" xr:uid="{50537D47-5BDD-4DB4-92AF-5C2812266F9E}">
      <text>
        <r>
          <rPr>
            <sz val="9"/>
            <color indexed="81"/>
            <rFont val="Tahoma"/>
            <family val="2"/>
            <charset val="204"/>
          </rPr>
          <t>The column name to get the index of the data column.</t>
        </r>
      </text>
    </comment>
    <comment ref="P8" authorId="0" shapeId="0" xr:uid="{00000000-0006-0000-0400-000010000000}">
      <text>
        <r>
          <rPr>
            <sz val="9"/>
            <color indexed="81"/>
            <rFont val="Tahoma"/>
            <family val="2"/>
            <charset val="204"/>
          </rPr>
          <t>A sign to change the source value.</t>
        </r>
      </text>
    </comment>
    <comment ref="Q8" authorId="0" shapeId="0" xr:uid="{00000000-0006-0000-0400-000011000000}">
      <text>
        <r>
          <rPr>
            <sz val="9"/>
            <color indexed="81"/>
            <rFont val="Tahoma"/>
            <family val="2"/>
            <charset val="204"/>
          </rPr>
          <t>Row index of the Data table</t>
        </r>
      </text>
    </comment>
    <comment ref="R8" authorId="0" shapeId="0" xr:uid="{B686BE64-0918-4B12-BC1A-1DF8ED99DB12}">
      <text>
        <r>
          <rPr>
            <sz val="9"/>
            <color indexed="81"/>
            <rFont val="Tahoma"/>
            <family val="2"/>
            <charset val="204"/>
          </rPr>
          <t>Column index of the Data table</t>
        </r>
      </text>
    </comment>
    <comment ref="S8" authorId="0" shapeId="0" xr:uid="{00000000-0006-0000-0400-000013000000}">
      <text>
        <r>
          <rPr>
            <sz val="9"/>
            <color indexed="81"/>
            <rFont val="Tahoma"/>
            <family val="2"/>
            <charset val="204"/>
          </rPr>
          <t>Separator</t>
        </r>
      </text>
    </comment>
    <comment ref="T8" authorId="0" shapeId="0" xr:uid="{00000000-0006-0000-0400-000014000000}">
      <text>
        <r>
          <rPr>
            <sz val="9"/>
            <color indexed="81"/>
            <rFont val="Tahoma"/>
            <family val="2"/>
            <charset val="204"/>
          </rPr>
          <t>User-friendly code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1E4962-151F-4434-B265-50960645C295}" keepAlive="1" name="Connection" type="5" refreshedVersion="8" savePassword="1" saveData="1">
    <dbPr connection="Provider=SQLOLEDB.1;Password=Usr_2011#_Xls4168;Persist Security Info=True;User ID=ba_analyst_01;Initial Catalog=gBudgetingApp;Data Source=.\SQLEXPRESS;Use Procedure for Prepare=1;Auto Translate=True;Packet Size=4096;Workstation ID=DELL;Use Encryption for Data=False;Tag with column collation when possible=False" command="EXEC [xls27].[usp_budget_data] @company_id = 1, @category_id = 69, @time_id = 67, @entity_id = NULL"/>
  </connection>
  <connection id="2" xr16:uid="{54F64410-2C41-4824-9628-101C53D528F8}" keepAlive="1" name="Connection1" type="5" refreshedVersion="8" savePassword="1" saveData="1">
    <dbPr connection="Provider=SQLOLEDB.1;Password=Usr_2011#_Xls4168;Persist Security Info=True;User ID=ba_analyst_01;Initial Catalog=gBudgetingApp;Data Source=.\SQLEXPRESS;Use Procedure for Prepare=1;Auto Translate=True;Packet Size=4096;Workstation ID=DELL;Use Encryption for Data=False;Tag with column collation when possible=False" command="EXEC [xls27].[usp_saved_reports] @company_id = 1, @category_id = 69, @time_id = 67, @type_id = 1"/>
  </connection>
  <connection id="3" xr16:uid="{660534D7-E3DD-4A78-9EC2-86CADD17D318}" keepAlive="1" name="Connection2" type="5" refreshedVersion="8" savePassword="1" saveData="1">
    <dbPr connection="Provider=SQLOLEDB.1;Password=Usr_2011#_Xls4168;Persist Security Info=True;User ID=ba_analyst_01;Initial Catalog=gBudgetingApp;Data Source=.\SQLEXPRESS;Use Procedure for Prepare=1;Auto Translate=True;Packet Size=4096;Workstation ID=DELL;Use Encryption for Data=False;Tag with column collation when possible=False" command="EXEC [xls27].[usp_saved_report_types] @company_id = 1, @data_language = N'en'"/>
  </connection>
</connections>
</file>

<file path=xl/sharedStrings.xml><?xml version="1.0" encoding="utf-8"?>
<sst xmlns="http://schemas.openxmlformats.org/spreadsheetml/2006/main" count="13258" uniqueCount="1956">
  <si>
    <t>1</t>
  </si>
  <si>
    <t>2</t>
  </si>
  <si>
    <t>3</t>
  </si>
  <si>
    <t>14</t>
  </si>
  <si>
    <t>15</t>
  </si>
  <si>
    <t>22</t>
  </si>
  <si>
    <t>34</t>
  </si>
  <si>
    <t>35</t>
  </si>
  <si>
    <t>38</t>
  </si>
  <si>
    <t>39</t>
  </si>
  <si>
    <t>Май</t>
  </si>
  <si>
    <t>Всего</t>
  </si>
  <si>
    <t>code</t>
  </si>
  <si>
    <t/>
  </si>
  <si>
    <t>14.01</t>
  </si>
  <si>
    <t>14.09</t>
  </si>
  <si>
    <t>15.01</t>
  </si>
  <si>
    <t>15.02</t>
  </si>
  <si>
    <t>18.01</t>
  </si>
  <si>
    <t>18.02</t>
  </si>
  <si>
    <t>22.90</t>
  </si>
  <si>
    <t>26.01</t>
  </si>
  <si>
    <t>26.02</t>
  </si>
  <si>
    <t>26.03</t>
  </si>
  <si>
    <t>31.01</t>
  </si>
  <si>
    <t>34.01</t>
  </si>
  <si>
    <t>34.09</t>
  </si>
  <si>
    <t>35.01</t>
  </si>
  <si>
    <t>35.02</t>
  </si>
  <si>
    <t>37.01</t>
  </si>
  <si>
    <t>38.01</t>
  </si>
  <si>
    <t>38.02</t>
  </si>
  <si>
    <t>39.01</t>
  </si>
  <si>
    <t>39.02</t>
  </si>
  <si>
    <t>Янв</t>
  </si>
  <si>
    <t>Фев</t>
  </si>
  <si>
    <t>Мар</t>
  </si>
  <si>
    <t>Апр</t>
  </si>
  <si>
    <t>Июн</t>
  </si>
  <si>
    <t>Июл</t>
  </si>
  <si>
    <t>Авг</t>
  </si>
  <si>
    <t>Сен</t>
  </si>
  <si>
    <t>Окт</t>
  </si>
  <si>
    <t>Ноя</t>
  </si>
  <si>
    <t>Дек</t>
  </si>
  <si>
    <t>ID</t>
  </si>
  <si>
    <t>parameter</t>
  </si>
  <si>
    <t>string</t>
  </si>
  <si>
    <t>reload</t>
  </si>
  <si>
    <t>payments01</t>
  </si>
  <si>
    <t>payments02</t>
  </si>
  <si>
    <t>payments03</t>
  </si>
  <si>
    <t>payments04</t>
  </si>
  <si>
    <t>payments05</t>
  </si>
  <si>
    <t>payments06</t>
  </si>
  <si>
    <t>payments07</t>
  </si>
  <si>
    <t>payments08</t>
  </si>
  <si>
    <t>payments09</t>
  </si>
  <si>
    <t>payments10</t>
  </si>
  <si>
    <t>payments11</t>
  </si>
  <si>
    <t>payments12</t>
  </si>
  <si>
    <t>vat01</t>
  </si>
  <si>
    <t>vat02</t>
  </si>
  <si>
    <t>vat03</t>
  </si>
  <si>
    <t>vat04</t>
  </si>
  <si>
    <t>vat05</t>
  </si>
  <si>
    <t>vat06</t>
  </si>
  <si>
    <t>vat07</t>
  </si>
  <si>
    <t>vat08</t>
  </si>
  <si>
    <t>vat09</t>
  </si>
  <si>
    <t>vat10</t>
  </si>
  <si>
    <t>vat11</t>
  </si>
  <si>
    <t>vat12</t>
  </si>
  <si>
    <t>IN</t>
  </si>
  <si>
    <t>category_id</t>
  </si>
  <si>
    <t>int</t>
  </si>
  <si>
    <t>time_id</t>
  </si>
  <si>
    <t>(Default)</t>
  </si>
  <si>
    <t>xls27</t>
  </si>
  <si>
    <t>usp_budget_data</t>
  </si>
  <si>
    <t>PROCEDURE</t>
  </si>
  <si>
    <t>xls27.usp_budget_data</t>
  </si>
  <si>
    <t>_RowNum</t>
  </si>
  <si>
    <t>Start ListObjects</t>
  </si>
  <si>
    <t>End ListObjects</t>
  </si>
  <si>
    <t>Платежи</t>
  </si>
  <si>
    <t>Начисления</t>
  </si>
  <si>
    <t>row</t>
  </si>
  <si>
    <t>format</t>
  </si>
  <si>
    <t>comment</t>
  </si>
  <si>
    <t>account_id</t>
  </si>
  <si>
    <t>subaccount_id</t>
  </si>
  <si>
    <t>product_id</t>
  </si>
  <si>
    <t>vat_id</t>
  </si>
  <si>
    <t>unit_id</t>
  </si>
  <si>
    <t>total_payments</t>
  </si>
  <si>
    <t>total_charges</t>
  </si>
  <si>
    <t>balance00</t>
  </si>
  <si>
    <t>charges01</t>
  </si>
  <si>
    <t>balance01</t>
  </si>
  <si>
    <t>charges02</t>
  </si>
  <si>
    <t>balance02</t>
  </si>
  <si>
    <t>charges03</t>
  </si>
  <si>
    <t>balance03</t>
  </si>
  <si>
    <t>charges04</t>
  </si>
  <si>
    <t>balance04</t>
  </si>
  <si>
    <t>charges05</t>
  </si>
  <si>
    <t>balance05</t>
  </si>
  <si>
    <t>charges06</t>
  </si>
  <si>
    <t>balance06</t>
  </si>
  <si>
    <t>charges07</t>
  </si>
  <si>
    <t>balance07</t>
  </si>
  <si>
    <t>charges08</t>
  </si>
  <si>
    <t>balance08</t>
  </si>
  <si>
    <t>charges09</t>
  </si>
  <si>
    <t>balance09</t>
  </si>
  <si>
    <t>charges10</t>
  </si>
  <si>
    <t>balance10</t>
  </si>
  <si>
    <t>charges11</t>
  </si>
  <si>
    <t>balance11</t>
  </si>
  <si>
    <t>charges12</t>
  </si>
  <si>
    <t>balance12</t>
  </si>
  <si>
    <t>row_formulas</t>
  </si>
  <si>
    <t>request</t>
  </si>
  <si>
    <t>ListObjectName</t>
  </si>
  <si>
    <t>ShowTotals</t>
  </si>
  <si>
    <t>EntireColumn.Hidden</t>
  </si>
  <si>
    <t>AutoFilter.Off</t>
  </si>
  <si>
    <t>Форма</t>
  </si>
  <si>
    <t>Все колонки</t>
  </si>
  <si>
    <t>Start Queries</t>
  </si>
  <si>
    <t>End Queries</t>
  </si>
  <si>
    <t>nvarchar</t>
  </si>
  <si>
    <t>float</t>
  </si>
  <si>
    <t>entity_id</t>
  </si>
  <si>
    <t>xl_parameter_values_entity_id</t>
  </si>
  <si>
    <t>rownum</t>
  </si>
  <si>
    <t>transaction_start_time</t>
  </si>
  <si>
    <t>datetime</t>
  </si>
  <si>
    <t>id</t>
  </si>
  <si>
    <t>name</t>
  </si>
  <si>
    <t>PL-</t>
  </si>
  <si>
    <t>PL+</t>
  </si>
  <si>
    <t>dimension_id</t>
  </si>
  <si>
    <t>sort_order</t>
  </si>
  <si>
    <t>cf_sign</t>
  </si>
  <si>
    <t>pl_sign</t>
  </si>
  <si>
    <t>tax_rate_id</t>
  </si>
  <si>
    <t>is_in_budget_request</t>
  </si>
  <si>
    <t>is_active</t>
  </si>
  <si>
    <t>accounts</t>
  </si>
  <si>
    <t>xls27.view_accounts</t>
  </si>
  <si>
    <t>account</t>
  </si>
  <si>
    <t>vat</t>
  </si>
  <si>
    <t>assets</t>
  </si>
  <si>
    <t>sign</t>
  </si>
  <si>
    <t>11.01</t>
  </si>
  <si>
    <t>=1</t>
  </si>
  <si>
    <t>id1</t>
  </si>
  <si>
    <t>form</t>
  </si>
  <si>
    <t>data01</t>
  </si>
  <si>
    <t>data02</t>
  </si>
  <si>
    <t>data03</t>
  </si>
  <si>
    <t>data04</t>
  </si>
  <si>
    <t>data05</t>
  </si>
  <si>
    <t>data06</t>
  </si>
  <si>
    <t>data07</t>
  </si>
  <si>
    <t>data08</t>
  </si>
  <si>
    <t>data09</t>
  </si>
  <si>
    <t>data10</t>
  </si>
  <si>
    <t>data11</t>
  </si>
  <si>
    <t>data12</t>
  </si>
  <si>
    <t>data00</t>
  </si>
  <si>
    <t>id2</t>
  </si>
  <si>
    <t>level</t>
  </si>
  <si>
    <t>hide</t>
  </si>
  <si>
    <t>zero</t>
  </si>
  <si>
    <t>code1</t>
  </si>
  <si>
    <t>code2</t>
  </si>
  <si>
    <t>e2</t>
  </si>
  <si>
    <t>e1</t>
  </si>
  <si>
    <t>save</t>
  </si>
  <si>
    <t>Sheet1_Table1</t>
  </si>
  <si>
    <t>xls27.usp_budget_report</t>
  </si>
  <si>
    <t>report_data</t>
  </si>
  <si>
    <t>data</t>
  </si>
  <si>
    <t>report</t>
  </si>
  <si>
    <t>Start Column Properties of object [query:xls27.usp_budget_report - All columns]</t>
  </si>
  <si>
    <t>End Column Properties of object [query:xls27.usp_budget_report - All columns]</t>
  </si>
  <si>
    <t>Start Views of [query:xls27.usp_budget_report]</t>
  </si>
  <si>
    <t>All columns</t>
  </si>
  <si>
    <t>End Views of [query:xls27.usp_budget_report]</t>
  </si>
  <si>
    <t>Start Column Properties of object [query:xls27.usp_budget_report - Report]</t>
  </si>
  <si>
    <t>AutoFilter.Criteria1</t>
  </si>
  <si>
    <t>End Column Properties of object [query:xls27.usp_budget_report - Report]</t>
  </si>
  <si>
    <t>Report</t>
  </si>
  <si>
    <t>boolean</t>
  </si>
  <si>
    <t>CF-</t>
  </si>
  <si>
    <t>PL0</t>
  </si>
  <si>
    <t>filter</t>
  </si>
  <si>
    <t>$2:$2</t>
  </si>
  <si>
    <t>DatabaseSqlServer</t>
  </si>
  <si>
    <t>BeforeChange</t>
  </si>
  <si>
    <t>Refresh</t>
  </si>
  <si>
    <t>contextmenu</t>
  </si>
  <si>
    <t>savetodb_90</t>
  </si>
  <si>
    <t>actions</t>
  </si>
  <si>
    <t>ExportToExcel</t>
  </si>
  <si>
    <t>ExportToPDF</t>
  </si>
  <si>
    <t>-</t>
  </si>
  <si>
    <t>HyperlinkInsert</t>
  </si>
  <si>
    <t>PublishToPdfOrEdoc</t>
  </si>
  <si>
    <t>row_format</t>
  </si>
  <si>
    <t>row_level</t>
  </si>
  <si>
    <t>row_index</t>
  </si>
  <si>
    <t>region_id</t>
  </si>
  <si>
    <t>subaccount</t>
  </si>
  <si>
    <t>region</t>
  </si>
  <si>
    <t>product</t>
  </si>
  <si>
    <t>balances</t>
  </si>
  <si>
    <t>settle_account_id</t>
  </si>
  <si>
    <t>asset_account_id</t>
  </si>
  <si>
    <t>11.09</t>
  </si>
  <si>
    <t>section</t>
  </si>
  <si>
    <t>cf01</t>
  </si>
  <si>
    <t>cf02</t>
  </si>
  <si>
    <t>cf03</t>
  </si>
  <si>
    <t>cf04</t>
  </si>
  <si>
    <t>cf05</t>
  </si>
  <si>
    <t>cf06</t>
  </si>
  <si>
    <t>cf07</t>
  </si>
  <si>
    <t>cf08</t>
  </si>
  <si>
    <t>cf09</t>
  </si>
  <si>
    <t>cf10</t>
  </si>
  <si>
    <t>cf11</t>
  </si>
  <si>
    <t>cf12</t>
  </si>
  <si>
    <t>pl01</t>
  </si>
  <si>
    <t>pl02</t>
  </si>
  <si>
    <t>pl03</t>
  </si>
  <si>
    <t>pl04</t>
  </si>
  <si>
    <t>pl05</t>
  </si>
  <si>
    <t>pl06</t>
  </si>
  <si>
    <t>pl07</t>
  </si>
  <si>
    <t>pl08</t>
  </si>
  <si>
    <t>pl09</t>
  </si>
  <si>
    <t>pl10</t>
  </si>
  <si>
    <t>pl11</t>
  </si>
  <si>
    <t>pl12</t>
  </si>
  <si>
    <t>entities</t>
  </si>
  <si>
    <t>products</t>
  </si>
  <si>
    <t>regions</t>
  </si>
  <si>
    <t>totals_cf</t>
  </si>
  <si>
    <t>totals_pl</t>
  </si>
  <si>
    <t>Start Column Properties of object [query:xls27.usp_budget_data - all data]</t>
  </si>
  <si>
    <t>End Column Properties of object [query:xls27.usp_budget_data - all data]</t>
  </si>
  <si>
    <t>Start Views of [query:xls27.usp_budget_data]</t>
  </si>
  <si>
    <t>all data</t>
  </si>
  <si>
    <t>End Views of [query:xls27.usp_budget_data]</t>
  </si>
  <si>
    <t>Start Column Properties of object [query:xls27.usp_budget_data - accounts]</t>
  </si>
  <si>
    <t>=accounts</t>
  </si>
  <si>
    <t>End Column Properties of object [query:xls27.usp_budget_data - accounts]</t>
  </si>
  <si>
    <t>Start Column Properties of object [query:xls27.usp_budget_data - balances]</t>
  </si>
  <si>
    <t>AutoFilter.Operator</t>
  </si>
  <si>
    <t>AutoFilter.Criteria2</t>
  </si>
  <si>
    <t>End Column Properties of object [query:xls27.usp_budget_data - balances]</t>
  </si>
  <si>
    <t>Start Column Properties of object [query:xls27.usp_budget_data - entities]</t>
  </si>
  <si>
    <t>=entities</t>
  </si>
  <si>
    <t>End Column Properties of object [query:xls27.usp_budget_data - entities]</t>
  </si>
  <si>
    <t>Start Column Properties of object [query:xls27.usp_budget_data - products]</t>
  </si>
  <si>
    <t>End Column Properties of object [query:xls27.usp_budget_data - products]</t>
  </si>
  <si>
    <t>Start Column Properties of object [query:xls27.usp_budget_data - regions]</t>
  </si>
  <si>
    <t>End Column Properties of object [query:xls27.usp_budget_data - regions]</t>
  </si>
  <si>
    <t>Start Column Properties of object [query:xls27.usp_budget_data - totals]</t>
  </si>
  <si>
    <t>=totals_cf</t>
  </si>
  <si>
    <t>=totals_pl</t>
  </si>
  <si>
    <t>End Column Properties of object [query:xls27.usp_budget_data - totals]</t>
  </si>
  <si>
    <t>totals</t>
  </si>
  <si>
    <t>Start Column Properties of object [query:xls27.usp_budget_data - cash flow]</t>
  </si>
  <si>
    <t>End Column Properties of object [query:xls27.usp_budget_data - cash flow]</t>
  </si>
  <si>
    <t>cash flow</t>
  </si>
  <si>
    <t>Start Column Properties of object [query:xls27.usp_budget_data - profit and losses]</t>
  </si>
  <si>
    <t>End Column Properties of object [query:xls27.usp_budget_data - profit and losses]</t>
  </si>
  <si>
    <t>profit and losses</t>
  </si>
  <si>
    <t>Start Column Properties of object [query:xls27.usp_budget_data - assets]</t>
  </si>
  <si>
    <t>End Column Properties of object [query:xls27.usp_budget_data - assets]</t>
  </si>
  <si>
    <t>Start Column Properties of object [query:xls27.usp_budget_data - vat]</t>
  </si>
  <si>
    <t>End Column Properties of object [query:xls27.usp_budget_data - vat]</t>
  </si>
  <si>
    <t>Start Views of [query:xls27.view_accounts]</t>
  </si>
  <si>
    <t>End Views of [query:xls27.view_accounts]</t>
  </si>
  <si>
    <t>CF0</t>
  </si>
  <si>
    <t>Остатки</t>
  </si>
  <si>
    <t>xls27.usp_builtin_reports</t>
  </si>
  <si>
    <t>xls27.usp_budget_request1</t>
  </si>
  <si>
    <t>Start Column Properties of object [query:xls27.usp_budget_request1 - Форма]</t>
  </si>
  <si>
    <t>End Column Properties of object [query:xls27.usp_budget_request1 - Форма]</t>
  </si>
  <si>
    <t>Start Column Properties of object [query:xls27.usp_budget_request1 - Все колонки]</t>
  </si>
  <si>
    <t>End Column Properties of object [query:xls27.usp_budget_request1 - Все колонки]</t>
  </si>
  <si>
    <t>Start Views of [query:xls27.usp_budget_request1]</t>
  </si>
  <si>
    <t>End Views of [query:xls27.usp_budget_request1]</t>
  </si>
  <si>
    <t>Start Column Properties of object [query:xls27.usp_budget_request1 - Начисления]</t>
  </si>
  <si>
    <t>End Column Properties of object [query:xls27.usp_budget_request1 - Начисления]</t>
  </si>
  <si>
    <t>Start Column Properties of object [query:xls27.usp_budget_request1 - Платежи]</t>
  </si>
  <si>
    <t>End Column Properties of object [query:xls27.usp_budget_request1 - Платежи]</t>
  </si>
  <si>
    <t>Start Column Properties of object [query:xls27.usp_budget_request1 - Остатки]</t>
  </si>
  <si>
    <t>End Column Properties of object [query:xls27.usp_budget_request1 - Остатки]</t>
  </si>
  <si>
    <t>xls27.usp_budget_request2</t>
  </si>
  <si>
    <t>Start Column Properties of object [query:xls27.usp_budget_request2 - Форма]</t>
  </si>
  <si>
    <t>End Column Properties of object [query:xls27.usp_budget_request2 - Форма]</t>
  </si>
  <si>
    <t>Start Column Properties of object [query:xls27.usp_budget_request2 - Все колонки]</t>
  </si>
  <si>
    <t>End Column Properties of object [query:xls27.usp_budget_request2 - Все колонки]</t>
  </si>
  <si>
    <t>Start Column Properties of object [query:xls27.usp_budget_request2 - Платежи]</t>
  </si>
  <si>
    <t>End Column Properties of object [query:xls27.usp_budget_request2 - Платежи]</t>
  </si>
  <si>
    <t>Start Column Properties of object [query:xls27.usp_budget_request2 - Начисления]</t>
  </si>
  <si>
    <t>End Column Properties of object [query:xls27.usp_budget_request2 - Начисления]</t>
  </si>
  <si>
    <t>Start Column Properties of object [query:xls27.usp_budget_request2 - Остатки]</t>
  </si>
  <si>
    <t>End Column Properties of object [query:xls27.usp_budget_request2 - Остатки]</t>
  </si>
  <si>
    <t>Start Views of [query:xls27.usp_budget_request2]</t>
  </si>
  <si>
    <t>End Views of [query:xls27.usp_budget_request2]</t>
  </si>
  <si>
    <t>data_language</t>
  </si>
  <si>
    <t>show_line</t>
  </si>
  <si>
    <t>Start Column Properties of object [query:xls27.usp_builtin_reports - Все колонки]</t>
  </si>
  <si>
    <t>End Column Properties of object [query:xls27.usp_builtin_reports - Все колонки]</t>
  </si>
  <si>
    <t>Start Views of [query:xls27.usp_builtin_reports]</t>
  </si>
  <si>
    <t>End Views of [query:xls27.usp_builtin_reports]</t>
  </si>
  <si>
    <t>Start Column Properties of object [query:xls27.usp_builtin_reports - Отчеты]</t>
  </si>
  <si>
    <t>End Column Properties of object [query:xls27.usp_builtin_reports - Отчеты]</t>
  </si>
  <si>
    <t>Отчеты</t>
  </si>
  <si>
    <t>report_sections</t>
  </si>
  <si>
    <t>builtin_report</t>
  </si>
  <si>
    <t>show_line_before</t>
  </si>
  <si>
    <t>show_line_after</t>
  </si>
  <si>
    <t>parent_id</t>
  </si>
  <si>
    <t>ref_number</t>
  </si>
  <si>
    <t>pl_ref_number</t>
  </si>
  <si>
    <t>cf_ref_number</t>
  </si>
  <si>
    <t>parent2_id</t>
  </si>
  <si>
    <t>vat_account_id</t>
  </si>
  <si>
    <t>type_id</t>
  </si>
  <si>
    <t>is_parent</t>
  </si>
  <si>
    <t>pl_section_id</t>
  </si>
  <si>
    <t>section_type_id</t>
  </si>
  <si>
    <t>Start Column Properties of object [query:xls27.usp_builtin_reports - Отчеты (стр.)]</t>
  </si>
  <si>
    <t>End Column Properties of object [query:xls27.usp_builtin_reports - Отчеты (стр.)]</t>
  </si>
  <si>
    <t>Отчеты (стр.)</t>
  </si>
  <si>
    <t>settlement_account_id</t>
  </si>
  <si>
    <t>vat_rate_id</t>
  </si>
  <si>
    <t>Start Column Properties of object [query:xls27.view_accounts - Form]</t>
  </si>
  <si>
    <t>End Column Properties of object [query:xls27.view_accounts - Form]</t>
  </si>
  <si>
    <t>Form</t>
  </si>
  <si>
    <t>Start Column Properties of object [query:xls27.view_accounts - All columns]</t>
  </si>
  <si>
    <t>End Column Properties of object [query:xls27.view_accounts - All columns]</t>
  </si>
  <si>
    <t>xls27.usp_budget_reports</t>
  </si>
  <si>
    <t>xls27.usp_report_sections</t>
  </si>
  <si>
    <t>translated_name</t>
  </si>
  <si>
    <t>Start Column Properties of object [query:xls27.usp_budget_reports - Все колонки]</t>
  </si>
  <si>
    <t>End Column Properties of object [query:xls27.usp_budget_reports - Все колонки]</t>
  </si>
  <si>
    <t>Start Views of [query:xls27.usp_budget_reports]</t>
  </si>
  <si>
    <t>End Views of [query:xls27.usp_budget_reports]</t>
  </si>
  <si>
    <t>Start Column Properties of object [query:xls27.usp_budget_reports - Отчет]</t>
  </si>
  <si>
    <t>End Column Properties of object [query:xls27.usp_budget_reports - Отчет]</t>
  </si>
  <si>
    <t>Отчет</t>
  </si>
  <si>
    <t>request1</t>
  </si>
  <si>
    <t>request2</t>
  </si>
  <si>
    <t>E201</t>
  </si>
  <si>
    <t>last_update</t>
  </si>
  <si>
    <t>xl_parameter_values_category_id_not_null</t>
  </si>
  <si>
    <t>xl_parameter_values_time_id_not_null</t>
  </si>
  <si>
    <t>Start Parameters of object [gBudgetingApp.xls27.usp_budget_data] on server [.\SQLEXPRESS]</t>
  </si>
  <si>
    <t>End Parameters of object [gBudgetingApp.xls27.usp_budget_data] on server [.\SQLEXPRESS]</t>
  </si>
  <si>
    <t>Start Event handlers of object [gBudgetingApp.xls27.usp_budget_data] on server [.\SQLEXPRESS]</t>
  </si>
  <si>
    <t>End Event handlers of object [gBudgetingApp.xls27.usp_budget_data] on server [.\SQLEXPRESS]</t>
  </si>
  <si>
    <t>Start Fields of object [gBudgetingApp.xls27.usp_budget_data] on server [.\SQLEXPRESS]</t>
  </si>
  <si>
    <t>End Fields of object [gBudgetingApp.xls27.usp_budget_data] on server [.\SQLEXPRESS]</t>
  </si>
  <si>
    <t>gBudgetingApp</t>
  </si>
  <si>
    <t>Start Parameters of object [gBudgetingApp.xls27.xl_parameter_values_category_id_not_null] on server [.\SQLEXPRESS]</t>
  </si>
  <si>
    <t>End Parameters of object [gBudgetingApp.xls27.xl_parameter_values_category_id_not_null] on server [.\SQLEXPRESS]</t>
  </si>
  <si>
    <t>Start Parameters of object [gBudgetingApp.xls27.xl_parameter_values_time_id_not_null] on server [.\SQLEXPRESS]</t>
  </si>
  <si>
    <t>End Parameters of object [gBudgetingApp.xls27.xl_parameter_values_time_id_not_null] on server [.\SQLEXPRESS]</t>
  </si>
  <si>
    <t>Start Parameters of object [gBudgetingApp.xls27.xl_parameter_values_entity_id] on server [.\SQLEXPRESS]</t>
  </si>
  <si>
    <t>End Parameters of object [gBudgetingApp.xls27.xl_parameter_values_entity_id] on server [.\SQLEXPRESS]</t>
  </si>
  <si>
    <t>last_user</t>
  </si>
  <si>
    <t>Start Column Properties of object [query:xls27.usp_budget_request1 - Итоги]</t>
  </si>
  <si>
    <t>End Column Properties of object [query:xls27.usp_budget_request1 - Итоги]</t>
  </si>
  <si>
    <t>Итоги</t>
  </si>
  <si>
    <t>Start Column Properties of object [query:xls27.usp_budget_request2 - Итоги]</t>
  </si>
  <si>
    <t>End Column Properties of object [query:xls27.usp_budget_request2 - Итоги]</t>
  </si>
  <si>
    <t>SortFields(1)</t>
  </si>
  <si>
    <t>KeyfieldName</t>
  </si>
  <si>
    <t>SortOn</t>
  </si>
  <si>
    <t>Order</t>
  </si>
  <si>
    <t>DataOption</t>
  </si>
  <si>
    <t>inverse_sign</t>
  </si>
  <si>
    <t>26.03-xx</t>
  </si>
  <si>
    <t>26.03-x</t>
  </si>
  <si>
    <t>Start Column Properties of object [query:xls27.usp_budget_reports - Отчет с кодами]</t>
  </si>
  <si>
    <t>End Column Properties of object [query:xls27.usp_budget_reports - Отчет с кодами]</t>
  </si>
  <si>
    <t>Отчет с кодами</t>
  </si>
  <si>
    <t>page_break</t>
  </si>
  <si>
    <t>company_id</t>
  </si>
  <si>
    <t>report_type_id</t>
  </si>
  <si>
    <t>Start Column Properties of object [query:xls27.usp_report_sections - All columns]</t>
  </si>
  <si>
    <t>End Column Properties of object [query:xls27.usp_report_sections - All columns]</t>
  </si>
  <si>
    <t>Start Views of [query:xls27.usp_report_sections]</t>
  </si>
  <si>
    <t>End Views of [query:xls27.usp_report_sections]</t>
  </si>
  <si>
    <t>xl_parameter_values_company_id</t>
  </si>
  <si>
    <t>Start Parameters of object [gBudgetingApp.xls27.xl_parameter_values_company_id] on server [.\SQLEXPRESS]</t>
  </si>
  <si>
    <t>End Parameters of object [gBudgetingApp.xls27.xl_parameter_values_company_id] on server [.\SQLEXPRESS]</t>
  </si>
  <si>
    <t>key</t>
  </si>
  <si>
    <t>dr01</t>
  </si>
  <si>
    <t>dr02</t>
  </si>
  <si>
    <t>dr03</t>
  </si>
  <si>
    <t>dr04</t>
  </si>
  <si>
    <t>dr05</t>
  </si>
  <si>
    <t>dr06</t>
  </si>
  <si>
    <t>dr07</t>
  </si>
  <si>
    <t>dr08</t>
  </si>
  <si>
    <t>dr09</t>
  </si>
  <si>
    <t>dr10</t>
  </si>
  <si>
    <t>dr11</t>
  </si>
  <si>
    <t>dr12</t>
  </si>
  <si>
    <t>cr01</t>
  </si>
  <si>
    <t>cr02</t>
  </si>
  <si>
    <t>cr03</t>
  </si>
  <si>
    <t>cr04</t>
  </si>
  <si>
    <t>cr05</t>
  </si>
  <si>
    <t>cr06</t>
  </si>
  <si>
    <t>cr07</t>
  </si>
  <si>
    <t>cr08</t>
  </si>
  <si>
    <t>cr09</t>
  </si>
  <si>
    <t>cr10</t>
  </si>
  <si>
    <t>cr11</t>
  </si>
  <si>
    <t>cr12</t>
  </si>
  <si>
    <t>bd00</t>
  </si>
  <si>
    <t>bd01</t>
  </si>
  <si>
    <t>bd02</t>
  </si>
  <si>
    <t>bd03</t>
  </si>
  <si>
    <t>bd04</t>
  </si>
  <si>
    <t>bd05</t>
  </si>
  <si>
    <t>bd06</t>
  </si>
  <si>
    <t>bd07</t>
  </si>
  <si>
    <t>bd08</t>
  </si>
  <si>
    <t>bd09</t>
  </si>
  <si>
    <t>bd10</t>
  </si>
  <si>
    <t>bd11</t>
  </si>
  <si>
    <t>bd12</t>
  </si>
  <si>
    <t>bc00</t>
  </si>
  <si>
    <t>bc01</t>
  </si>
  <si>
    <t>bc02</t>
  </si>
  <si>
    <t>bc03</t>
  </si>
  <si>
    <t>bc04</t>
  </si>
  <si>
    <t>bc05</t>
  </si>
  <si>
    <t>bc06</t>
  </si>
  <si>
    <t>bc07</t>
  </si>
  <si>
    <t>bc08</t>
  </si>
  <si>
    <t>bc09</t>
  </si>
  <si>
    <t>bc10</t>
  </si>
  <si>
    <t>bc11</t>
  </si>
  <si>
    <t>bc12</t>
  </si>
  <si>
    <t>A-26.03</t>
  </si>
  <si>
    <t>E-E201</t>
  </si>
  <si>
    <t>A-26.03-xx</t>
  </si>
  <si>
    <t>R-26.03-x</t>
  </si>
  <si>
    <t>C-CF-</t>
  </si>
  <si>
    <t>C-CF0</t>
  </si>
  <si>
    <t>C-PL-</t>
  </si>
  <si>
    <t>C-PL0</t>
  </si>
  <si>
    <t>ledger_accounts</t>
  </si>
  <si>
    <t>A</t>
  </si>
  <si>
    <t>code0</t>
  </si>
  <si>
    <t>=ledger_accounts</t>
  </si>
  <si>
    <t>Start Column Properties of object [query:xls27.usp_budget_data - ledger accounts]</t>
  </si>
  <si>
    <t>End Column Properties of object [query:xls27.usp_budget_data - ledger accounts]</t>
  </si>
  <si>
    <t>ledger accounts</t>
  </si>
  <si>
    <t>companies</t>
  </si>
  <si>
    <t>Start Column Properties of object [query:xls27.usp_budget_data - subsidiary accounts]</t>
  </si>
  <si>
    <t>End Column Properties of object [query:xls27.usp_budget_data - subsidiary accounts]</t>
  </si>
  <si>
    <t>subsidiary accounts</t>
  </si>
  <si>
    <t>Start Column Properties of object [query:xls27.usp_budget_data - companies]</t>
  </si>
  <si>
    <t>End Column Properties of object [query:xls27.usp_budget_data - companies]</t>
  </si>
  <si>
    <t>C</t>
  </si>
  <si>
    <t>B</t>
  </si>
  <si>
    <t>col_key</t>
  </si>
  <si>
    <t>row_key</t>
  </si>
  <si>
    <t>col_index</t>
  </si>
  <si>
    <t>accounts+products</t>
  </si>
  <si>
    <t>accounts+regions</t>
  </si>
  <si>
    <t>=accounts+companies</t>
  </si>
  <si>
    <t>=ledger+subsidiary_accounts</t>
  </si>
  <si>
    <t>=accounts+products</t>
  </si>
  <si>
    <t>=accounts+regions</t>
  </si>
  <si>
    <t>description</t>
  </si>
  <si>
    <t>A-11.01</t>
  </si>
  <si>
    <t>A-11.01-C001</t>
  </si>
  <si>
    <t>accounts+companies</t>
  </si>
  <si>
    <t>11.01-C001</t>
  </si>
  <si>
    <t>E-E101</t>
  </si>
  <si>
    <t>E101</t>
  </si>
  <si>
    <t>ledger+subsidiary_accounts</t>
  </si>
  <si>
    <t>C-CF+</t>
  </si>
  <si>
    <t>CF+</t>
  </si>
  <si>
    <t>C-PL+</t>
  </si>
  <si>
    <t>A-18.01</t>
  </si>
  <si>
    <t>A-18.02</t>
  </si>
  <si>
    <t>A-31.01</t>
  </si>
  <si>
    <t>A-38.01</t>
  </si>
  <si>
    <t>A-38.02</t>
  </si>
  <si>
    <t>A-39.01</t>
  </si>
  <si>
    <t>A-39.02</t>
  </si>
  <si>
    <t>A-31.01-xx</t>
  </si>
  <si>
    <t>31.01-xx</t>
  </si>
  <si>
    <t>R-18.01-x</t>
  </si>
  <si>
    <t>18.01-x</t>
  </si>
  <si>
    <t>R-18.02-x</t>
  </si>
  <si>
    <t>18.02-x</t>
  </si>
  <si>
    <t>R-31.01-x</t>
  </si>
  <si>
    <t>31.01-x</t>
  </si>
  <si>
    <t>R-38.01-x</t>
  </si>
  <si>
    <t>38.01-x</t>
  </si>
  <si>
    <t>R-38.02-x</t>
  </si>
  <si>
    <t>38.02-x</t>
  </si>
  <si>
    <t>R-39.01-x</t>
  </si>
  <si>
    <t>39.01-x</t>
  </si>
  <si>
    <t>R-39.02-x</t>
  </si>
  <si>
    <t>39.02-x</t>
  </si>
  <si>
    <t>E-E301</t>
  </si>
  <si>
    <t>E301</t>
  </si>
  <si>
    <t>E-E401</t>
  </si>
  <si>
    <t>E401</t>
  </si>
  <si>
    <t>xls27.usp_saved_reports</t>
  </si>
  <si>
    <t>Start Fields of object [gBudgetingApp.xls27.usp_saved_reports] on server [.\SQLEXPRESS]</t>
  </si>
  <si>
    <t>End Fields of object [gBudgetingApp.xls27.usp_saved_reports] on server [.\SQLEXPRESS]</t>
  </si>
  <si>
    <t>Start Parameters of object [gBudgetingApp.xls27.usp_saved_reports] on server [.\SQLEXPRESS]</t>
  </si>
  <si>
    <t>End Parameters of object [gBudgetingApp.xls27.usp_saved_reports] on server [.\SQLEXPRESS]</t>
  </si>
  <si>
    <t>Start Event handlers of object [gBudgetingApp.xls27.usp_saved_reports] on server [.\SQLEXPRESS]</t>
  </si>
  <si>
    <t>usp_saved_reports</t>
  </si>
  <si>
    <t>End Event handlers of object [gBudgetingApp.xls27.usp_saved_reports] on server [.\SQLEXPRESS]</t>
  </si>
  <si>
    <t>Start Parameters of object [gBudgetingApp.xls27.usp_saved_reports_insert] on server [.\SQLEXPRESS]</t>
  </si>
  <si>
    <t>End Parameters of object [gBudgetingApp.xls27.usp_saved_reports_insert] on server [.\SQLEXPRESS]</t>
  </si>
  <si>
    <t>Start Parameters of object [gBudgetingApp.xls27.usp_saved_reports_update] on server [.\SQLEXPRESS]</t>
  </si>
  <si>
    <t>End Parameters of object [gBudgetingApp.xls27.usp_saved_reports_update] on server [.\SQLEXPRESS]</t>
  </si>
  <si>
    <t>Start Parameters of object [gBudgetingApp.xls27.usp_saved_reports_delete] on server [.\SQLEXPRESS]</t>
  </si>
  <si>
    <t>End Parameters of object [gBudgetingApp.xls27.usp_saved_reports_delete] on server [.\SQLEXPRESS]</t>
  </si>
  <si>
    <t>Start User parameter values of object [gBudgetingApp.xls27.usp_saved_reports] parameter [company_id] on server [.\SQLEXPRESS]</t>
  </si>
  <si>
    <t>End User parameter values of object [gBudgetingApp.xls27.usp_saved_reports] parameter [company_id] on server [.\SQLEXPRESS]</t>
  </si>
  <si>
    <t>xls27.usp_saved_reports_insert</t>
  </si>
  <si>
    <t>xls27.usp_saved_reports_update</t>
  </si>
  <si>
    <t>xls27.usp_saved_reports_delete</t>
  </si>
  <si>
    <t>Start Views of [query:xls27.usp_saved_reports]</t>
  </si>
  <si>
    <t>End Views of [query:xls27.usp_saved_reports]</t>
  </si>
  <si>
    <t>=</t>
  </si>
  <si>
    <t>xl_parameter_values_saved_report_type_id</t>
  </si>
  <si>
    <t>Start Parameters of object [gBudgetingApp.xls27.xl_parameter_values_saved_report_type_id] on server [.\SQLEXPRESS]</t>
  </si>
  <si>
    <t>End Parameters of object [gBudgetingApp.xls27.xl_parameter_values_saved_report_type_id] on server [.\SQLEXPRESS]</t>
  </si>
  <si>
    <t>saved_row_index</t>
  </si>
  <si>
    <t>A-21.01</t>
  </si>
  <si>
    <t>21.01</t>
  </si>
  <si>
    <t>A-21.02</t>
  </si>
  <si>
    <t>21.02</t>
  </si>
  <si>
    <t>A-21.03</t>
  </si>
  <si>
    <t>21.03</t>
  </si>
  <si>
    <t>A-21.04</t>
  </si>
  <si>
    <t>21.04</t>
  </si>
  <si>
    <t>A-21.05</t>
  </si>
  <si>
    <t>21.05</t>
  </si>
  <si>
    <t>A-21.06</t>
  </si>
  <si>
    <t>21.06</t>
  </si>
  <si>
    <t>A-23.01</t>
  </si>
  <si>
    <t>23.01</t>
  </si>
  <si>
    <t>A-23.02</t>
  </si>
  <si>
    <t>23.02</t>
  </si>
  <si>
    <t>A-24.01</t>
  </si>
  <si>
    <t>24.01</t>
  </si>
  <si>
    <t>A-25.01</t>
  </si>
  <si>
    <t>25.01</t>
  </si>
  <si>
    <t>A-25.02</t>
  </si>
  <si>
    <t>25.02</t>
  </si>
  <si>
    <t>A-25.03</t>
  </si>
  <si>
    <t>25.03</t>
  </si>
  <si>
    <t>A-26.01</t>
  </si>
  <si>
    <t>A-26.02</t>
  </si>
  <si>
    <t>A-27.01</t>
  </si>
  <si>
    <t>27.01</t>
  </si>
  <si>
    <t>A-27.02</t>
  </si>
  <si>
    <t>27.02</t>
  </si>
  <si>
    <t>A-27.03</t>
  </si>
  <si>
    <t>27.03</t>
  </si>
  <si>
    <t>A-28.01</t>
  </si>
  <si>
    <t>28.01</t>
  </si>
  <si>
    <t>A-28.03</t>
  </si>
  <si>
    <t>28.03</t>
  </si>
  <si>
    <t>A-28.04</t>
  </si>
  <si>
    <t>28.04</t>
  </si>
  <si>
    <t>A-29.01</t>
  </si>
  <si>
    <t>29.01</t>
  </si>
  <si>
    <t>A-29.02</t>
  </si>
  <si>
    <t>29.02</t>
  </si>
  <si>
    <t>A-29.03</t>
  </si>
  <si>
    <t>29.03</t>
  </si>
  <si>
    <t>A-29.04</t>
  </si>
  <si>
    <t>29.04</t>
  </si>
  <si>
    <t>A-32.01</t>
  </si>
  <si>
    <t>32.01</t>
  </si>
  <si>
    <t>A-36.01</t>
  </si>
  <si>
    <t>36.01</t>
  </si>
  <si>
    <t>A-18.01-L003</t>
  </si>
  <si>
    <t>18.01-L003</t>
  </si>
  <si>
    <t>A-18.02-L002</t>
  </si>
  <si>
    <t>18.02-L002</t>
  </si>
  <si>
    <t>A-21.01-S001</t>
  </si>
  <si>
    <t>21.01-S001</t>
  </si>
  <si>
    <t>A-21.02-S001</t>
  </si>
  <si>
    <t>21.02-S001</t>
  </si>
  <si>
    <t>A-21.03-S002</t>
  </si>
  <si>
    <t>21.03-S002</t>
  </si>
  <si>
    <t>A-21.03-S003</t>
  </si>
  <si>
    <t>21.03-S003</t>
  </si>
  <si>
    <t>A-21.04-S004</t>
  </si>
  <si>
    <t>21.04-S004</t>
  </si>
  <si>
    <t>A-21.05-S004</t>
  </si>
  <si>
    <t>21.05-S004</t>
  </si>
  <si>
    <t>A-23.01-S006</t>
  </si>
  <si>
    <t>23.01-S006</t>
  </si>
  <si>
    <t>A-23.02-S007</t>
  </si>
  <si>
    <t>23.02-S007</t>
  </si>
  <si>
    <t>A-31.01-S005</t>
  </si>
  <si>
    <t>31.01-S005</t>
  </si>
  <si>
    <t>A-32.01-S008</t>
  </si>
  <si>
    <t>32.01-S008</t>
  </si>
  <si>
    <t>A-38.01-L003</t>
  </si>
  <si>
    <t>38.01-L003</t>
  </si>
  <si>
    <t>A-38.02-L001</t>
  </si>
  <si>
    <t>38.02-L001</t>
  </si>
  <si>
    <t>A-38.02-L002</t>
  </si>
  <si>
    <t>38.02-L002</t>
  </si>
  <si>
    <t>A-39.01-L003</t>
  </si>
  <si>
    <t>39.01-L003</t>
  </si>
  <si>
    <t>A-39.02-L001</t>
  </si>
  <si>
    <t>39.02-L001</t>
  </si>
  <si>
    <t>A-39.02-L002</t>
  </si>
  <si>
    <t>39.02-L002</t>
  </si>
  <si>
    <t>A-23.01-xx</t>
  </si>
  <si>
    <t>23.01-xx</t>
  </si>
  <si>
    <t>A-23.02-xx</t>
  </si>
  <si>
    <t>23.02-xx</t>
  </si>
  <si>
    <t>A-25.02-xx</t>
  </si>
  <si>
    <t>25.02-xx</t>
  </si>
  <si>
    <t>A-25.03-xx</t>
  </si>
  <si>
    <t>25.03-xx</t>
  </si>
  <si>
    <t>A-26.01-xx</t>
  </si>
  <si>
    <t>26.01-xx</t>
  </si>
  <si>
    <t>A-26.02-xx</t>
  </si>
  <si>
    <t>26.02-xx</t>
  </si>
  <si>
    <t>A-27.02-xx</t>
  </si>
  <si>
    <t>27.02-xx</t>
  </si>
  <si>
    <t>A-27.03-xx</t>
  </si>
  <si>
    <t>27.03-xx</t>
  </si>
  <si>
    <t>A-28.01-xx</t>
  </si>
  <si>
    <t>28.01-xx</t>
  </si>
  <si>
    <t>A-28.03-xx</t>
  </si>
  <si>
    <t>28.03-xx</t>
  </si>
  <si>
    <t>A-28.04-xx</t>
  </si>
  <si>
    <t>28.04-xx</t>
  </si>
  <si>
    <t>A-29.01-xx</t>
  </si>
  <si>
    <t>29.01-xx</t>
  </si>
  <si>
    <t>A-29.02-xx</t>
  </si>
  <si>
    <t>29.02-xx</t>
  </si>
  <si>
    <t>A-29.03-xx</t>
  </si>
  <si>
    <t>29.03-xx</t>
  </si>
  <si>
    <t>A-29.04-xx</t>
  </si>
  <si>
    <t>29.04-xx</t>
  </si>
  <si>
    <t>A-36.01-xx</t>
  </si>
  <si>
    <t>36.01-xx</t>
  </si>
  <si>
    <t>R-11.01-R01</t>
  </si>
  <si>
    <t>11.01-R01</t>
  </si>
  <si>
    <t>R-21.01-R01</t>
  </si>
  <si>
    <t>21.01-R01</t>
  </si>
  <si>
    <t>R-21.02-R01</t>
  </si>
  <si>
    <t>21.02-R01</t>
  </si>
  <si>
    <t>R-21.03-x</t>
  </si>
  <si>
    <t>21.03-x</t>
  </si>
  <si>
    <t>R-21.06-x</t>
  </si>
  <si>
    <t>21.06-x</t>
  </si>
  <si>
    <t>R-23.01-x</t>
  </si>
  <si>
    <t>23.01-x</t>
  </si>
  <si>
    <t>R-23.02-x</t>
  </si>
  <si>
    <t>23.02-x</t>
  </si>
  <si>
    <t>R-24.01-x</t>
  </si>
  <si>
    <t>24.01-x</t>
  </si>
  <si>
    <t>R-25.01-x</t>
  </si>
  <si>
    <t>25.01-x</t>
  </si>
  <si>
    <t>R-25.02-x</t>
  </si>
  <si>
    <t>25.02-x</t>
  </si>
  <si>
    <t>R-25.03-x</t>
  </si>
  <si>
    <t>25.03-x</t>
  </si>
  <si>
    <t>R-26.01-x</t>
  </si>
  <si>
    <t>26.01-x</t>
  </si>
  <si>
    <t>R-26.02-x</t>
  </si>
  <si>
    <t>26.02-x</t>
  </si>
  <si>
    <t>R-27.01-x</t>
  </si>
  <si>
    <t>27.01-x</t>
  </si>
  <si>
    <t>R-27.02-x</t>
  </si>
  <si>
    <t>27.02-x</t>
  </si>
  <si>
    <t>R-27.03-x</t>
  </si>
  <si>
    <t>27.03-x</t>
  </si>
  <si>
    <t>R-28.01-x</t>
  </si>
  <si>
    <t>28.01-x</t>
  </si>
  <si>
    <t>R-28.03-x</t>
  </si>
  <si>
    <t>28.03-x</t>
  </si>
  <si>
    <t>R-28.04-x</t>
  </si>
  <si>
    <t>28.04-x</t>
  </si>
  <si>
    <t>R-29.01-x</t>
  </si>
  <si>
    <t>29.01-x</t>
  </si>
  <si>
    <t>R-29.02-x</t>
  </si>
  <si>
    <t>29.02-x</t>
  </si>
  <si>
    <t>R-29.03-x</t>
  </si>
  <si>
    <t>29.03-x</t>
  </si>
  <si>
    <t>R-29.04-x</t>
  </si>
  <si>
    <t>29.04-x</t>
  </si>
  <si>
    <t>R-32.01-x</t>
  </si>
  <si>
    <t>32.01-x</t>
  </si>
  <si>
    <t>R-36.01-x</t>
  </si>
  <si>
    <t>36.01-x</t>
  </si>
  <si>
    <t>Start User parameter values of object [gBudgetingApp.xls27.usp_budget_data] parameter [company_id] on server [.\SQLEXPRESS]</t>
  </si>
  <si>
    <t>End User parameter values of object [gBudgetingApp.xls27.usp_budget_data] parameter [company_id] on server [.\SQLEXPRESS]</t>
  </si>
  <si>
    <t>21.90</t>
  </si>
  <si>
    <t>23.90</t>
  </si>
  <si>
    <t>25.04</t>
  </si>
  <si>
    <t>A-25.04</t>
  </si>
  <si>
    <t>A-25.04-xx</t>
  </si>
  <si>
    <t>25.04-xx</t>
  </si>
  <si>
    <t>R-25.04-x</t>
  </si>
  <si>
    <t>25.04-x</t>
  </si>
  <si>
    <t>21</t>
  </si>
  <si>
    <t>29</t>
  </si>
  <si>
    <t>23</t>
  </si>
  <si>
    <t>1200000</t>
  </si>
  <si>
    <t>1400000</t>
  </si>
  <si>
    <t>1500000</t>
  </si>
  <si>
    <t>2100000</t>
  </si>
  <si>
    <t>2110000</t>
  </si>
  <si>
    <t>2200000</t>
  </si>
  <si>
    <t>2500000</t>
  </si>
  <si>
    <t>3100000</t>
  </si>
  <si>
    <t>3105000</t>
  </si>
  <si>
    <t>3110000</t>
  </si>
  <si>
    <t>3115000</t>
  </si>
  <si>
    <t>3200000</t>
  </si>
  <si>
    <t>3205000</t>
  </si>
  <si>
    <t>3400000</t>
  </si>
  <si>
    <t>3405000</t>
  </si>
  <si>
    <t>3410000</t>
  </si>
  <si>
    <t>3415000</t>
  </si>
  <si>
    <t>3420000</t>
  </si>
  <si>
    <t>3500000</t>
  </si>
  <si>
    <t>3600000</t>
  </si>
  <si>
    <t>3605000</t>
  </si>
  <si>
    <t>4100000</t>
  </si>
  <si>
    <t>11</t>
  </si>
  <si>
    <t>4400000</t>
  </si>
  <si>
    <t>4500000</t>
  </si>
  <si>
    <t>4510000</t>
  </si>
  <si>
    <t>4515000</t>
  </si>
  <si>
    <t>4520000</t>
  </si>
  <si>
    <t>4550000</t>
  </si>
  <si>
    <t>4560000</t>
  </si>
  <si>
    <t>4590000</t>
  </si>
  <si>
    <t>4600000</t>
  </si>
  <si>
    <t>4800000</t>
  </si>
  <si>
    <t>4810000</t>
  </si>
  <si>
    <t>4820000</t>
  </si>
  <si>
    <t>4830000</t>
  </si>
  <si>
    <t>4890000</t>
  </si>
  <si>
    <t>2000000</t>
  </si>
  <si>
    <t>3000000</t>
  </si>
  <si>
    <t>4000000</t>
  </si>
  <si>
    <t>5000000</t>
  </si>
  <si>
    <t>1000000</t>
  </si>
  <si>
    <t>1001000</t>
  </si>
  <si>
    <t>1002000</t>
  </si>
  <si>
    <t>1100000</t>
  </si>
  <si>
    <t>1101000</t>
  </si>
  <si>
    <t>1102000</t>
  </si>
  <si>
    <t>1103000</t>
  </si>
  <si>
    <t>1201000</t>
  </si>
  <si>
    <t>1202000</t>
  </si>
  <si>
    <t>1203000</t>
  </si>
  <si>
    <t>1204000</t>
  </si>
  <si>
    <t>1205000</t>
  </si>
  <si>
    <t>1206000</t>
  </si>
  <si>
    <t>1207000</t>
  </si>
  <si>
    <t>1208000</t>
  </si>
  <si>
    <t>1209000</t>
  </si>
  <si>
    <t>1210000</t>
  </si>
  <si>
    <t>1211000</t>
  </si>
  <si>
    <t>1212000</t>
  </si>
  <si>
    <t>1300000</t>
  </si>
  <si>
    <t>1301000</t>
  </si>
  <si>
    <t>1302000</t>
  </si>
  <si>
    <t>1303000</t>
  </si>
  <si>
    <t>1401000</t>
  </si>
  <si>
    <t>1402000</t>
  </si>
  <si>
    <t>1403000</t>
  </si>
  <si>
    <t>1501000</t>
  </si>
  <si>
    <t>1502000</t>
  </si>
  <si>
    <t>1503000</t>
  </si>
  <si>
    <t>1504000</t>
  </si>
  <si>
    <t>1505000</t>
  </si>
  <si>
    <t>1506000</t>
  </si>
  <si>
    <t>1600000</t>
  </si>
  <si>
    <t>1601000</t>
  </si>
  <si>
    <t>1602000</t>
  </si>
  <si>
    <t>1700000</t>
  </si>
  <si>
    <t>1701000</t>
  </si>
  <si>
    <t>1702000</t>
  </si>
  <si>
    <t>1703000</t>
  </si>
  <si>
    <t>1704000</t>
  </si>
  <si>
    <t>1705000</t>
  </si>
  <si>
    <t>1706000</t>
  </si>
  <si>
    <t>1708000</t>
  </si>
  <si>
    <t>1709000</t>
  </si>
  <si>
    <t>1710000</t>
  </si>
  <si>
    <t>1800000</t>
  </si>
  <si>
    <t>1801000</t>
  </si>
  <si>
    <t>1802000</t>
  </si>
  <si>
    <t>1803000</t>
  </si>
  <si>
    <t>1804000</t>
  </si>
  <si>
    <t>1805000</t>
  </si>
  <si>
    <t>1806000</t>
  </si>
  <si>
    <t>1807000</t>
  </si>
  <si>
    <t>1808000</t>
  </si>
  <si>
    <t>1809000</t>
  </si>
  <si>
    <t>1810000</t>
  </si>
  <si>
    <t>1811000</t>
  </si>
  <si>
    <t>Start Parameters of object [gBudgetingApp.xls27.usp_saved_report_types] on server [.\SQLEXPRESS]</t>
  </si>
  <si>
    <t>End Parameters of object [gBudgetingApp.xls27.usp_saved_report_types] on server [.\SQLEXPRESS]</t>
  </si>
  <si>
    <t>Start Parameters of object [gBudgetingApp.xls27.usp_saved_report_types_insert] on server [.\SQLEXPRESS]</t>
  </si>
  <si>
    <t>End Parameters of object [gBudgetingApp.xls27.usp_saved_report_types_insert] on server [.\SQLEXPRESS]</t>
  </si>
  <si>
    <t>Start Parameters of object [gBudgetingApp.xls27.usp_saved_report_types_update] on server [.\SQLEXPRESS]</t>
  </si>
  <si>
    <t>End Parameters of object [gBudgetingApp.xls27.usp_saved_report_types_update] on server [.\SQLEXPRESS]</t>
  </si>
  <si>
    <t>Start Parameters of object [gBudgetingApp.xls27.usp_saved_report_types_delete] on server [.\SQLEXPRESS]</t>
  </si>
  <si>
    <t>End Parameters of object [gBudgetingApp.xls27.usp_saved_report_types_delete] on server [.\SQLEXPRESS]</t>
  </si>
  <si>
    <t>Start User parameter values of object [gBudgetingApp.xls27.usp_saved_report_types] parameter [company_id] on server [.\SQLEXPRESS]</t>
  </si>
  <si>
    <t>End User parameter values of object [gBudgetingApp.xls27.usp_saved_report_types] parameter [company_id] on server [.\SQLEXPRESS]</t>
  </si>
  <si>
    <t>Start Last Connect to DB values</t>
  </si>
  <si>
    <t>.\SQLEXPRESS</t>
  </si>
  <si>
    <t>ba_analyst_02</t>
  </si>
  <si>
    <t>Provider=SQLOLEDB.1</t>
  </si>
  <si>
    <t>End Last Connect to DB values</t>
  </si>
  <si>
    <t>CustomBudget</t>
  </si>
  <si>
    <t>xls27.usp_saved_report_types</t>
  </si>
  <si>
    <t>xls27.usp_saved_report_types_insert</t>
  </si>
  <si>
    <t>xls27.usp_saved_report_types_update</t>
  </si>
  <si>
    <t>xls27.usp_saved_report_types_delete</t>
  </si>
  <si>
    <t>Start Fields of object [gBudgetingApp.xls27.usp_saved_report_types] on server [.\SQLEXPRESS]</t>
  </si>
  <si>
    <t>End Fields of object [gBudgetingApp.xls27.usp_saved_report_types] on server [.\SQLEXPRESS]</t>
  </si>
  <si>
    <t>Start Column Properties of object [xls27.usp_saved_report_types]</t>
  </si>
  <si>
    <t>saved_report_types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</si>
  <si>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</si>
  <si>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</si>
  <si>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</si>
  <si>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</si>
  <si>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</si>
  <si>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</si>
  <si>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Address</t>
  </si>
  <si>
    <t>$B$4</t>
  </si>
  <si>
    <t>NumberFormat</t>
  </si>
  <si>
    <t>General</t>
  </si>
  <si>
    <t>$C$4</t>
  </si>
  <si>
    <t>ColumnWidth</t>
  </si>
  <si>
    <t>$D$4</t>
  </si>
  <si>
    <t>$E$4</t>
  </si>
  <si>
    <t>$F$4</t>
  </si>
  <si>
    <t>Tab.Color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</si>
  <si>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</si>
  <si>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</si>
  <si>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</si>
  <si>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</si>
  <si>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</si>
  <si>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</si>
  <si>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</si>
  <si>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</si>
  <si>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[xls27.usp_saved_report_types]</t>
  </si>
  <si>
    <t>Start Workbook Options</t>
  </si>
  <si>
    <t>End Workbook Options</t>
  </si>
  <si>
    <t>Код</t>
  </si>
  <si>
    <t>Наименование</t>
  </si>
  <si>
    <t>QueryObject</t>
  </si>
  <si>
    <t>DoNotSort</t>
  </si>
  <si>
    <t>ATTRIBUTE</t>
  </si>
  <si>
    <t>ID1</t>
  </si>
  <si>
    <t>ID2</t>
  </si>
  <si>
    <t>Стр.</t>
  </si>
  <si>
    <t>Разрыв страницы</t>
  </si>
  <si>
    <t>Уровень строки</t>
  </si>
  <si>
    <t>Формат строки</t>
  </si>
  <si>
    <t>Скрыть</t>
  </si>
  <si>
    <t>Ноль</t>
  </si>
  <si>
    <t>Код 1</t>
  </si>
  <si>
    <t>Код 2</t>
  </si>
  <si>
    <t>Описание</t>
  </si>
  <si>
    <t>Раздел</t>
  </si>
  <si>
    <t>Платежи01</t>
  </si>
  <si>
    <t>Платежи02</t>
  </si>
  <si>
    <t>Платежи03</t>
  </si>
  <si>
    <t>Платежи04</t>
  </si>
  <si>
    <t>Платежи05</t>
  </si>
  <si>
    <t>Платежи06</t>
  </si>
  <si>
    <t>Платежи07</t>
  </si>
  <si>
    <t>Платежи08</t>
  </si>
  <si>
    <t>Платежи09</t>
  </si>
  <si>
    <t>Платежи10</t>
  </si>
  <si>
    <t>Платежи11</t>
  </si>
  <si>
    <t>Платежи12</t>
  </si>
  <si>
    <t>Начисления01</t>
  </si>
  <si>
    <t>Начисления02</t>
  </si>
  <si>
    <t>Начисления03</t>
  </si>
  <si>
    <t>Начисления04</t>
  </si>
  <si>
    <t>Начисления05</t>
  </si>
  <si>
    <t>Начисления06</t>
  </si>
  <si>
    <t>Начисления07</t>
  </si>
  <si>
    <t>Начисления08</t>
  </si>
  <si>
    <t>Начисления09</t>
  </si>
  <si>
    <t>Начисления10</t>
  </si>
  <si>
    <t>Начисления11</t>
  </si>
  <si>
    <t>Начисления12</t>
  </si>
  <si>
    <t>Сальдо00</t>
  </si>
  <si>
    <t>Сальдо01</t>
  </si>
  <si>
    <t>Сальдо02</t>
  </si>
  <si>
    <t>Сальдо03</t>
  </si>
  <si>
    <t>Сальдо04</t>
  </si>
  <si>
    <t>Сальдо05</t>
  </si>
  <si>
    <t>Сальдо06</t>
  </si>
  <si>
    <t>Сальдо07</t>
  </si>
  <si>
    <t>Сальдо08</t>
  </si>
  <si>
    <t>Сальдо09</t>
  </si>
  <si>
    <t>Сальдо10</t>
  </si>
  <si>
    <t>Сальдо11</t>
  </si>
  <si>
    <t>Сальдо12</t>
  </si>
  <si>
    <t>DoNotTranslate</t>
  </si>
  <si>
    <t>1707000</t>
  </si>
  <si>
    <t>1711000</t>
  </si>
  <si>
    <t>2001000</t>
  </si>
  <si>
    <t>2002000</t>
  </si>
  <si>
    <t>2003000</t>
  </si>
  <si>
    <t>2004000</t>
  </si>
  <si>
    <t>2005000</t>
  </si>
  <si>
    <t>2101000</t>
  </si>
  <si>
    <t>2102000</t>
  </si>
  <si>
    <t>2103000</t>
  </si>
  <si>
    <t>2104000</t>
  </si>
  <si>
    <t>2105000</t>
  </si>
  <si>
    <t>2106000</t>
  </si>
  <si>
    <t>2107000</t>
  </si>
  <si>
    <t>2108000</t>
  </si>
  <si>
    <t>2109000</t>
  </si>
  <si>
    <t>2111000</t>
  </si>
  <si>
    <t>2112000</t>
  </si>
  <si>
    <t>2113000</t>
  </si>
  <si>
    <t>2114000</t>
  </si>
  <si>
    <t>2115000</t>
  </si>
  <si>
    <t>2116000</t>
  </si>
  <si>
    <t>2117000</t>
  </si>
  <si>
    <t>2118000</t>
  </si>
  <si>
    <t>2119000</t>
  </si>
  <si>
    <t>2120000</t>
  </si>
  <si>
    <t>2121000</t>
  </si>
  <si>
    <t>2122000</t>
  </si>
  <si>
    <t>2123000</t>
  </si>
  <si>
    <t>2124000</t>
  </si>
  <si>
    <t>2201000</t>
  </si>
  <si>
    <t>2300000</t>
  </si>
  <si>
    <t>2301000</t>
  </si>
  <si>
    <t>2302000</t>
  </si>
  <si>
    <t>2303000</t>
  </si>
  <si>
    <t>2304000</t>
  </si>
  <si>
    <t>2400000</t>
  </si>
  <si>
    <t>2401000</t>
  </si>
  <si>
    <t>2402000</t>
  </si>
  <si>
    <t>2403000</t>
  </si>
  <si>
    <t>2404000</t>
  </si>
  <si>
    <t>2405000</t>
  </si>
  <si>
    <t>2406000</t>
  </si>
  <si>
    <t>2407000</t>
  </si>
  <si>
    <t>2408000</t>
  </si>
  <si>
    <t>2409000</t>
  </si>
  <si>
    <t>2501000</t>
  </si>
  <si>
    <t>2502000</t>
  </si>
  <si>
    <t>2503000</t>
  </si>
  <si>
    <t>2504000</t>
  </si>
  <si>
    <t>2505000</t>
  </si>
  <si>
    <t>2506000</t>
  </si>
  <si>
    <t>3001000</t>
  </si>
  <si>
    <t>3002000</t>
  </si>
  <si>
    <t>3003000</t>
  </si>
  <si>
    <t>3101000</t>
  </si>
  <si>
    <t>3102000</t>
  </si>
  <si>
    <t>3103000</t>
  </si>
  <si>
    <t>3104000</t>
  </si>
  <si>
    <t>3106000</t>
  </si>
  <si>
    <t>3107000</t>
  </si>
  <si>
    <t>3108000</t>
  </si>
  <si>
    <t>3109000</t>
  </si>
  <si>
    <t>3111000</t>
  </si>
  <si>
    <t>3112000</t>
  </si>
  <si>
    <t>3113000</t>
  </si>
  <si>
    <t>3114000</t>
  </si>
  <si>
    <t>3201000</t>
  </si>
  <si>
    <t>3202000</t>
  </si>
  <si>
    <t>3203000</t>
  </si>
  <si>
    <t>3204000</t>
  </si>
  <si>
    <t>3206000</t>
  </si>
  <si>
    <t>3207000</t>
  </si>
  <si>
    <t>3300000</t>
  </si>
  <si>
    <t>3301000</t>
  </si>
  <si>
    <t>3302000</t>
  </si>
  <si>
    <t>3303000</t>
  </si>
  <si>
    <t>3401000</t>
  </si>
  <si>
    <t>3402000</t>
  </si>
  <si>
    <t>3403000</t>
  </si>
  <si>
    <t>3404000</t>
  </si>
  <si>
    <t>3406000</t>
  </si>
  <si>
    <t>3407000</t>
  </si>
  <si>
    <t>3408000</t>
  </si>
  <si>
    <t>3409000</t>
  </si>
  <si>
    <t>3411000</t>
  </si>
  <si>
    <t>3412000</t>
  </si>
  <si>
    <t>3413000</t>
  </si>
  <si>
    <t>3414000</t>
  </si>
  <si>
    <t>3416000</t>
  </si>
  <si>
    <t>3417000</t>
  </si>
  <si>
    <t>3418000</t>
  </si>
  <si>
    <t>3419000</t>
  </si>
  <si>
    <t>3501000</t>
  </si>
  <si>
    <t>3502000</t>
  </si>
  <si>
    <t>3503000</t>
  </si>
  <si>
    <t>3504000</t>
  </si>
  <si>
    <t>3601000</t>
  </si>
  <si>
    <t>3602000</t>
  </si>
  <si>
    <t>3603000</t>
  </si>
  <si>
    <t>3604000</t>
  </si>
  <si>
    <t>3700000</t>
  </si>
  <si>
    <t>3701000</t>
  </si>
  <si>
    <t>3702000</t>
  </si>
  <si>
    <t>3703000</t>
  </si>
  <si>
    <t>4001000</t>
  </si>
  <si>
    <t>4002000</t>
  </si>
  <si>
    <t>4003000</t>
  </si>
  <si>
    <t>4004000</t>
  </si>
  <si>
    <t>4005000</t>
  </si>
  <si>
    <t>4101000</t>
  </si>
  <si>
    <t>4102000</t>
  </si>
  <si>
    <t>4103000</t>
  </si>
  <si>
    <t>4104000</t>
  </si>
  <si>
    <t>4105000</t>
  </si>
  <si>
    <t>4106000</t>
  </si>
  <si>
    <t>4107000</t>
  </si>
  <si>
    <t>4108000</t>
  </si>
  <si>
    <t>4109000</t>
  </si>
  <si>
    <t>4110000</t>
  </si>
  <si>
    <t>4300000</t>
  </si>
  <si>
    <t>4301000</t>
  </si>
  <si>
    <t>4302000</t>
  </si>
  <si>
    <t>4303000</t>
  </si>
  <si>
    <t>4401000</t>
  </si>
  <si>
    <t>4511000</t>
  </si>
  <si>
    <t>4512000</t>
  </si>
  <si>
    <t>4513000</t>
  </si>
  <si>
    <t>4514000</t>
  </si>
  <si>
    <t>4516000</t>
  </si>
  <si>
    <t>4521000</t>
  </si>
  <si>
    <t>4530000</t>
  </si>
  <si>
    <t>4531000</t>
  </si>
  <si>
    <t>4532000</t>
  </si>
  <si>
    <t>4533000</t>
  </si>
  <si>
    <t>4540000</t>
  </si>
  <si>
    <t>4561000</t>
  </si>
  <si>
    <t>4562000</t>
  </si>
  <si>
    <t>4563000</t>
  </si>
  <si>
    <t>4564000</t>
  </si>
  <si>
    <t>4570000</t>
  </si>
  <si>
    <t>4571000</t>
  </si>
  <si>
    <t>4572000</t>
  </si>
  <si>
    <t>4580000</t>
  </si>
  <si>
    <t>4581000</t>
  </si>
  <si>
    <t>4582000</t>
  </si>
  <si>
    <t>4591000</t>
  </si>
  <si>
    <t>4592000</t>
  </si>
  <si>
    <t>4593000</t>
  </si>
  <si>
    <t>4601000</t>
  </si>
  <si>
    <t>4602000</t>
  </si>
  <si>
    <t>4700000</t>
  </si>
  <si>
    <t>4701000</t>
  </si>
  <si>
    <t>4702000</t>
  </si>
  <si>
    <t>4703000</t>
  </si>
  <si>
    <t>4704000</t>
  </si>
  <si>
    <t>4705000</t>
  </si>
  <si>
    <t>4801000</t>
  </si>
  <si>
    <t>4802000</t>
  </si>
  <si>
    <t>4803000</t>
  </si>
  <si>
    <t>4891000</t>
  </si>
  <si>
    <t>4892000</t>
  </si>
  <si>
    <t>4893000</t>
  </si>
  <si>
    <t>5001000</t>
  </si>
  <si>
    <t>5002000</t>
  </si>
  <si>
    <t>5003000</t>
  </si>
  <si>
    <t>5004000</t>
  </si>
  <si>
    <t>5005000</t>
  </si>
  <si>
    <t>5006000</t>
  </si>
  <si>
    <t>Start Column Properties of object [query:xls27.usp_saved_reports - All Columns]</t>
  </si>
  <si>
    <t>End Column Properties of object [query:xls27.usp_saved_reports - All Columns]</t>
  </si>
  <si>
    <t>All Columns</t>
  </si>
  <si>
    <t>Start Column Properties of object [query:xls27.usp_saved_reports - Report Columns]</t>
  </si>
  <si>
    <t>End Column Properties of object [query:xls27.usp_saved_reports - Report Columns]</t>
  </si>
  <si>
    <t>Report Columns</t>
  </si>
  <si>
    <t>Start Column Properties of object [xls27.usp_saved_reports]</t>
  </si>
  <si>
    <t>Validation.Type</t>
  </si>
  <si>
    <t>Validation.Operator</t>
  </si>
  <si>
    <t>Validation.Formula1</t>
  </si>
  <si>
    <t>50</t>
  </si>
  <si>
    <t>Validation.AlertStyle</t>
  </si>
  <si>
    <t>Validation.IgnoreBlank</t>
  </si>
  <si>
    <t>Validation.InCellDropdown</t>
  </si>
  <si>
    <t>Validation.ShowInput</t>
  </si>
  <si>
    <t>Validation.ShowError</t>
  </si>
  <si>
    <t>-2147483648</t>
  </si>
  <si>
    <t>Validation.Formula2</t>
  </si>
  <si>
    <t>2147483647</t>
  </si>
  <si>
    <t>$G$4</t>
  </si>
  <si>
    <t>$H$4</t>
  </si>
  <si>
    <t>$I$4</t>
  </si>
  <si>
    <t>$J$4</t>
  </si>
  <si>
    <t>$K$4</t>
  </si>
  <si>
    <t>$L$4</t>
  </si>
  <si>
    <t>$M$4</t>
  </si>
  <si>
    <t>$N$4</t>
  </si>
  <si>
    <t>$O$4</t>
  </si>
  <si>
    <t>$P$4</t>
  </si>
  <si>
    <t>#,##0;-#,##0;</t>
  </si>
  <si>
    <t>-1.11222333444555E+29</t>
  </si>
  <si>
    <t>$Q$4</t>
  </si>
  <si>
    <t>$R$4</t>
  </si>
  <si>
    <t>$S$4</t>
  </si>
  <si>
    <t>$T$4</t>
  </si>
  <si>
    <t>$U$4</t>
  </si>
  <si>
    <t>$V$4</t>
  </si>
  <si>
    <t>$W$4</t>
  </si>
  <si>
    <t>$X$4</t>
  </si>
  <si>
    <t>$Y$4</t>
  </si>
  <si>
    <t>$Z$4</t>
  </si>
  <si>
    <t>$AA$4</t>
  </si>
  <si>
    <t>$AB$4</t>
  </si>
  <si>
    <t>$AC$4</t>
  </si>
  <si>
    <t>FormatConditions(1).AppliesToTable</t>
  </si>
  <si>
    <t>FormatConditions(1).AppliesTo.Address</t>
  </si>
  <si>
    <t>FormatConditions(1).Type</t>
  </si>
  <si>
    <t>FormatConditions(1).Priority</t>
  </si>
  <si>
    <t>FormatConditions(1).StopIfTrue</t>
  </si>
  <si>
    <t>FormatConditions(1).Formula1</t>
  </si>
  <si>
    <t>FormatConditions(1).Font.Bold</t>
  </si>
  <si>
    <t>FormatConditions(1).Font.Color</t>
  </si>
  <si>
    <t>FormatConditions(1).Font.ThemeColor</t>
  </si>
  <si>
    <t>FormatConditions(1).Font.TintAndShade</t>
  </si>
  <si>
    <t>FormatConditions(1).Interior.Color</t>
  </si>
  <si>
    <t>FormatConditions(2).AppliesToTable</t>
  </si>
  <si>
    <t>FormatConditions(2).AppliesTo.Address</t>
  </si>
  <si>
    <t>FormatConditions(2).Type</t>
  </si>
  <si>
    <t>FormatConditions(2).Priority</t>
  </si>
  <si>
    <t>FormatConditions(2).StopIfTrue</t>
  </si>
  <si>
    <t>FormatConditions(2).Formula1</t>
  </si>
  <si>
    <t>FormatConditions(2).Font.Bold</t>
  </si>
  <si>
    <t>FormatConditions(3).AppliesToTable</t>
  </si>
  <si>
    <t>FormatConditions(3).AppliesTo.Address</t>
  </si>
  <si>
    <t>FormatConditions(3).Type</t>
  </si>
  <si>
    <t>FormatConditions(3).Priority</t>
  </si>
  <si>
    <t>FormatConditions(3).StopIfTrue</t>
  </si>
  <si>
    <t>FormatConditions(3).Formula1</t>
  </si>
  <si>
    <t>FormatConditions(3).Font.Bold</t>
  </si>
  <si>
    <t>FormatConditions(3).Font.Color</t>
  </si>
  <si>
    <t>FormatConditions(3).Font.ThemeColor</t>
  </si>
  <si>
    <t>FormatConditions(3).Font.TintAndShade</t>
  </si>
  <si>
    <t>FormatConditions(3).Interior.Color</t>
  </si>
  <si>
    <t>FormatConditions(4).AppliesToTable</t>
  </si>
  <si>
    <t>FormatConditions(4).AppliesTo.Address</t>
  </si>
  <si>
    <t>FormatConditions(4).Type</t>
  </si>
  <si>
    <t>FormatConditions(4).Priority</t>
  </si>
  <si>
    <t>FormatConditions(4).StopIfTrue</t>
  </si>
  <si>
    <t>FormatConditions(4).Formula1</t>
  </si>
  <si>
    <t>FormatConditions(4).Font.Italic</t>
  </si>
  <si>
    <t>FormatConditions(1).ColumnsCount</t>
  </si>
  <si>
    <t>FormatConditions(1).NumberFormat</t>
  </si>
  <si>
    <t>0%</t>
  </si>
  <si>
    <t>End Column Properties of object [xls27.usp_saved_reports]</t>
  </si>
  <si>
    <t>xls27.xl_actions_budget_report_cell_data</t>
  </si>
  <si>
    <t>Счет</t>
  </si>
  <si>
    <t>$AD$4</t>
  </si>
  <si>
    <t>$B$4:$AD$306</t>
  </si>
  <si>
    <t>=$K4=9</t>
  </si>
  <si>
    <t>=$K4=2</t>
  </si>
  <si>
    <t>=$K4=1</t>
  </si>
  <si>
    <t>=$K4=4</t>
  </si>
  <si>
    <t>$R$4:$AD$306</t>
  </si>
  <si>
    <t>$I:$I</t>
  </si>
  <si>
    <t>Start User parameter values of object [gBudgetingApp.xls27.usp_saved_reports] parameter [category_id] with [company_id = 1] on server [.\SQLEXPRESS]</t>
  </si>
  <si>
    <t>End User parameter values of object [gBudgetingApp.xls27.usp_saved_reports] parameter [category_id] with [company_id = 1] on server [.\SQLEXPRESS]</t>
  </si>
  <si>
    <t>Start User parameter values of object [gBudgetingApp.xls27.usp_saved_reports] parameter [time_id] with [company_id = 1] on server [.\SQLEXPRESS]</t>
  </si>
  <si>
    <t>End User parameter values of object [gBudgetingApp.xls27.usp_saved_reports] parameter [time_id] with [company_id = 1] on server [.\SQLEXPRESS]</t>
  </si>
  <si>
    <t>Start User parameter values of object [gBudgetingApp.xls27.usp_saved_reports] parameter [type_id] with [company_id = 1] on server [.\SQLEXPRESS]</t>
  </si>
  <si>
    <t>End User parameter values of object [gBudgetingApp.xls27.usp_saved_reports] parameter [type_id] with [company_id = 1] on server [.\SQLEXPRESS]</t>
  </si>
  <si>
    <t>Custom Budget</t>
  </si>
  <si>
    <t>Start User parameter values of object [gBudgetingApp.xls27.usp_budget_data] parameter [category_id] with [company_id = 1] on server [.\SQLEXPRESS]</t>
  </si>
  <si>
    <t>End User parameter values of object [gBudgetingApp.xls27.usp_budget_data] parameter [category_id] with [company_id = 1] on server [.\SQLEXPRESS]</t>
  </si>
  <si>
    <t>Start User parameter values of object [gBudgetingApp.xls27.usp_budget_data] parameter [time_id] with [company_id = 1] on server [.\SQLEXPRESS]</t>
  </si>
  <si>
    <t>End User parameter values of object [gBudgetingApp.xls27.usp_budget_data] parameter [time_id] with [company_id = 1] on server [.\SQLEXPRESS]</t>
  </si>
  <si>
    <t>Start User parameter values of object [gBudgetingApp.xls27.usp_budget_data] parameter [entity_id] with [company_id = 1] on server [.\SQLEXPRESS]</t>
  </si>
  <si>
    <t>End User parameter values of object [gBudgetingApp.xls27.usp_budget_data] parameter [entity_id] with [company_id = 1] on server [.\SQLEXPRESS]</t>
  </si>
  <si>
    <t>Revenue from transportation services</t>
  </si>
  <si>
    <t>Proceeds from short-term borrowings</t>
  </si>
  <si>
    <t>Proceeds from long-term borrowings</t>
  </si>
  <si>
    <t>Railway tariffs of loaded runs</t>
  </si>
  <si>
    <t>Railway tariffs of empty runs</t>
  </si>
  <si>
    <t>Lease of rolling stock</t>
  </si>
  <si>
    <t>Maintenance of rolling stock</t>
  </si>
  <si>
    <t>Repair of rolling stock in depots</t>
  </si>
  <si>
    <t>Current costs of wheel pairs</t>
  </si>
  <si>
    <t>Accounting expenses</t>
  </si>
  <si>
    <t>Rental expenses</t>
  </si>
  <si>
    <t>Depreciation of rolling stock</t>
  </si>
  <si>
    <t>Salaries - Production</t>
  </si>
  <si>
    <t>Salaries - Sales</t>
  </si>
  <si>
    <t>Salaries - Administration</t>
  </si>
  <si>
    <t>Salaries</t>
  </si>
  <si>
    <t>Personal income tax - Production</t>
  </si>
  <si>
    <t>Personal income tax - Sales</t>
  </si>
  <si>
    <t>Personal income tax - Administration</t>
  </si>
  <si>
    <t>Social security taxes - Production</t>
  </si>
  <si>
    <t>Social security taxes - Sales</t>
  </si>
  <si>
    <t>Social security taxes - Administration</t>
  </si>
  <si>
    <t>Set-off of VAT on purchase fixed assets</t>
  </si>
  <si>
    <t>Set-off of VAT on purchase goods and materials</t>
  </si>
  <si>
    <t>Set-off of VAT on purchase services</t>
  </si>
  <si>
    <t>Personal income tax</t>
  </si>
  <si>
    <t>VAT</t>
  </si>
  <si>
    <t>Income tax</t>
  </si>
  <si>
    <t>Social security taxes</t>
  </si>
  <si>
    <t>Purchase of wheel pairs</t>
  </si>
  <si>
    <t>Purchase of rolling stock</t>
  </si>
  <si>
    <t>Dividends</t>
  </si>
  <si>
    <t>Repayment of short-term loans</t>
  </si>
  <si>
    <t>Repayment of long-term loans</t>
  </si>
  <si>
    <t>Interest on short-term loans</t>
  </si>
  <si>
    <t>Interest on long-term loans</t>
  </si>
  <si>
    <t>Revenue from transportation services - Customer 1</t>
  </si>
  <si>
    <t>Proceeds from short-term borrowings - Loan 3</t>
  </si>
  <si>
    <t>Proceeds from long-term borrowings - Loan 2</t>
  </si>
  <si>
    <t>Railway tariffs of loaded runs - Supplier 1</t>
  </si>
  <si>
    <t>Railway tariffs of empty runs - Supplier 1</t>
  </si>
  <si>
    <t>Lease of rolling stock - Supplier 2</t>
  </si>
  <si>
    <t>Lease of rolling stock - Supplier 3</t>
  </si>
  <si>
    <t>Maintenance of rolling stock - Supplier 4</t>
  </si>
  <si>
    <t>Repair of rolling stock in depots - Supplier 4</t>
  </si>
  <si>
    <t>Accounting expenses - Supplier 6</t>
  </si>
  <si>
    <t>Rental expenses - Supplier 7</t>
  </si>
  <si>
    <t>Purchase of wheel pairs - Supplier 5</t>
  </si>
  <si>
    <t>Purchase of rolling stock - Supplier 8</t>
  </si>
  <si>
    <t>Repayment of short-term loans - Loan 3</t>
  </si>
  <si>
    <t>Repayment of long-term loans - Loan 1</t>
  </si>
  <si>
    <t>Repayment of long-term loans - Loan 2</t>
  </si>
  <si>
    <t>Interest on short-term loans - Loan 3</t>
  </si>
  <si>
    <t>Interest on long-term loans - Loan 1</t>
  </si>
  <si>
    <t>Interest on long-term loans - Loan 2</t>
  </si>
  <si>
    <t>A-11.01-OW</t>
  </si>
  <si>
    <t>11.01-OW</t>
  </si>
  <si>
    <t>Revenue from transportation services - Open wagons</t>
  </si>
  <si>
    <t>A-18.01-OW</t>
  </si>
  <si>
    <t>18.01-OW</t>
  </si>
  <si>
    <t>Proceeds from short-term borrowings - Open wagons</t>
  </si>
  <si>
    <t>A-18.02-OW</t>
  </si>
  <si>
    <t>18.02-OW</t>
  </si>
  <si>
    <t>Proceeds from long-term borrowings - Open wagons</t>
  </si>
  <si>
    <t>A-21.01-OW</t>
  </si>
  <si>
    <t>21.01-OW</t>
  </si>
  <si>
    <t>Railway tariffs of loaded runs - Open wagons</t>
  </si>
  <si>
    <t>A-21.02-OW</t>
  </si>
  <si>
    <t>21.02-OW</t>
  </si>
  <si>
    <t>Railway tariffs of empty runs - Open wagons</t>
  </si>
  <si>
    <t>A-21.03-OW</t>
  </si>
  <si>
    <t>21.03-OW</t>
  </si>
  <si>
    <t>Lease of rolling stock - Open wagons</t>
  </si>
  <si>
    <t>A-21.04-OW</t>
  </si>
  <si>
    <t>21.04-OW</t>
  </si>
  <si>
    <t>Maintenance of rolling stock - Open wagons</t>
  </si>
  <si>
    <t>A-21.05-OW</t>
  </si>
  <si>
    <t>21.05-OW</t>
  </si>
  <si>
    <t>Repair of rolling stock in depots - Open wagons</t>
  </si>
  <si>
    <t>Accounting expenses - xx</t>
  </si>
  <si>
    <t>Rental expenses - xx</t>
  </si>
  <si>
    <t>A-24.01-OW</t>
  </si>
  <si>
    <t>24.01-OW</t>
  </si>
  <si>
    <t>Depreciation of rolling stock - Open wagons</t>
  </si>
  <si>
    <t>A-25.01-OW</t>
  </si>
  <si>
    <t>25.01-OW</t>
  </si>
  <si>
    <t>Salaries - Production - Open wagons</t>
  </si>
  <si>
    <t>Salaries - Sales - xx</t>
  </si>
  <si>
    <t>Salaries - Administration - xx</t>
  </si>
  <si>
    <t>Salaries - xx</t>
  </si>
  <si>
    <t>Personal income tax - Production - xx</t>
  </si>
  <si>
    <t>Personal income tax - Sales - xx</t>
  </si>
  <si>
    <t>Personal income tax - Administration - xx</t>
  </si>
  <si>
    <t>A-27.01-OW</t>
  </si>
  <si>
    <t>27.01-OW</t>
  </si>
  <si>
    <t>Social security taxes - Production - Open wagons</t>
  </si>
  <si>
    <t>Social security taxes - Sales - xx</t>
  </si>
  <si>
    <t>Social security taxes - Administration - xx</t>
  </si>
  <si>
    <t>Set-off of VAT on purchase fixed assets - xx</t>
  </si>
  <si>
    <t>Set-off of VAT on purchase goods and materials - xx</t>
  </si>
  <si>
    <t>Set-off of VAT on purchase services - xx</t>
  </si>
  <si>
    <t>Personal income tax - xx</t>
  </si>
  <si>
    <t>VAT - xx</t>
  </si>
  <si>
    <t>Income tax - xx</t>
  </si>
  <si>
    <t>Social security taxes - xx</t>
  </si>
  <si>
    <t>Purchase of wheel pairs - xx</t>
  </si>
  <si>
    <t>A-32.01-OW</t>
  </si>
  <si>
    <t>32.01-OW</t>
  </si>
  <si>
    <t>Purchase of rolling stock - Open wagons</t>
  </si>
  <si>
    <t>Dividends - xx</t>
  </si>
  <si>
    <t>A-38.01-OW</t>
  </si>
  <si>
    <t>38.01-OW</t>
  </si>
  <si>
    <t>Repayment of short-term loans - Open wagons</t>
  </si>
  <si>
    <t>A-38.02-OW</t>
  </si>
  <si>
    <t>38.02-OW</t>
  </si>
  <si>
    <t>Repayment of long-term loans - Open wagons</t>
  </si>
  <si>
    <t>A-39.01-OW</t>
  </si>
  <si>
    <t>39.01-OW</t>
  </si>
  <si>
    <t>Interest on short-term loans - Open wagons</t>
  </si>
  <si>
    <t>A-39.02-OW</t>
  </si>
  <si>
    <t>39.02-OW</t>
  </si>
  <si>
    <t>Interest on long-term loans - Open wagons</t>
  </si>
  <si>
    <t>Revenue from transportation services - Region 1</t>
  </si>
  <si>
    <t>Proceeds from short-term borrowings - x</t>
  </si>
  <si>
    <t>Proceeds from long-term borrowings - x</t>
  </si>
  <si>
    <t>Railway tariffs of loaded runs - Region 1</t>
  </si>
  <si>
    <t>Railway tariffs of empty runs - Region 1</t>
  </si>
  <si>
    <t>Lease of rolling stock - x</t>
  </si>
  <si>
    <t>R-21.04-R01</t>
  </si>
  <si>
    <t>21.04-R01</t>
  </si>
  <si>
    <t>Maintenance of rolling stock - Region 1</t>
  </si>
  <si>
    <t>R-21.05-R01</t>
  </si>
  <si>
    <t>21.05-R01</t>
  </si>
  <si>
    <t>Repair of rolling stock in depots - Region 1</t>
  </si>
  <si>
    <t>Current costs of wheel pairs - x</t>
  </si>
  <si>
    <t>Accounting expenses - x</t>
  </si>
  <si>
    <t>Rental expenses - x</t>
  </si>
  <si>
    <t>Depreciation of rolling stock - x</t>
  </si>
  <si>
    <t>Salaries - Production - x</t>
  </si>
  <si>
    <t>Salaries - Sales - x</t>
  </si>
  <si>
    <t>Salaries - Administration - x</t>
  </si>
  <si>
    <t>Salaries - x</t>
  </si>
  <si>
    <t>Personal income tax - Production - x</t>
  </si>
  <si>
    <t>Personal income tax - Sales - x</t>
  </si>
  <si>
    <t>Personal income tax - Administration - x</t>
  </si>
  <si>
    <t>Social security taxes - Production - x</t>
  </si>
  <si>
    <t>Social security taxes - Sales - x</t>
  </si>
  <si>
    <t>Social security taxes - Administration - x</t>
  </si>
  <si>
    <t>Set-off of VAT on purchase fixed assets - x</t>
  </si>
  <si>
    <t>Set-off of VAT on purchase goods and materials - x</t>
  </si>
  <si>
    <t>Set-off of VAT on purchase services - x</t>
  </si>
  <si>
    <t>Personal income tax - x</t>
  </si>
  <si>
    <t>VAT - x</t>
  </si>
  <si>
    <t>Income tax - x</t>
  </si>
  <si>
    <t>Social security taxes - x</t>
  </si>
  <si>
    <t>Purchase of wheel pairs - x</t>
  </si>
  <si>
    <t>Purchase of rolling stock - x</t>
  </si>
  <si>
    <t>Dividends - x</t>
  </si>
  <si>
    <t>Repayment of short-term loans - x</t>
  </si>
  <si>
    <t>Repayment of long-term loans - x</t>
  </si>
  <si>
    <t>Interest on short-term loans - x</t>
  </si>
  <si>
    <t>Interest on long-term loans - x</t>
  </si>
  <si>
    <t>Entity 101</t>
  </si>
  <si>
    <t>Entity 201</t>
  </si>
  <si>
    <t>Entity 301</t>
  </si>
  <si>
    <t>Entity 401</t>
  </si>
  <si>
    <t>B-1110</t>
  </si>
  <si>
    <t>1110</t>
  </si>
  <si>
    <t>Rolling stock</t>
  </si>
  <si>
    <t>B-1210</t>
  </si>
  <si>
    <t>1210</t>
  </si>
  <si>
    <t>Accumulated depreciation of rolling stock</t>
  </si>
  <si>
    <t>B-2110</t>
  </si>
  <si>
    <t>2110</t>
  </si>
  <si>
    <t>Wheel pairs</t>
  </si>
  <si>
    <t>B-2210</t>
  </si>
  <si>
    <t>2210</t>
  </si>
  <si>
    <t>VAT on purchase fixed assets</t>
  </si>
  <si>
    <t>B-2230</t>
  </si>
  <si>
    <t>2230</t>
  </si>
  <si>
    <t>VAT on purchase good and materials</t>
  </si>
  <si>
    <t>B-2240</t>
  </si>
  <si>
    <t>2240</t>
  </si>
  <si>
    <t>VAT on purchase services</t>
  </si>
  <si>
    <t>B-2310</t>
  </si>
  <si>
    <t>2310</t>
  </si>
  <si>
    <t>Receivables on transportation services</t>
  </si>
  <si>
    <t>B-2410</t>
  </si>
  <si>
    <t>2410</t>
  </si>
  <si>
    <t>Advances to suppliers on transportation services</t>
  </si>
  <si>
    <t>B-2490</t>
  </si>
  <si>
    <t>2490</t>
  </si>
  <si>
    <t>Advances to suppliers on other operations</t>
  </si>
  <si>
    <t>B-2510</t>
  </si>
  <si>
    <t>2510</t>
  </si>
  <si>
    <t>Cash</t>
  </si>
  <si>
    <t>B-3110</t>
  </si>
  <si>
    <t>3110</t>
  </si>
  <si>
    <t>Share capital</t>
  </si>
  <si>
    <t>B-3210</t>
  </si>
  <si>
    <t>3210</t>
  </si>
  <si>
    <t>Retained earnings</t>
  </si>
  <si>
    <t>B-4110</t>
  </si>
  <si>
    <t>4110</t>
  </si>
  <si>
    <t>Long-term borrowings</t>
  </si>
  <si>
    <t>B-5110</t>
  </si>
  <si>
    <t>5110</t>
  </si>
  <si>
    <t>Short-term borrowings</t>
  </si>
  <si>
    <t>B-5120</t>
  </si>
  <si>
    <t>5120</t>
  </si>
  <si>
    <t>Interest on short-term borrowings</t>
  </si>
  <si>
    <t>B-5130</t>
  </si>
  <si>
    <t>5130</t>
  </si>
  <si>
    <t>Interest on long-term borrowings</t>
  </si>
  <si>
    <t>B-5210</t>
  </si>
  <si>
    <t>5210</t>
  </si>
  <si>
    <t>B-5220</t>
  </si>
  <si>
    <t>5220</t>
  </si>
  <si>
    <t>B-5230</t>
  </si>
  <si>
    <t>5230</t>
  </si>
  <si>
    <t>B-5240</t>
  </si>
  <si>
    <t>5240</t>
  </si>
  <si>
    <t>B-5410</t>
  </si>
  <si>
    <t>5410</t>
  </si>
  <si>
    <t>Payables on transportation services</t>
  </si>
  <si>
    <t>B-5490</t>
  </si>
  <si>
    <t>5490</t>
  </si>
  <si>
    <t>Payables on other operations</t>
  </si>
  <si>
    <t>B-5510</t>
  </si>
  <si>
    <t>5510</t>
  </si>
  <si>
    <t>Wages and salaries</t>
  </si>
  <si>
    <t>B-5610</t>
  </si>
  <si>
    <t>5610</t>
  </si>
  <si>
    <t>B-6110</t>
  </si>
  <si>
    <t>6110</t>
  </si>
  <si>
    <t>B-6210</t>
  </si>
  <si>
    <t>6210</t>
  </si>
  <si>
    <t>B-6211</t>
  </si>
  <si>
    <t>6211</t>
  </si>
  <si>
    <t>B-6220</t>
  </si>
  <si>
    <t>6220</t>
  </si>
  <si>
    <t>B-6230</t>
  </si>
  <si>
    <t>6230</t>
  </si>
  <si>
    <t>B-6231</t>
  </si>
  <si>
    <t>6231</t>
  </si>
  <si>
    <t>B-6232</t>
  </si>
  <si>
    <t>6232</t>
  </si>
  <si>
    <t>B-6240</t>
  </si>
  <si>
    <t>6240</t>
  </si>
  <si>
    <t>Depreciation of rolling stocks</t>
  </si>
  <si>
    <t>B-6250</t>
  </si>
  <si>
    <t>6250</t>
  </si>
  <si>
    <t>B-6260</t>
  </si>
  <si>
    <t>6260</t>
  </si>
  <si>
    <t>B-6350</t>
  </si>
  <si>
    <t>6350</t>
  </si>
  <si>
    <t>B-6360</t>
  </si>
  <si>
    <t>6360</t>
  </si>
  <si>
    <t>B-6410</t>
  </si>
  <si>
    <t>6410</t>
  </si>
  <si>
    <t>B-6420</t>
  </si>
  <si>
    <t>6420</t>
  </si>
  <si>
    <t>B-6450</t>
  </si>
  <si>
    <t>6450</t>
  </si>
  <si>
    <t>B-6460</t>
  </si>
  <si>
    <t>6460</t>
  </si>
  <si>
    <t>B-6510</t>
  </si>
  <si>
    <t>6510</t>
  </si>
  <si>
    <t>Interest expenses on short-term borrowings</t>
  </si>
  <si>
    <t>B-6520</t>
  </si>
  <si>
    <t>6520</t>
  </si>
  <si>
    <t>Interest expenses on long-term borrowings</t>
  </si>
  <si>
    <t>B-6810</t>
  </si>
  <si>
    <t>6810</t>
  </si>
  <si>
    <t>Income tax expense</t>
  </si>
  <si>
    <t>B-1110-S008</t>
  </si>
  <si>
    <t>1110-S008</t>
  </si>
  <si>
    <t>Supplier 8</t>
  </si>
  <si>
    <t>B-2110-S005</t>
  </si>
  <si>
    <t>2110-S005</t>
  </si>
  <si>
    <t>Supplier 5</t>
  </si>
  <si>
    <t>B-2310-C001</t>
  </si>
  <si>
    <t>2310-C001</t>
  </si>
  <si>
    <t>Customer 1</t>
  </si>
  <si>
    <t>B-2410-S001</t>
  </si>
  <si>
    <t>2410-S001</t>
  </si>
  <si>
    <t>Supplier 1</t>
  </si>
  <si>
    <t>B-2490-S008</t>
  </si>
  <si>
    <t>2490-S008</t>
  </si>
  <si>
    <t>B-4110-L001</t>
  </si>
  <si>
    <t>4110-L001</t>
  </si>
  <si>
    <t>Loan 1</t>
  </si>
  <si>
    <t>B-4110-L002</t>
  </si>
  <si>
    <t>4110-L002</t>
  </si>
  <si>
    <t>Loan 2</t>
  </si>
  <si>
    <t>B-5110-L003</t>
  </si>
  <si>
    <t>5110-L003</t>
  </si>
  <si>
    <t>Loan 3</t>
  </si>
  <si>
    <t>B-5120-L003</t>
  </si>
  <si>
    <t>5120-L003</t>
  </si>
  <si>
    <t>B-5130-L001</t>
  </si>
  <si>
    <t>5130-L001</t>
  </si>
  <si>
    <t>B-5130-L002</t>
  </si>
  <si>
    <t>5130-L002</t>
  </si>
  <si>
    <t>B-5410-S002</t>
  </si>
  <si>
    <t>5410-S002</t>
  </si>
  <si>
    <t>Supplier 2</t>
  </si>
  <si>
    <t>B-5410-S003</t>
  </si>
  <si>
    <t>5410-S003</t>
  </si>
  <si>
    <t>Supplier 3</t>
  </si>
  <si>
    <t>B-5410-S004</t>
  </si>
  <si>
    <t>5410-S004</t>
  </si>
  <si>
    <t>Supplier 4</t>
  </si>
  <si>
    <t>B-5490-S005</t>
  </si>
  <si>
    <t>5490-S005</t>
  </si>
  <si>
    <t>B-5490-S006</t>
  </si>
  <si>
    <t>5490-S006</t>
  </si>
  <si>
    <t>Supplier 6</t>
  </si>
  <si>
    <t>B-5490-S007</t>
  </si>
  <si>
    <t>5490-S007</t>
  </si>
  <si>
    <t>Supplier 7</t>
  </si>
  <si>
    <t>en</t>
  </si>
  <si>
    <t>Company</t>
  </si>
  <si>
    <t>Category</t>
  </si>
  <si>
    <t>Period</t>
  </si>
  <si>
    <t>Entity</t>
  </si>
  <si>
    <t>Railway Corp.</t>
  </si>
  <si>
    <t>Budget</t>
  </si>
  <si>
    <t>Budget Data</t>
  </si>
  <si>
    <t>Section</t>
  </si>
  <si>
    <t>Code</t>
  </si>
  <si>
    <t>Name</t>
  </si>
  <si>
    <t>Payments01</t>
  </si>
  <si>
    <t>Payments02</t>
  </si>
  <si>
    <t>Payments03</t>
  </si>
  <si>
    <t>Payments04</t>
  </si>
  <si>
    <t>Payments05</t>
  </si>
  <si>
    <t>Payments06</t>
  </si>
  <si>
    <t>Payments07</t>
  </si>
  <si>
    <t>Payments08</t>
  </si>
  <si>
    <t>Payments09</t>
  </si>
  <si>
    <t>Payments10</t>
  </si>
  <si>
    <t>Payments11</t>
  </si>
  <si>
    <t>Payments12</t>
  </si>
  <si>
    <t>Charges01</t>
  </si>
  <si>
    <t>Charges02</t>
  </si>
  <si>
    <t>Charges03</t>
  </si>
  <si>
    <t>Charges04</t>
  </si>
  <si>
    <t>Charges05</t>
  </si>
  <si>
    <t>Charges06</t>
  </si>
  <si>
    <t>Charges07</t>
  </si>
  <si>
    <t>Charges08</t>
  </si>
  <si>
    <t>Charges09</t>
  </si>
  <si>
    <t>Charges10</t>
  </si>
  <si>
    <t>Charges11</t>
  </si>
  <si>
    <t>Charges12</t>
  </si>
  <si>
    <t>Balance00</t>
  </si>
  <si>
    <t>Balance01</t>
  </si>
  <si>
    <t>Balance02</t>
  </si>
  <si>
    <t>Balance03</t>
  </si>
  <si>
    <t>Balance04</t>
  </si>
  <si>
    <t>Balance05</t>
  </si>
  <si>
    <t>Balance06</t>
  </si>
  <si>
    <t>Balance07</t>
  </si>
  <si>
    <t>Balance08</t>
  </si>
  <si>
    <t>Balance09</t>
  </si>
  <si>
    <t>Balance10</t>
  </si>
  <si>
    <t>Balance11</t>
  </si>
  <si>
    <t>Balance12</t>
  </si>
  <si>
    <t>Type</t>
  </si>
  <si>
    <t>Ref.</t>
  </si>
  <si>
    <t>Account</t>
  </si>
  <si>
    <t>Page Break</t>
  </si>
  <si>
    <t>Row Level</t>
  </si>
  <si>
    <t>Row Format</t>
  </si>
  <si>
    <t>Hide</t>
  </si>
  <si>
    <t>Zero</t>
  </si>
  <si>
    <t>Code 1</t>
  </si>
  <si>
    <t>Code 2</t>
  </si>
  <si>
    <t>Description</t>
  </si>
  <si>
    <t>Total</t>
  </si>
  <si>
    <t>Jan</t>
  </si>
  <si>
    <t>Feb</t>
  </si>
  <si>
    <t>Apr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</si>
  <si>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</si>
  <si>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</si>
  <si>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</si>
  <si>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</si>
  <si>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</si>
  <si>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</si>
  <si>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</si>
  <si>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</si>
  <si>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</si>
  <si>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Transaction Start Time</t>
  </si>
  <si>
    <t>Saved Reports</t>
  </si>
  <si>
    <t>Translated Name</t>
  </si>
  <si>
    <t>Saved Report Types</t>
  </si>
  <si>
    <t>Start IDs of object [xls27.usp_saved_report_types] on sheet [SavedReportTypes]</t>
  </si>
  <si>
    <t>End IDs of object [xls27.usp_saved_report_types] on sheet [SavedReportTypes]</t>
  </si>
  <si>
    <t>Start Column translation of object [xls27.usp_saved_report_types] on sheet [SavedReportTypes]</t>
  </si>
  <si>
    <t>End Column translation of object [xls27.usp_saved_report_types] on sheet [SavedReportTypes]</t>
  </si>
  <si>
    <t>Start IDs of object [xls27.usp_saved_reports] on sheet [SavedReports]</t>
  </si>
  <si>
    <t>End IDs of object [xls27.usp_saved_reports] on sheet [SavedReports]</t>
  </si>
  <si>
    <t>Start Column translation of object [xls27.usp_saved_reports] on sheet [SavedReports]</t>
  </si>
  <si>
    <t>End Column translation of object [xls27.usp_saved_reports] on sheet [SavedReports]</t>
  </si>
  <si>
    <t>Start Column translation of object [xls27.usp_budget_data] on sheet [Data]</t>
  </si>
  <si>
    <t>End Column translation of object [xls27.usp_budget_data] on sheet [Data]</t>
  </si>
  <si>
    <t>Apply Filter</t>
  </si>
  <si>
    <t>Refresh Data</t>
  </si>
  <si>
    <t>Save Report</t>
  </si>
  <si>
    <t>Export to Excel</t>
  </si>
  <si>
    <t>Export to PDF</t>
  </si>
  <si>
    <t>Help</t>
  </si>
  <si>
    <t>https://www.savetodb.com/</t>
  </si>
  <si>
    <t>Show Details</t>
  </si>
  <si>
    <t>Unit</t>
  </si>
  <si>
    <t>1000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</si>
  <si>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</si>
  <si>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</si>
  <si>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</si>
  <si>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</si>
  <si>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</si>
  <si>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</si>
  <si>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</si>
  <si>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</si>
  <si>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</si>
  <si>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</si>
  <si>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</si>
  <si>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Show Empty Lines</t>
  </si>
  <si>
    <t>Income Statement</t>
  </si>
  <si>
    <t>Cash Flow</t>
  </si>
  <si>
    <t>Balance Sheet</t>
  </si>
  <si>
    <t>Direct Cash Flow</t>
  </si>
  <si>
    <t>Calculations</t>
  </si>
  <si>
    <t>Data</t>
  </si>
  <si>
    <t>Open Wagons</t>
  </si>
  <si>
    <t>Tank Wagons</t>
  </si>
  <si>
    <t>xx</t>
  </si>
  <si>
    <t>Check sum</t>
  </si>
  <si>
    <t>VAT on Purchase of rolling stock</t>
  </si>
  <si>
    <t>Total Revenue</t>
  </si>
  <si>
    <t>Cost of Revenue</t>
  </si>
  <si>
    <t>OW</t>
  </si>
  <si>
    <t>TW</t>
  </si>
  <si>
    <t>Revenue from other operations</t>
  </si>
  <si>
    <t>Production costs</t>
  </si>
  <si>
    <t>Gross Profit</t>
  </si>
  <si>
    <t>Operating Expenses</t>
  </si>
  <si>
    <t>Selling expenses</t>
  </si>
  <si>
    <t>Administrative expenses</t>
  </si>
  <si>
    <t>Other production expenses</t>
  </si>
  <si>
    <t>Other administrative expenses</t>
  </si>
  <si>
    <t>Other selling expenses</t>
  </si>
  <si>
    <t>Operating Income</t>
  </si>
  <si>
    <t>Interest Expenses</t>
  </si>
  <si>
    <t>Other incomes</t>
  </si>
  <si>
    <t>Other expenses</t>
  </si>
  <si>
    <t>Positive exchange rate differences</t>
  </si>
  <si>
    <t>Profit from foreign exchange operations</t>
  </si>
  <si>
    <t>Loss on foreign exchange transactions</t>
  </si>
  <si>
    <t>Negative exchange differences</t>
  </si>
  <si>
    <t>Income Before Tax</t>
  </si>
  <si>
    <t>Net Income</t>
  </si>
  <si>
    <t>Depreciation &amp; Amortization</t>
  </si>
  <si>
    <t>Receivables on other operations</t>
  </si>
  <si>
    <t>Inventories</t>
  </si>
  <si>
    <t>Payables</t>
  </si>
  <si>
    <t>Receivables</t>
  </si>
  <si>
    <t>Prepaid expenses</t>
  </si>
  <si>
    <t>Tax liabilities</t>
  </si>
  <si>
    <t>Net Change in Cash</t>
  </si>
  <si>
    <t>Cash at the Beginning of Period</t>
  </si>
  <si>
    <t>Cash at the End of Period</t>
  </si>
  <si>
    <t>Proceeds from borrowings</t>
  </si>
  <si>
    <t>Repayment of borrowings</t>
  </si>
  <si>
    <t>Interest on loans and borrowings</t>
  </si>
  <si>
    <t>Interest expenses</t>
  </si>
  <si>
    <t>Cash Flows from Operating Activities</t>
  </si>
  <si>
    <t>Cash Flows from Investing Activities</t>
  </si>
  <si>
    <t>Purchase of Rolling stock</t>
  </si>
  <si>
    <t>Purchase of Non-Current Assets</t>
  </si>
  <si>
    <t>ASSETS</t>
  </si>
  <si>
    <t>Non-Current Assets</t>
  </si>
  <si>
    <t>Accumulated depreciation</t>
  </si>
  <si>
    <t>Current Assets</t>
  </si>
  <si>
    <t>2390</t>
  </si>
  <si>
    <t>Revenue</t>
  </si>
  <si>
    <t>Refund of advances and prepayments</t>
  </si>
  <si>
    <t>Refund of advances of tariffs</t>
  </si>
  <si>
    <t>Refund of advances on other operations</t>
  </si>
  <si>
    <t>Foreign exchange gains and exchange rate differences</t>
  </si>
  <si>
    <t>Profits on foreign exchange transactions</t>
  </si>
  <si>
    <t>18</t>
  </si>
  <si>
    <t>Taxes</t>
  </si>
  <si>
    <t>Refund of advances recieved on transportation services</t>
  </si>
  <si>
    <t>Refund of advances received on other operations</t>
  </si>
  <si>
    <t>Foreign exchange losses and exchange rate differences</t>
  </si>
  <si>
    <t>Foreign exchange losses</t>
  </si>
  <si>
    <t>Cash Flows from Operating</t>
  </si>
  <si>
    <t>Cash Flows from Investing</t>
  </si>
  <si>
    <t>Cash Flows from Financing</t>
  </si>
  <si>
    <t>Total Outflows</t>
  </si>
  <si>
    <t>Total Inflows</t>
  </si>
  <si>
    <t>Open.Balance</t>
  </si>
  <si>
    <t>5310</t>
  </si>
  <si>
    <t>Advances received on transportation services</t>
  </si>
  <si>
    <t>5390</t>
  </si>
  <si>
    <t>Advances received on other operations</t>
  </si>
  <si>
    <t>5500</t>
  </si>
  <si>
    <t>5300</t>
  </si>
  <si>
    <t>Advances received</t>
  </si>
  <si>
    <t>5400</t>
  </si>
  <si>
    <t>5200</t>
  </si>
  <si>
    <t>Other current liabilities</t>
  </si>
  <si>
    <t>Financial short-term debt</t>
  </si>
  <si>
    <t>Financial long-term debt</t>
  </si>
  <si>
    <t>Other long-term liabilities</t>
  </si>
  <si>
    <t>Current Liabilities</t>
  </si>
  <si>
    <t>Non-Current Liabilities</t>
  </si>
  <si>
    <t>Stockholders' Equity</t>
  </si>
  <si>
    <t>Total Liabilities and Stockholders' Equity</t>
  </si>
  <si>
    <t>Liabilities and Stockholders' Equity</t>
  </si>
  <si>
    <t>Total Assets</t>
  </si>
  <si>
    <t>Other current assets</t>
  </si>
  <si>
    <t>2200</t>
  </si>
  <si>
    <t>2400</t>
  </si>
  <si>
    <t>2300</t>
  </si>
  <si>
    <t>2100</t>
  </si>
  <si>
    <t>Property, plant, and equipment</t>
  </si>
  <si>
    <t>Other non-current assets</t>
  </si>
  <si>
    <t>Property, plant, and equipment, net</t>
  </si>
  <si>
    <t>Cash Inflows from Operating activities</t>
  </si>
  <si>
    <t>Cash Outflows from Operating Activities</t>
  </si>
  <si>
    <t>Cash Outflows from Investing Activities</t>
  </si>
  <si>
    <t>Cash Outflows from Financing Activities</t>
  </si>
  <si>
    <t>Income VAT</t>
  </si>
  <si>
    <t>VAT on purchases</t>
  </si>
  <si>
    <t>Net VAT</t>
  </si>
  <si>
    <t>Changes in Share Capital</t>
  </si>
  <si>
    <t>Cash Flows from Financing Activities</t>
  </si>
  <si>
    <t>Changes in operating assets and liabilities</t>
  </si>
  <si>
    <t>Net Cash Flow</t>
  </si>
  <si>
    <t>Net income in % of revenue</t>
  </si>
  <si>
    <t>Income before tax in % of revenue</t>
  </si>
  <si>
    <t>Operating income in % of revenue</t>
  </si>
  <si>
    <t>Gross profit in % of revenue</t>
  </si>
  <si>
    <t>First Month</t>
  </si>
  <si>
    <t>Last Month</t>
  </si>
  <si>
    <t>6390</t>
  </si>
  <si>
    <t>6490</t>
  </si>
  <si>
    <t>6620</t>
  </si>
  <si>
    <t>6610</t>
  </si>
  <si>
    <t>6710</t>
  </si>
  <si>
    <t>6720</t>
  </si>
  <si>
    <t>3220</t>
  </si>
  <si>
    <t>6290</t>
  </si>
  <si>
    <t>1101000-OW</t>
  </si>
  <si>
    <t>1101000-TW</t>
  </si>
  <si>
    <t>1101000-xx</t>
  </si>
  <si>
    <t>1202000-OW</t>
  </si>
  <si>
    <t>1202000-TW</t>
  </si>
  <si>
    <t>1202000-xx</t>
  </si>
  <si>
    <t>1203000-OW</t>
  </si>
  <si>
    <t>1203000-TW</t>
  </si>
  <si>
    <t>1203000-xx</t>
  </si>
  <si>
    <t>1204000-OW</t>
  </si>
  <si>
    <t>1204000-TW</t>
  </si>
  <si>
    <t>1204000-xx</t>
  </si>
  <si>
    <t>1205000-OW</t>
  </si>
  <si>
    <t>1205000-TW</t>
  </si>
  <si>
    <t>1205000-xx</t>
  </si>
  <si>
    <t>1206000-OW</t>
  </si>
  <si>
    <t>1206000-TW</t>
  </si>
  <si>
    <t>1206000-xx</t>
  </si>
  <si>
    <t>1207000-OW</t>
  </si>
  <si>
    <t>1207000-TW</t>
  </si>
  <si>
    <t>1207000-xx</t>
  </si>
  <si>
    <t>1208000-OW</t>
  </si>
  <si>
    <t>1208000-TW</t>
  </si>
  <si>
    <t>1208000-xx</t>
  </si>
  <si>
    <t>1209000-OW</t>
  </si>
  <si>
    <t>1209000-TW</t>
  </si>
  <si>
    <t>1209000-xx</t>
  </si>
  <si>
    <t>1210000-OW</t>
  </si>
  <si>
    <t>1210000-TW</t>
  </si>
  <si>
    <t>1210000-xx</t>
  </si>
  <si>
    <t>1701000-OW</t>
  </si>
  <si>
    <t>1701000-TW</t>
  </si>
  <si>
    <t>1701000-xx</t>
  </si>
  <si>
    <t>1702000-OW</t>
  </si>
  <si>
    <t>1702000-TW</t>
  </si>
  <si>
    <t>1702000-xx</t>
  </si>
  <si>
    <t>Month</t>
  </si>
  <si>
    <t>Unit factor</t>
  </si>
  <si>
    <t>1 to include into the report</t>
  </si>
  <si>
    <t>Gartle Budgeting</t>
  </si>
  <si>
    <t>Target audience: analysts and developers</t>
  </si>
  <si>
    <r>
      <t xml:space="preserve">Try the drill-down query using the configured </t>
    </r>
    <r>
      <rPr>
        <b/>
        <sz val="11"/>
        <color theme="1"/>
        <rFont val="Calibri"/>
        <family val="2"/>
        <charset val="204"/>
        <scheme val="minor"/>
      </rPr>
      <t>Actions</t>
    </r>
    <r>
      <rPr>
        <sz val="11"/>
        <color theme="1"/>
        <rFont val="Calibri"/>
        <family val="2"/>
        <scheme val="minor"/>
      </rPr>
      <t xml:space="preserve"> menu in the Excel context menu.</t>
    </r>
  </si>
  <si>
    <t>This workbook is a part of a Gartle Budgeting demo hosted online.</t>
  </si>
  <si>
    <t>It requires the SaveToDB add-in for Microsoft Excel, version 9.9 or higher.</t>
  </si>
  <si>
    <r>
      <t xml:space="preserve">To change the connection credentials, use </t>
    </r>
    <r>
      <rPr>
        <b/>
        <sz val="11"/>
        <color theme="1"/>
        <rFont val="Calibri"/>
        <family val="2"/>
        <charset val="204"/>
        <scheme val="minor"/>
      </rPr>
      <t>Wizards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Change Connection Wizard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</si>
  <si>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Then use </t>
    </r>
    <r>
      <rPr>
        <b/>
        <sz val="11"/>
        <color theme="1"/>
        <rFont val="Calibri"/>
        <family val="2"/>
        <charset val="204"/>
        <scheme val="minor"/>
      </rPr>
      <t>Reload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Reload Workbook Tables…</t>
    </r>
    <r>
      <rPr>
        <sz val="11"/>
        <color theme="1"/>
        <rFont val="Calibri"/>
        <family val="2"/>
        <scheme val="minor"/>
      </rPr>
      <t xml:space="preserve"> to update the entire workbook.</t>
    </r>
  </si>
  <si>
    <r>
      <t xml:space="preserve">Please contact us at </t>
    </r>
    <r>
      <rPr>
        <b/>
        <sz val="11"/>
        <color theme="1"/>
        <rFont val="Calibri"/>
        <family val="2"/>
        <charset val="204"/>
        <scheme val="minor"/>
      </rPr>
      <t>sales@savetodb.com</t>
    </r>
    <r>
      <rPr>
        <sz val="11"/>
        <color theme="1"/>
        <rFont val="Calibri"/>
        <family val="2"/>
        <scheme val="minor"/>
      </rPr>
      <t xml:space="preserve"> to acquire the budgeting application.</t>
    </r>
  </si>
  <si>
    <t>We may create a demo for your company and host it for testing purposes.</t>
  </si>
  <si>
    <t>https://www.savetodb.com</t>
  </si>
  <si>
    <t>A-21.06-OW</t>
  </si>
  <si>
    <t>21.06-OW</t>
  </si>
  <si>
    <t>Current costs of wheel pairs - Open wagons</t>
  </si>
  <si>
    <t>This workbook shows how to create Excel reports using source data.</t>
  </si>
  <si>
    <t>Contrary to built-in reports, you may create reports with any row and column structures.</t>
  </si>
  <si>
    <r>
      <t xml:space="preserve">Use the </t>
    </r>
    <r>
      <rPr>
        <b/>
        <sz val="11"/>
        <color theme="1"/>
        <rFont val="Calibri"/>
        <family val="2"/>
        <charset val="204"/>
        <scheme val="minor"/>
      </rPr>
      <t>Reports</t>
    </r>
    <r>
      <rPr>
        <sz val="11"/>
        <color theme="1"/>
        <rFont val="Calibri"/>
        <family val="2"/>
        <scheme val="minor"/>
      </rPr>
      <t xml:space="preserve"> tab to manage report parameters instead of the </t>
    </r>
    <r>
      <rPr>
        <b/>
        <sz val="11"/>
        <color theme="1"/>
        <rFont val="Calibri"/>
        <family val="2"/>
        <charset val="204"/>
        <scheme val="minor"/>
      </rPr>
      <t>Database</t>
    </r>
    <r>
      <rPr>
        <sz val="11"/>
        <color theme="1"/>
        <rFont val="Calibri"/>
        <family val="2"/>
        <scheme val="minor"/>
      </rPr>
      <t xml:space="preserve"> tab for connected objects.</t>
    </r>
  </si>
  <si>
    <r>
      <t xml:space="preserve">Save the report to a database to use it in the </t>
    </r>
    <r>
      <rPr>
        <b/>
        <sz val="11"/>
        <color theme="1"/>
        <rFont val="Calibri"/>
        <family val="2"/>
        <charset val="204"/>
        <scheme val="minor"/>
      </rPr>
      <t>gBudgeting-D4-ConsolidatedReports.xlsx</t>
    </r>
    <r>
      <rPr>
        <sz val="11"/>
        <color theme="1"/>
        <rFont val="Calibri"/>
        <family val="2"/>
        <scheme val="minor"/>
      </rPr>
      <t xml:space="preserve"> workbook.</t>
    </r>
  </si>
  <si>
    <t>Format</t>
  </si>
  <si>
    <t xml:space="preserve">[{"format":"font-family: Calibri; font-size: 11pt; border-style:none"},
{"formula":"row_format=9","format":"background-color: rgb(0,33,96) !important;color: rgb(255,255,255) !important;font-weight: bold;","stopIfTrue": true},
{"formula":"row_format=2","format":"font-weight: bold;","stopIfTrue": true},
{"formula":"row_format=1","format":"background-color: rgb(33,89,103) !important;color: rgb(255,255,255) !important;font-weight: bold;","stopIfTrue": true},
{"formula":"row_format=4","stopIfTrue": true}]
</t>
  </si>
  <si>
    <t>Version 3.0</t>
  </si>
  <si>
    <t>Actions</t>
  </si>
  <si>
    <t>xls27.MenuSeparator90</t>
  </si>
  <si>
    <t>MENUSEPARATOR</t>
  </si>
  <si>
    <t>[xls27].[Online Database Help - xls27.usp_budget_data]</t>
  </si>
  <si>
    <t>xls27.Online Database Help - xls27.usp_budget_data</t>
  </si>
  <si>
    <t>HTTP</t>
  </si>
  <si>
    <t>https://www.savetodb.com/help/budgeting-application-procedures.htm#xls27.usp_budget_data</t>
  </si>
  <si>
    <t>DefaultValue</t>
  </si>
  <si>
    <t>69</t>
  </si>
  <si>
    <t>67</t>
  </si>
  <si>
    <t>Start Column Properties of object [xls27.usp_budget_data]</t>
  </si>
  <si>
    <t>#,##0</t>
  </si>
  <si>
    <t>$AE$4</t>
  </si>
  <si>
    <t>$AF$4</t>
  </si>
  <si>
    <t>$AG$4</t>
  </si>
  <si>
    <t>$AH$4</t>
  </si>
  <si>
    <t>$AI$4</t>
  </si>
  <si>
    <t>$AJ$4</t>
  </si>
  <si>
    <t>$AK$4</t>
  </si>
  <si>
    <t>$AL$4</t>
  </si>
  <si>
    <t>$AM$4</t>
  </si>
  <si>
    <t>$AN$4</t>
  </si>
  <si>
    <t>$AO$4</t>
  </si>
  <si>
    <t>$AP$4</t>
  </si>
  <si>
    <t>$AQ$4</t>
  </si>
  <si>
    <t>$AR$4</t>
  </si>
  <si>
    <t>$AS$4</t>
  </si>
  <si>
    <t>$AT$4</t>
  </si>
  <si>
    <t>$AU$4</t>
  </si>
  <si>
    <t>$AV$4</t>
  </si>
  <si>
    <t>$AW$4</t>
  </si>
  <si>
    <t>$AX$4</t>
  </si>
  <si>
    <t>$AY$4</t>
  </si>
  <si>
    <t>$AZ$4</t>
  </si>
  <si>
    <t>$BA$4</t>
  </si>
  <si>
    <t>$BB$4</t>
  </si>
  <si>
    <t>$BC$4</t>
  </si>
  <si>
    <t>$BD$4</t>
  </si>
  <si>
    <t>$BE$4</t>
  </si>
  <si>
    <t>$BF$4</t>
  </si>
  <si>
    <t>$BG$4</t>
  </si>
  <si>
    <t>$BH$4</t>
  </si>
  <si>
    <t>$BI$4</t>
  </si>
  <si>
    <t>$BJ$4</t>
  </si>
  <si>
    <t>$BK$4</t>
  </si>
  <si>
    <t>$BL$4</t>
  </si>
  <si>
    <t>$BM$4</t>
  </si>
  <si>
    <t>$BN$4</t>
  </si>
  <si>
    <t>$BO$4</t>
  </si>
  <si>
    <t>$BP$4</t>
  </si>
  <si>
    <t>$BQ$4</t>
  </si>
  <si>
    <t>$BR$4</t>
  </si>
  <si>
    <t>$BS$4</t>
  </si>
  <si>
    <t>$BT$4</t>
  </si>
  <si>
    <t>$BU$4</t>
  </si>
  <si>
    <t>$BV$4</t>
  </si>
  <si>
    <t>$BW$4</t>
  </si>
  <si>
    <t>$BX$4</t>
  </si>
  <si>
    <t>$BY$4</t>
  </si>
  <si>
    <t>$BZ$4</t>
  </si>
  <si>
    <t>$CA$4</t>
  </si>
  <si>
    <t>$CB$4</t>
  </si>
  <si>
    <t>$CC$4</t>
  </si>
  <si>
    <t>$CD$4</t>
  </si>
  <si>
    <t>$CE$4</t>
  </si>
  <si>
    <t>$CF$4</t>
  </si>
  <si>
    <t>$CG$4</t>
  </si>
  <si>
    <t>$CH$4</t>
  </si>
  <si>
    <t>$CI$4</t>
  </si>
  <si>
    <t>$CJ$4</t>
  </si>
  <si>
    <t>$CK$4</t>
  </si>
  <si>
    <t>$CL$4</t>
  </si>
  <si>
    <t>$CM$4</t>
  </si>
  <si>
    <t>$CN$4</t>
  </si>
  <si>
    <t>$CO$4</t>
  </si>
  <si>
    <t>$CP$4</t>
  </si>
  <si>
    <t>$CQ$4</t>
  </si>
  <si>
    <t>$CR$4</t>
  </si>
  <si>
    <t>$CS$4</t>
  </si>
  <si>
    <t>$CT$4</t>
  </si>
  <si>
    <t>$CU$4</t>
  </si>
  <si>
    <t>$CV$4</t>
  </si>
  <si>
    <t>$CW$4</t>
  </si>
  <si>
    <t>$CX$4</t>
  </si>
  <si>
    <t>$CY$4</t>
  </si>
  <si>
    <t>$CZ$4</t>
  </si>
  <si>
    <t>$DA$4</t>
  </si>
  <si>
    <t>$DB$4</t>
  </si>
  <si>
    <t>$DC$4</t>
  </si>
  <si>
    <t>$DD$4</t>
  </si>
  <si>
    <t>$DE$4</t>
  </si>
  <si>
    <t>$DF$4</t>
  </si>
  <si>
    <t>$DG$4</t>
  </si>
  <si>
    <t>$DH$4</t>
  </si>
  <si>
    <t>$DI$4</t>
  </si>
  <si>
    <t>$DJ$4</t>
  </si>
  <si>
    <t>$DK$4</t>
  </si>
  <si>
    <t>$DL$4</t>
  </si>
  <si>
    <t>$DM$4</t>
  </si>
  <si>
    <t>$DN$4</t>
  </si>
  <si>
    <t>$DO$4</t>
  </si>
  <si>
    <t>$DP$4</t>
  </si>
  <si>
    <t>$DQ$4</t>
  </si>
  <si>
    <t>$DR$4</t>
  </si>
  <si>
    <t>$DS$4</t>
  </si>
  <si>
    <t>$DT$4</t>
  </si>
  <si>
    <t>$DU$4</t>
  </si>
  <si>
    <t>$DV$4</t>
  </si>
  <si>
    <t>$DW$4</t>
  </si>
  <si>
    <t>$DX$4</t>
  </si>
  <si>
    <t>End Column Properties of object [xls27.usp_budget_data]</t>
  </si>
  <si>
    <t>[xls27].[Online Database Help - xls27.usp_saved_reports]</t>
  </si>
  <si>
    <t>xls27.Online Database Help - xls27.usp_saved_reports</t>
  </si>
  <si>
    <t>https://www.savetodb.com/help/budgeting-application-procedures.htm#xls27.usp_saved_reports</t>
  </si>
  <si>
    <t>Start Event handlers of object [gBudgetingApp.xls27.usp_saved_report_types] on server [.\SQLEXPRESS]</t>
  </si>
  <si>
    <t>usp_saved_report_types</t>
  </si>
  <si>
    <t>[xls27].[Online Database Help - xls27.usp_saved_report_types]</t>
  </si>
  <si>
    <t>xls27.Online Database Help - xls27.usp_saved_report_types</t>
  </si>
  <si>
    <t>https://www.savetodb.com/help/budgeting-application-procedures.htm#xls27.usp_saved_report_types</t>
  </si>
  <si>
    <t>End Event handlers of object [gBudgetingApp.xls27.usp_saved_report_types] on server [.\SQLEXPRESS]</t>
  </si>
  <si>
    <t>varchar</t>
  </si>
  <si>
    <t>2023</t>
  </si>
  <si>
    <t>de en es fr it ru</t>
  </si>
  <si>
    <t>dd.MM.yyyy</t>
  </si>
  <si>
    <t>HH:mm:ss</t>
  </si>
  <si>
    <t>Copyright © 2019-2023 Gartle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</si>
</sst>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;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22" xfId="0" applyBorder="1"/>
    <xf numFmtId="0" fontId="0" fillId="0" borderId="24" xfId="0" applyBorder="1"/>
    <xf numFmtId="0" fontId="2" fillId="0" borderId="0" xfId="0" applyFont="1"/>
    <xf numFmtId="49" fontId="0" fillId="0" borderId="0" xfId="0" applyNumberFormat="1"/>
    <xf numFmtId="164" fontId="2" fillId="0" borderId="10" xfId="0" applyNumberFormat="1" applyFont="1" applyBorder="1"/>
    <xf numFmtId="164" fontId="2" fillId="0" borderId="11" xfId="0" applyNumberFormat="1" applyFont="1" applyBorder="1"/>
    <xf numFmtId="164" fontId="2" fillId="0" borderId="12" xfId="0" applyNumberFormat="1" applyFont="1" applyBorder="1"/>
    <xf numFmtId="164" fontId="2" fillId="0" borderId="15" xfId="0" applyNumberFormat="1" applyFont="1" applyBorder="1"/>
    <xf numFmtId="49" fontId="2" fillId="0" borderId="14" xfId="0" applyNumberFormat="1" applyFont="1" applyBorder="1"/>
    <xf numFmtId="49" fontId="3" fillId="0" borderId="14" xfId="0" applyNumberFormat="1" applyFon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9" fontId="0" fillId="0" borderId="15" xfId="0" applyNumberFormat="1" applyBorder="1"/>
    <xf numFmtId="49" fontId="2" fillId="0" borderId="8" xfId="0" applyNumberFormat="1" applyFont="1" applyBorder="1"/>
    <xf numFmtId="0" fontId="2" fillId="0" borderId="0" xfId="0" applyFont="1" applyAlignment="1">
      <alignment horizontal="right"/>
    </xf>
    <xf numFmtId="0" fontId="2" fillId="0" borderId="24" xfId="0" applyFont="1" applyBorder="1" applyAlignment="1">
      <alignment horizontal="center" vertical="center"/>
    </xf>
    <xf numFmtId="0" fontId="0" fillId="2" borderId="0" xfId="0" applyFill="1"/>
    <xf numFmtId="0" fontId="0" fillId="0" borderId="0" xfId="0" quotePrefix="1"/>
    <xf numFmtId="3" fontId="0" fillId="0" borderId="0" xfId="0" applyNumberFormat="1"/>
    <xf numFmtId="164" fontId="0" fillId="0" borderId="19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21" xfId="0" applyNumberFormat="1" applyBorder="1"/>
    <xf numFmtId="164" fontId="0" fillId="0" borderId="3" xfId="0" applyNumberFormat="1" applyBorder="1"/>
    <xf numFmtId="164" fontId="0" fillId="0" borderId="25" xfId="0" applyNumberFormat="1" applyBorder="1"/>
    <xf numFmtId="164" fontId="0" fillId="0" borderId="23" xfId="0" applyNumberFormat="1" applyBorder="1"/>
    <xf numFmtId="164" fontId="0" fillId="0" borderId="2" xfId="0" applyNumberFormat="1" applyBorder="1"/>
    <xf numFmtId="4" fontId="0" fillId="0" borderId="0" xfId="0" applyNumberFormat="1"/>
    <xf numFmtId="49" fontId="0" fillId="0" borderId="20" xfId="0" applyNumberFormat="1" applyBorder="1"/>
    <xf numFmtId="49" fontId="0" fillId="0" borderId="14" xfId="0" applyNumberFormat="1" applyBorder="1"/>
    <xf numFmtId="49" fontId="0" fillId="0" borderId="1" xfId="0" applyNumberForma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164" fontId="3" fillId="0" borderId="12" xfId="0" applyNumberFormat="1" applyFont="1" applyBorder="1"/>
    <xf numFmtId="164" fontId="3" fillId="0" borderId="15" xfId="0" applyNumberFormat="1" applyFont="1" applyBorder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quotePrefix="1" applyFont="1"/>
    <xf numFmtId="0" fontId="0" fillId="0" borderId="0" xfId="0" quotePrefix="1" applyAlignment="1">
      <alignment horizontal="left"/>
    </xf>
    <xf numFmtId="49" fontId="0" fillId="0" borderId="0" xfId="0" quotePrefix="1" applyNumberFormat="1"/>
    <xf numFmtId="49" fontId="2" fillId="0" borderId="0" xfId="0" applyNumberFormat="1" applyFont="1"/>
    <xf numFmtId="49" fontId="2" fillId="0" borderId="9" xfId="0" applyNumberFormat="1" applyFont="1" applyBorder="1"/>
    <xf numFmtId="49" fontId="0" fillId="0" borderId="21" xfId="0" applyNumberFormat="1" applyBorder="1"/>
    <xf numFmtId="49" fontId="0" fillId="0" borderId="15" xfId="0" applyNumberFormat="1" applyBorder="1"/>
    <xf numFmtId="49" fontId="0" fillId="0" borderId="15" xfId="0" applyNumberFormat="1" applyBorder="1" applyAlignment="1">
      <alignment horizontal="left"/>
    </xf>
    <xf numFmtId="49" fontId="0" fillId="0" borderId="15" xfId="0" applyNumberFormat="1" applyBorder="1" applyAlignment="1">
      <alignment horizontal="left" indent="1"/>
    </xf>
    <xf numFmtId="49" fontId="0" fillId="0" borderId="15" xfId="0" applyNumberFormat="1" applyBorder="1" applyAlignment="1">
      <alignment horizontal="left" indent="2"/>
    </xf>
    <xf numFmtId="49" fontId="0" fillId="0" borderId="15" xfId="0" applyNumberFormat="1" applyBorder="1" applyAlignment="1">
      <alignment horizontal="left" indent="3"/>
    </xf>
    <xf numFmtId="49" fontId="0" fillId="0" borderId="2" xfId="0" applyNumberFormat="1" applyBorder="1"/>
    <xf numFmtId="49" fontId="3" fillId="0" borderId="15" xfId="0" applyNumberFormat="1" applyFont="1" applyBorder="1"/>
    <xf numFmtId="49" fontId="2" fillId="0" borderId="7" xfId="0" applyNumberFormat="1" applyFont="1" applyBorder="1"/>
    <xf numFmtId="49" fontId="0" fillId="0" borderId="18" xfId="0" applyNumberFormat="1" applyBorder="1"/>
    <xf numFmtId="49" fontId="0" fillId="0" borderId="13" xfId="0" applyNumberFormat="1" applyBorder="1"/>
    <xf numFmtId="49" fontId="0" fillId="0" borderId="13" xfId="0" applyNumberFormat="1" applyBorder="1" applyAlignment="1">
      <alignment horizontal="left"/>
    </xf>
    <xf numFmtId="49" fontId="0" fillId="0" borderId="13" xfId="0" applyNumberFormat="1" applyBorder="1" applyAlignment="1">
      <alignment horizontal="left" indent="1"/>
    </xf>
    <xf numFmtId="49" fontId="0" fillId="0" borderId="26" xfId="0" applyNumberFormat="1" applyBorder="1"/>
    <xf numFmtId="49" fontId="0" fillId="0" borderId="24" xfId="0" applyNumberFormat="1" applyBorder="1"/>
    <xf numFmtId="0" fontId="0" fillId="0" borderId="0" xfId="0" applyAlignment="1">
      <alignment horizontal="left"/>
    </xf>
    <xf numFmtId="0" fontId="0" fillId="2" borderId="0" xfId="0" quotePrefix="1" applyFill="1"/>
    <xf numFmtId="0" fontId="7" fillId="0" borderId="0" xfId="1" applyFont="1"/>
    <xf numFmtId="0" fontId="6" fillId="0" borderId="0" xfId="1"/>
    <xf numFmtId="0" fontId="2" fillId="0" borderId="0" xfId="1" applyFont="1" applyAlignment="1">
      <alignment horizontal="right"/>
    </xf>
    <xf numFmtId="0" fontId="8" fillId="0" borderId="0" xfId="2"/>
    <xf numFmtId="0" fontId="0" fillId="0" borderId="0" xfId="0" applyAlignment="1">
      <alignment wrapText="1"/>
    </xf>
  </cellXfs>
  <cellStyles count="3">
    <cellStyle name="Hyperlink 2" xfId="2" xr:uid="{AE1C8371-0A24-426E-A597-C3CE90C46F75}"/>
    <cellStyle name="Normal" xfId="0" builtinId="0"/>
    <cellStyle name="Normal 2" xfId="1" xr:uid="{4D400AF5-BC62-4016-89BC-DFD0D8EF4797}"/>
  </cellStyles>
  <dxfs count="226"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font>
        <b val="0"/>
        <i/>
      </font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002160"/>
        </patternFill>
      </fill>
    </dxf>
    <dxf>
      <numFmt numFmtId="13" formatCode="0%"/>
    </dxf>
    <dxf>
      <numFmt numFmtId="13" formatCode="0%"/>
    </dxf>
    <dxf>
      <numFmt numFmtId="13" formatCode="0%"/>
    </dxf>
    <dxf>
      <font>
        <b/>
        <i val="0"/>
        <color theme="0"/>
      </font>
      <fill>
        <patternFill>
          <bgColor rgb="FF002160"/>
        </patternFill>
      </fill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15" defaultPivotStyle="PivotStyleLight16"/>
  <colors>
    <mruColors>
      <color rgb="FFDAF3F3"/>
      <color rgb="FFDAEDEF"/>
      <color rgb="FFDAEEEE"/>
      <color rgb="FFFFC7CE"/>
      <color rgb="FFFFEB9C"/>
      <color rgb="FFC6EFCE"/>
      <color rgb="FF215967"/>
      <color rgb="FF0021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1" xr16:uid="{8B3B7DBE-7DDC-4003-AF2C-28AADC90CF9D}" autoFormatId="16" applyNumberFormats="0" applyBorderFormats="0" applyFontFormats="1" applyPatternFormats="1" applyAlignmentFormats="0" applyWidthHeightFormats="0">
  <queryTableRefresh nextId="130">
    <queryTableFields count="127">
      <queryTableField id="2" name="key" tableColumnId="129"/>
      <queryTableField id="3" name="section" tableColumnId="130"/>
      <queryTableField id="4" name="code" tableColumnId="131"/>
      <queryTableField id="128" name="name" tableColumnId="255"/>
      <queryTableField id="5" name="payments01" tableColumnId="132"/>
      <queryTableField id="6" name="payments02" tableColumnId="133"/>
      <queryTableField id="7" name="payments03" tableColumnId="134"/>
      <queryTableField id="8" name="payments04" tableColumnId="135"/>
      <queryTableField id="9" name="payments05" tableColumnId="136"/>
      <queryTableField id="10" name="payments06" tableColumnId="137"/>
      <queryTableField id="11" name="payments07" tableColumnId="138"/>
      <queryTableField id="12" name="payments08" tableColumnId="139"/>
      <queryTableField id="13" name="payments09" tableColumnId="140"/>
      <queryTableField id="14" name="payments10" tableColumnId="141"/>
      <queryTableField id="15" name="payments11" tableColumnId="142"/>
      <queryTableField id="16" name="payments12" tableColumnId="143"/>
      <queryTableField id="17" name="charges01" tableColumnId="144"/>
      <queryTableField id="18" name="charges02" tableColumnId="145"/>
      <queryTableField id="19" name="charges03" tableColumnId="146"/>
      <queryTableField id="20" name="charges04" tableColumnId="147"/>
      <queryTableField id="21" name="charges05" tableColumnId="148"/>
      <queryTableField id="22" name="charges06" tableColumnId="149"/>
      <queryTableField id="23" name="charges07" tableColumnId="150"/>
      <queryTableField id="24" name="charges08" tableColumnId="151"/>
      <queryTableField id="25" name="charges09" tableColumnId="152"/>
      <queryTableField id="26" name="charges10" tableColumnId="153"/>
      <queryTableField id="27" name="charges11" tableColumnId="154"/>
      <queryTableField id="28" name="charges12" tableColumnId="155"/>
      <queryTableField id="29" name="cf01" tableColumnId="156"/>
      <queryTableField id="30" name="cf02" tableColumnId="157"/>
      <queryTableField id="31" name="cf03" tableColumnId="158"/>
      <queryTableField id="32" name="cf04" tableColumnId="159"/>
      <queryTableField id="33" name="cf05" tableColumnId="160"/>
      <queryTableField id="34" name="cf06" tableColumnId="161"/>
      <queryTableField id="35" name="cf07" tableColumnId="162"/>
      <queryTableField id="36" name="cf08" tableColumnId="163"/>
      <queryTableField id="37" name="cf09" tableColumnId="164"/>
      <queryTableField id="38" name="cf10" tableColumnId="165"/>
      <queryTableField id="39" name="cf11" tableColumnId="166"/>
      <queryTableField id="40" name="cf12" tableColumnId="167"/>
      <queryTableField id="41" name="vat01" tableColumnId="168"/>
      <queryTableField id="42" name="vat02" tableColumnId="169"/>
      <queryTableField id="43" name="vat03" tableColumnId="170"/>
      <queryTableField id="44" name="vat04" tableColumnId="171"/>
      <queryTableField id="45" name="vat05" tableColumnId="172"/>
      <queryTableField id="46" name="vat06" tableColumnId="173"/>
      <queryTableField id="47" name="vat07" tableColumnId="174"/>
      <queryTableField id="48" name="vat08" tableColumnId="175"/>
      <queryTableField id="49" name="vat09" tableColumnId="176"/>
      <queryTableField id="50" name="vat10" tableColumnId="177"/>
      <queryTableField id="51" name="vat11" tableColumnId="178"/>
      <queryTableField id="52" name="vat12" tableColumnId="179"/>
      <queryTableField id="53" name="pl01" tableColumnId="180"/>
      <queryTableField id="54" name="pl02" tableColumnId="181"/>
      <queryTableField id="55" name="pl03" tableColumnId="182"/>
      <queryTableField id="56" name="pl04" tableColumnId="183"/>
      <queryTableField id="57" name="pl05" tableColumnId="184"/>
      <queryTableField id="58" name="pl06" tableColumnId="185"/>
      <queryTableField id="59" name="pl07" tableColumnId="186"/>
      <queryTableField id="60" name="pl08" tableColumnId="187"/>
      <queryTableField id="61" name="pl09" tableColumnId="188"/>
      <queryTableField id="62" name="pl10" tableColumnId="189"/>
      <queryTableField id="63" name="pl11" tableColumnId="190"/>
      <queryTableField id="64" name="pl12" tableColumnId="191"/>
      <queryTableField id="65" name="dr01" tableColumnId="192"/>
      <queryTableField id="66" name="dr02" tableColumnId="193"/>
      <queryTableField id="67" name="dr03" tableColumnId="194"/>
      <queryTableField id="68" name="dr04" tableColumnId="195"/>
      <queryTableField id="69" name="dr05" tableColumnId="196"/>
      <queryTableField id="70" name="dr06" tableColumnId="197"/>
      <queryTableField id="71" name="dr07" tableColumnId="198"/>
      <queryTableField id="72" name="dr08" tableColumnId="199"/>
      <queryTableField id="73" name="dr09" tableColumnId="200"/>
      <queryTableField id="74" name="dr10" tableColumnId="201"/>
      <queryTableField id="75" name="dr11" tableColumnId="202"/>
      <queryTableField id="76" name="dr12" tableColumnId="203"/>
      <queryTableField id="77" name="cr01" tableColumnId="204"/>
      <queryTableField id="78" name="cr02" tableColumnId="205"/>
      <queryTableField id="79" name="cr03" tableColumnId="206"/>
      <queryTableField id="80" name="cr04" tableColumnId="207"/>
      <queryTableField id="81" name="cr05" tableColumnId="208"/>
      <queryTableField id="82" name="cr06" tableColumnId="209"/>
      <queryTableField id="83" name="cr07" tableColumnId="210"/>
      <queryTableField id="84" name="cr08" tableColumnId="211"/>
      <queryTableField id="85" name="cr09" tableColumnId="212"/>
      <queryTableField id="86" name="cr10" tableColumnId="213"/>
      <queryTableField id="87" name="cr11" tableColumnId="214"/>
      <queryTableField id="88" name="cr12" tableColumnId="215"/>
      <queryTableField id="89" name="balance00" tableColumnId="216"/>
      <queryTableField id="90" name="balance01" tableColumnId="217"/>
      <queryTableField id="91" name="balance02" tableColumnId="218"/>
      <queryTableField id="92" name="balance03" tableColumnId="219"/>
      <queryTableField id="93" name="balance04" tableColumnId="220"/>
      <queryTableField id="94" name="balance05" tableColumnId="221"/>
      <queryTableField id="95" name="balance06" tableColumnId="222"/>
      <queryTableField id="96" name="balance07" tableColumnId="223"/>
      <queryTableField id="97" name="balance08" tableColumnId="224"/>
      <queryTableField id="98" name="balance09" tableColumnId="225"/>
      <queryTableField id="99" name="balance10" tableColumnId="226"/>
      <queryTableField id="100" name="balance11" tableColumnId="227"/>
      <queryTableField id="101" name="balance12" tableColumnId="228"/>
      <queryTableField id="102" name="bd00" tableColumnId="229"/>
      <queryTableField id="103" name="bd01" tableColumnId="230"/>
      <queryTableField id="104" name="bd02" tableColumnId="231"/>
      <queryTableField id="105" name="bd03" tableColumnId="232"/>
      <queryTableField id="106" name="bd04" tableColumnId="233"/>
      <queryTableField id="107" name="bd05" tableColumnId="234"/>
      <queryTableField id="108" name="bd06" tableColumnId="235"/>
      <queryTableField id="109" name="bd07" tableColumnId="236"/>
      <queryTableField id="110" name="bd08" tableColumnId="237"/>
      <queryTableField id="111" name="bd09" tableColumnId="238"/>
      <queryTableField id="112" name="bd10" tableColumnId="239"/>
      <queryTableField id="113" name="bd11" tableColumnId="240"/>
      <queryTableField id="114" name="bd12" tableColumnId="241"/>
      <queryTableField id="115" name="bc00" tableColumnId="242"/>
      <queryTableField id="116" name="bc01" tableColumnId="243"/>
      <queryTableField id="117" name="bc02" tableColumnId="244"/>
      <queryTableField id="118" name="bc03" tableColumnId="245"/>
      <queryTableField id="119" name="bc04" tableColumnId="246"/>
      <queryTableField id="120" name="bc05" tableColumnId="247"/>
      <queryTableField id="121" name="bc06" tableColumnId="248"/>
      <queryTableField id="122" name="bc07" tableColumnId="249"/>
      <queryTableField id="123" name="bc08" tableColumnId="250"/>
      <queryTableField id="124" name="bc09" tableColumnId="251"/>
      <queryTableField id="125" name="bc10" tableColumnId="252"/>
      <queryTableField id="126" name="bc11" tableColumnId="253"/>
      <queryTableField id="127" name="bc12" tableColumnId="25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" xr16:uid="{E66854C5-03C5-4E67-B384-29E45E04BB2D}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saved_row_index" tableColumnId="31"/>
      <queryTableField id="3" name="id1" tableColumnId="32"/>
      <queryTableField id="4" name="id2" tableColumnId="33"/>
      <queryTableField id="5" name="ref_number" tableColumnId="34"/>
      <queryTableField id="6" name="account" tableColumnId="35"/>
      <queryTableField id="7" name="report" tableColumnId="36"/>
      <queryTableField id="8" name="page_break" tableColumnId="37"/>
      <queryTableField id="9" name="row_level" tableColumnId="38"/>
      <queryTableField id="10" name="row_format" tableColumnId="39"/>
      <queryTableField id="11" name="hide" tableColumnId="40"/>
      <queryTableField id="12" name="zero" tableColumnId="41"/>
      <queryTableField id="13" name="code1" tableColumnId="42"/>
      <queryTableField id="14" name="code2" tableColumnId="43"/>
      <queryTableField id="15" name="code" tableColumnId="44"/>
      <queryTableField id="16" name="description" tableColumnId="45"/>
      <queryTableField id="17" name="data00" tableColumnId="46"/>
      <queryTableField id="18" name="data01" tableColumnId="47"/>
      <queryTableField id="19" name="data02" tableColumnId="48"/>
      <queryTableField id="20" name="data03" tableColumnId="49"/>
      <queryTableField id="21" name="data04" tableColumnId="50"/>
      <queryTableField id="22" name="data05" tableColumnId="51"/>
      <queryTableField id="23" name="data06" tableColumnId="52"/>
      <queryTableField id="24" name="data07" tableColumnId="53"/>
      <queryTableField id="25" name="data08" tableColumnId="54"/>
      <queryTableField id="26" name="data09" tableColumnId="55"/>
      <queryTableField id="27" name="data10" tableColumnId="56"/>
      <queryTableField id="28" name="data11" tableColumnId="57"/>
      <queryTableField id="29" name="data12" tableColumnId="5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3" xr16:uid="{00019F49-A8FE-4BEE-B8C1-FFD279824F6C}" autoFormatId="16" applyNumberFormats="0" applyBorderFormats="0" applyFontFormats="1" applyPatternFormats="1" applyAlignmentFormats="0" applyWidthHeightFormats="0">
  <queryTableRefresh nextId="6">
    <queryTableFields count="5">
      <queryTableField id="1" rowNumbers="1" tableColumnId="6"/>
      <queryTableField id="2" name="id" tableColumnId="7"/>
      <queryTableField id="3" name="code" tableColumnId="8"/>
      <queryTableField id="4" name="name" tableColumnId="9"/>
      <queryTableField id="5" name="translated_nam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9A22F3-3C10-40E5-B370-174E072E207E}" name="data" displayName="data" ref="B3:DX200" tableType="queryTable" totalsRowShown="0">
  <autoFilter ref="B3:DX200" xr:uid="{A60ED305-969E-4844-AC44-4EBE3FD53C83}"/>
  <tableColumns count="127">
    <tableColumn id="129" xr3:uid="{D8D82205-E1EE-444C-A0D3-4396EB626577}" uniqueName="129" name="key" queryTableFieldId="2"/>
    <tableColumn id="130" xr3:uid="{31096CE5-7D70-458E-9C52-22F1730263A8}" uniqueName="130" name="section" queryTableFieldId="3" dataDxfId="225"/>
    <tableColumn id="131" xr3:uid="{EAE6D5A4-EF14-4667-A2A3-9B29969B0331}" uniqueName="131" name="code" queryTableFieldId="4"/>
    <tableColumn id="255" xr3:uid="{8FAC9AD5-455C-4042-ACB0-ED65C8DA8648}" uniqueName="255" name="name" queryTableFieldId="128" dataDxfId="224"/>
    <tableColumn id="132" xr3:uid="{EDB97A65-9447-4B93-8C98-BE26828B770B}" uniqueName="132" name="payments01" queryTableFieldId="5" dataDxfId="223"/>
    <tableColumn id="133" xr3:uid="{EB44D895-2DCA-4094-BA63-59BFEC4688AB}" uniqueName="133" name="payments02" queryTableFieldId="6" dataDxfId="222"/>
    <tableColumn id="134" xr3:uid="{D6F4BD6C-F57E-4AFA-8E0C-F0E979F36158}" uniqueName="134" name="payments03" queryTableFieldId="7" dataDxfId="221"/>
    <tableColumn id="135" xr3:uid="{789B940F-630A-4C16-BBFF-B6B84C11114B}" uniqueName="135" name="payments04" queryTableFieldId="8" dataDxfId="220"/>
    <tableColumn id="136" xr3:uid="{EE356CB9-D94A-4EA8-B7D6-BA49FC7CB37F}" uniqueName="136" name="payments05" queryTableFieldId="9" dataDxfId="219"/>
    <tableColumn id="137" xr3:uid="{32636EB0-6E1B-4AC4-B967-49AE94EB473E}" uniqueName="137" name="payments06" queryTableFieldId="10" dataDxfId="218"/>
    <tableColumn id="138" xr3:uid="{A624BBE8-01C4-4CAC-A942-4815AA502761}" uniqueName="138" name="payments07" queryTableFieldId="11" dataDxfId="217"/>
    <tableColumn id="139" xr3:uid="{0799AC4E-58CE-4F2D-8366-9B49214D0B96}" uniqueName="139" name="payments08" queryTableFieldId="12" dataDxfId="216"/>
    <tableColumn id="140" xr3:uid="{E9E1FDD8-9D14-4D66-A58A-E0B842C86ED8}" uniqueName="140" name="payments09" queryTableFieldId="13" dataDxfId="215"/>
    <tableColumn id="141" xr3:uid="{C0F077F3-3674-4B62-B662-C9D49421A438}" uniqueName="141" name="payments10" queryTableFieldId="14" dataDxfId="214"/>
    <tableColumn id="142" xr3:uid="{802B798E-2F0C-4472-A2D4-79A43987D612}" uniqueName="142" name="payments11" queryTableFieldId="15" dataDxfId="213"/>
    <tableColumn id="143" xr3:uid="{12C39415-37C9-42F6-AB9C-0B47E0B1C093}" uniqueName="143" name="payments12" queryTableFieldId="16" dataDxfId="212"/>
    <tableColumn id="144" xr3:uid="{AF85631E-CDCF-422C-8309-F576EB487236}" uniqueName="144" name="charges01" queryTableFieldId="17" dataDxfId="211"/>
    <tableColumn id="145" xr3:uid="{38C3B1F9-5686-47F1-A307-F51C8C2959EF}" uniqueName="145" name="charges02" queryTableFieldId="18" dataDxfId="210"/>
    <tableColumn id="146" xr3:uid="{AA7C1BED-99AA-4FC4-85EB-733321131FC8}" uniqueName="146" name="charges03" queryTableFieldId="19" dataDxfId="209"/>
    <tableColumn id="147" xr3:uid="{675AA7BD-E535-4C0D-A744-824D18204ABC}" uniqueName="147" name="charges04" queryTableFieldId="20" dataDxfId="208"/>
    <tableColumn id="148" xr3:uid="{07F231C7-CE6C-48D8-BC18-48C49973F38E}" uniqueName="148" name="charges05" queryTableFieldId="21" dataDxfId="207"/>
    <tableColumn id="149" xr3:uid="{703180B8-E663-4B85-BDE2-84EF3180465D}" uniqueName="149" name="charges06" queryTableFieldId="22" dataDxfId="206"/>
    <tableColumn id="150" xr3:uid="{661D0155-E60D-4F1A-BAA5-107280AF1341}" uniqueName="150" name="charges07" queryTableFieldId="23" dataDxfId="205"/>
    <tableColumn id="151" xr3:uid="{1104AA65-FE70-4A81-A727-AE6F436E3A15}" uniqueName="151" name="charges08" queryTableFieldId="24" dataDxfId="204"/>
    <tableColumn id="152" xr3:uid="{860C5109-1B35-4F13-873F-B3EA34AECF4D}" uniqueName="152" name="charges09" queryTableFieldId="25" dataDxfId="203"/>
    <tableColumn id="153" xr3:uid="{5E0BAF67-B8D9-4730-926E-93B25ACE1D62}" uniqueName="153" name="charges10" queryTableFieldId="26" dataDxfId="202"/>
    <tableColumn id="154" xr3:uid="{2C1D4924-DAB1-4CF6-B4E2-D33DD749D352}" uniqueName="154" name="charges11" queryTableFieldId="27" dataDxfId="201"/>
    <tableColumn id="155" xr3:uid="{8A158D8A-2E6A-4A64-AAA3-140E5F67F0D0}" uniqueName="155" name="charges12" queryTableFieldId="28" dataDxfId="200"/>
    <tableColumn id="156" xr3:uid="{5A22C248-6571-4969-BE9A-D8E267C8DB95}" uniqueName="156" name="cf01" queryTableFieldId="29" dataDxfId="199"/>
    <tableColumn id="157" xr3:uid="{165061B5-083C-4674-99F1-A6D8DB98AD73}" uniqueName="157" name="cf02" queryTableFieldId="30" dataDxfId="198"/>
    <tableColumn id="158" xr3:uid="{E98CD0AF-3511-435C-8BF8-CD7AA42A4A65}" uniqueName="158" name="cf03" queryTableFieldId="31" dataDxfId="197"/>
    <tableColumn id="159" xr3:uid="{192DF6CF-8FDD-43E9-BF14-5D57EFA0B328}" uniqueName="159" name="cf04" queryTableFieldId="32" dataDxfId="196"/>
    <tableColumn id="160" xr3:uid="{8364E83A-5446-41A1-9C6C-6B13AAD5C11E}" uniqueName="160" name="cf05" queryTableFieldId="33" dataDxfId="195"/>
    <tableColumn id="161" xr3:uid="{7B09C001-10DA-4979-ABD6-D9CF89500402}" uniqueName="161" name="cf06" queryTableFieldId="34" dataDxfId="194"/>
    <tableColumn id="162" xr3:uid="{93848C33-B6C9-470B-9523-1292D2DC41EC}" uniqueName="162" name="cf07" queryTableFieldId="35" dataDxfId="193"/>
    <tableColumn id="163" xr3:uid="{49D2D1DF-188C-4AF5-B30D-7C837B63007F}" uniqueName="163" name="cf08" queryTableFieldId="36" dataDxfId="192"/>
    <tableColumn id="164" xr3:uid="{756D822A-EA90-4E0F-B4AA-839BDE62043F}" uniqueName="164" name="cf09" queryTableFieldId="37" dataDxfId="191"/>
    <tableColumn id="165" xr3:uid="{9AB91D75-CC04-45BB-BA68-E7E274E2124D}" uniqueName="165" name="cf10" queryTableFieldId="38" dataDxfId="190"/>
    <tableColumn id="166" xr3:uid="{EEDFFADE-EF42-4559-AE14-0683B96F65CF}" uniqueName="166" name="cf11" queryTableFieldId="39" dataDxfId="189"/>
    <tableColumn id="167" xr3:uid="{E8D41894-A61F-428A-94F7-9541251D0F9A}" uniqueName="167" name="cf12" queryTableFieldId="40" dataDxfId="188"/>
    <tableColumn id="168" xr3:uid="{0B6F6CBD-4E5A-4F2E-84B5-12C991078774}" uniqueName="168" name="vat01" queryTableFieldId="41" dataDxfId="187"/>
    <tableColumn id="169" xr3:uid="{11AA7280-55F9-4BFF-9273-D3D18703B066}" uniqueName="169" name="vat02" queryTableFieldId="42" dataDxfId="186"/>
    <tableColumn id="170" xr3:uid="{EA7AE202-8A8C-4389-B970-18AA0E1CA128}" uniqueName="170" name="vat03" queryTableFieldId="43" dataDxfId="185"/>
    <tableColumn id="171" xr3:uid="{DD964B8A-7E88-4B78-B1A8-122EB2B430DA}" uniqueName="171" name="vat04" queryTableFieldId="44" dataDxfId="184"/>
    <tableColumn id="172" xr3:uid="{0D940B4E-431B-4B3B-97F2-DE0ACCCAB0AA}" uniqueName="172" name="vat05" queryTableFieldId="45" dataDxfId="183"/>
    <tableColumn id="173" xr3:uid="{2BCFA8AB-460D-42A0-A402-DC73571ECF41}" uniqueName="173" name="vat06" queryTableFieldId="46" dataDxfId="182"/>
    <tableColumn id="174" xr3:uid="{18381A5B-5AA4-411D-A78B-08A94E9AFBDA}" uniqueName="174" name="vat07" queryTableFieldId="47" dataDxfId="181"/>
    <tableColumn id="175" xr3:uid="{2A232DB2-F5D0-4C72-8051-0E70472A6C13}" uniqueName="175" name="vat08" queryTableFieldId="48" dataDxfId="180"/>
    <tableColumn id="176" xr3:uid="{F0A39D13-F5AA-4680-8FB9-6A34086671B5}" uniqueName="176" name="vat09" queryTableFieldId="49" dataDxfId="179"/>
    <tableColumn id="177" xr3:uid="{67379EB2-1DCB-4564-A1D0-E430490D9FFE}" uniqueName="177" name="vat10" queryTableFieldId="50" dataDxfId="178"/>
    <tableColumn id="178" xr3:uid="{9BC2D74B-458A-4125-9087-65A11804D692}" uniqueName="178" name="vat11" queryTableFieldId="51" dataDxfId="177"/>
    <tableColumn id="179" xr3:uid="{0D704479-6E30-428C-B5AF-23BC6E3C70DF}" uniqueName="179" name="vat12" queryTableFieldId="52" dataDxfId="176"/>
    <tableColumn id="180" xr3:uid="{FA42AA49-6110-4B37-AAF3-E793D7C25EDF}" uniqueName="180" name="pl01" queryTableFieldId="53" dataDxfId="175"/>
    <tableColumn id="181" xr3:uid="{8985873D-6E0A-486A-99CE-73C9B314BE17}" uniqueName="181" name="pl02" queryTableFieldId="54" dataDxfId="174"/>
    <tableColumn id="182" xr3:uid="{8EE24CEF-7246-4870-BA63-221AD3893BB7}" uniqueName="182" name="pl03" queryTableFieldId="55" dataDxfId="173"/>
    <tableColumn id="183" xr3:uid="{0A33FB9B-26F0-4AC0-87A7-B7B2D6FC11E2}" uniqueName="183" name="pl04" queryTableFieldId="56" dataDxfId="172"/>
    <tableColumn id="184" xr3:uid="{FEC57D10-7DD4-4310-B2BE-692725CD29C8}" uniqueName="184" name="pl05" queryTableFieldId="57" dataDxfId="171"/>
    <tableColumn id="185" xr3:uid="{84506204-C53A-4A75-BF03-3058A3728600}" uniqueName="185" name="pl06" queryTableFieldId="58" dataDxfId="170"/>
    <tableColumn id="186" xr3:uid="{7968371E-0B74-42EA-8BF0-C72A4B2D9894}" uniqueName="186" name="pl07" queryTableFieldId="59" dataDxfId="169"/>
    <tableColumn id="187" xr3:uid="{856930AE-2C22-4429-8BBB-5C40D5CFFF34}" uniqueName="187" name="pl08" queryTableFieldId="60" dataDxfId="168"/>
    <tableColumn id="188" xr3:uid="{5D8CA413-E6B2-4750-B816-7C166EA93B9A}" uniqueName="188" name="pl09" queryTableFieldId="61" dataDxfId="167"/>
    <tableColumn id="189" xr3:uid="{9B654A68-2A5B-4E59-ABC8-84BD0E56A17D}" uniqueName="189" name="pl10" queryTableFieldId="62" dataDxfId="166"/>
    <tableColumn id="190" xr3:uid="{7980CF52-FB52-4AD9-A261-42865ED1DCB4}" uniqueName="190" name="pl11" queryTableFieldId="63" dataDxfId="165"/>
    <tableColumn id="191" xr3:uid="{78278E76-97B1-493C-8975-A288D2B3388F}" uniqueName="191" name="pl12" queryTableFieldId="64" dataDxfId="164"/>
    <tableColumn id="192" xr3:uid="{AC541ED3-7BC3-43F1-9B66-8D1C61DEA47D}" uniqueName="192" name="dr01" queryTableFieldId="65" dataDxfId="163"/>
    <tableColumn id="193" xr3:uid="{A57B9D43-D903-4253-9ADA-CF06966BB0EF}" uniqueName="193" name="dr02" queryTableFieldId="66" dataDxfId="162"/>
    <tableColumn id="194" xr3:uid="{94847D9E-018C-40CA-B4B4-F7B3B8101D0D}" uniqueName="194" name="dr03" queryTableFieldId="67" dataDxfId="161"/>
    <tableColumn id="195" xr3:uid="{F229EB52-08AC-424F-8CBF-C2AED4B930BF}" uniqueName="195" name="dr04" queryTableFieldId="68" dataDxfId="160"/>
    <tableColumn id="196" xr3:uid="{39D8752C-A8CF-45AE-B80B-1ECDDC4BC4B4}" uniqueName="196" name="dr05" queryTableFieldId="69" dataDxfId="159"/>
    <tableColumn id="197" xr3:uid="{5816BE2A-F45C-4D00-BA7F-70055077449B}" uniqueName="197" name="dr06" queryTableFieldId="70" dataDxfId="158"/>
    <tableColumn id="198" xr3:uid="{14FBFF87-D94C-467B-B60D-D690CFC662FE}" uniqueName="198" name="dr07" queryTableFieldId="71" dataDxfId="157"/>
    <tableColumn id="199" xr3:uid="{B64F4793-0E0E-493A-B6D0-1B358ED731F2}" uniqueName="199" name="dr08" queryTableFieldId="72" dataDxfId="156"/>
    <tableColumn id="200" xr3:uid="{D1CC9624-583D-4FC4-B374-9B70A813134A}" uniqueName="200" name="dr09" queryTableFieldId="73" dataDxfId="155"/>
    <tableColumn id="201" xr3:uid="{16B3A65E-EFE6-4B28-B2EA-2B900F9F7510}" uniqueName="201" name="dr10" queryTableFieldId="74" dataDxfId="154"/>
    <tableColumn id="202" xr3:uid="{09154A26-D8D9-44BE-89AB-FA825D8D8C52}" uniqueName="202" name="dr11" queryTableFieldId="75" dataDxfId="153"/>
    <tableColumn id="203" xr3:uid="{6B6EBB68-1569-4DF0-B61C-AD110862C52D}" uniqueName="203" name="dr12" queryTableFieldId="76" dataDxfId="152"/>
    <tableColumn id="204" xr3:uid="{9B92E4C7-1CF2-4DD6-AEAE-4EDBC674E90E}" uniqueName="204" name="cr01" queryTableFieldId="77" dataDxfId="151"/>
    <tableColumn id="205" xr3:uid="{8B4BE7E1-BF0C-46A4-B62A-17E31E3F9635}" uniqueName="205" name="cr02" queryTableFieldId="78" dataDxfId="150"/>
    <tableColumn id="206" xr3:uid="{11618C1D-7CAC-4C20-9D62-F9C0DBA9F7E0}" uniqueName="206" name="cr03" queryTableFieldId="79" dataDxfId="149"/>
    <tableColumn id="207" xr3:uid="{EEE47217-2BB0-46F1-9930-D90E8A92FC9E}" uniqueName="207" name="cr04" queryTableFieldId="80" dataDxfId="148"/>
    <tableColumn id="208" xr3:uid="{118795B6-0226-4FA9-9220-A3C9BBD9CCE0}" uniqueName="208" name="cr05" queryTableFieldId="81" dataDxfId="147"/>
    <tableColumn id="209" xr3:uid="{507A4637-308E-4806-BA48-0083A63F1D05}" uniqueName="209" name="cr06" queryTableFieldId="82" dataDxfId="146"/>
    <tableColumn id="210" xr3:uid="{BBA6C89E-90D2-4249-914B-13F95A1FD906}" uniqueName="210" name="cr07" queryTableFieldId="83" dataDxfId="145"/>
    <tableColumn id="211" xr3:uid="{9803C200-D895-4A93-A8A9-347FFCBEBE64}" uniqueName="211" name="cr08" queryTableFieldId="84" dataDxfId="144"/>
    <tableColumn id="212" xr3:uid="{5470A323-2A00-41FF-A1CD-D83E33A0178F}" uniqueName="212" name="cr09" queryTableFieldId="85" dataDxfId="143"/>
    <tableColumn id="213" xr3:uid="{5DCF6C48-154C-47CF-ADAA-3F982C482E6B}" uniqueName="213" name="cr10" queryTableFieldId="86" dataDxfId="142"/>
    <tableColumn id="214" xr3:uid="{BBFECAB5-9607-4E81-BF60-9C5C38983C4D}" uniqueName="214" name="cr11" queryTableFieldId="87" dataDxfId="141"/>
    <tableColumn id="215" xr3:uid="{BA594746-4CFF-4BEF-96E4-D3FE673B5317}" uniqueName="215" name="cr12" queryTableFieldId="88" dataDxfId="140"/>
    <tableColumn id="216" xr3:uid="{1BFEB5AF-17F4-4C7E-AA29-C152379A0D63}" uniqueName="216" name="balance00" queryTableFieldId="89" dataDxfId="139"/>
    <tableColumn id="217" xr3:uid="{3698B8EC-EE25-41FB-9FC5-4F877DFB49A2}" uniqueName="217" name="balance01" queryTableFieldId="90" dataDxfId="138"/>
    <tableColumn id="218" xr3:uid="{599A24AA-7C28-4922-B1F3-2E068CC6A182}" uniqueName="218" name="balance02" queryTableFieldId="91" dataDxfId="137"/>
    <tableColumn id="219" xr3:uid="{3FE5C83A-1F7F-4D13-966D-0E55ED9600BD}" uniqueName="219" name="balance03" queryTableFieldId="92" dataDxfId="136"/>
    <tableColumn id="220" xr3:uid="{C58EBF88-D017-4ED7-BB15-1AE02AD47968}" uniqueName="220" name="balance04" queryTableFieldId="93" dataDxfId="135"/>
    <tableColumn id="221" xr3:uid="{7BC11C71-B3DD-4227-BAB0-C6FB9EEA4CA6}" uniqueName="221" name="balance05" queryTableFieldId="94" dataDxfId="134"/>
    <tableColumn id="222" xr3:uid="{AD0852F8-3219-405C-9DF9-6BAD218C9A70}" uniqueName="222" name="balance06" queryTableFieldId="95" dataDxfId="133"/>
    <tableColumn id="223" xr3:uid="{359E13B7-E73E-42CE-9E7B-1CBFBDC8D665}" uniqueName="223" name="balance07" queryTableFieldId="96" dataDxfId="132"/>
    <tableColumn id="224" xr3:uid="{E69FDC40-77EC-4D00-8E20-634917BDEBB4}" uniqueName="224" name="balance08" queryTableFieldId="97" dataDxfId="131"/>
    <tableColumn id="225" xr3:uid="{3AA21C4C-B736-4AC5-994C-29D544AF6DF7}" uniqueName="225" name="balance09" queryTableFieldId="98" dataDxfId="130"/>
    <tableColumn id="226" xr3:uid="{2D1E687D-9DF4-4348-AD3B-9E08310F1D52}" uniqueName="226" name="balance10" queryTableFieldId="99" dataDxfId="129"/>
    <tableColumn id="227" xr3:uid="{315741F2-E4F7-413E-8F2C-1F583D0E4A66}" uniqueName="227" name="balance11" queryTableFieldId="100" dataDxfId="128"/>
    <tableColumn id="228" xr3:uid="{418A0F9A-1856-48E8-A6BD-827BE0D275BF}" uniqueName="228" name="balance12" queryTableFieldId="101" dataDxfId="127"/>
    <tableColumn id="229" xr3:uid="{3AFDAD54-BFD4-4DBE-88D1-E733652CAB10}" uniqueName="229" name="bd00" queryTableFieldId="102" dataDxfId="126"/>
    <tableColumn id="230" xr3:uid="{02EA141B-180E-47D8-B483-58FA2B88552F}" uniqueName="230" name="bd01" queryTableFieldId="103" dataDxfId="125"/>
    <tableColumn id="231" xr3:uid="{8B6A952A-3660-465C-9B94-EA8EAAE4273C}" uniqueName="231" name="bd02" queryTableFieldId="104" dataDxfId="124"/>
    <tableColumn id="232" xr3:uid="{3F148E1C-4CDE-444E-8D54-A376936CC660}" uniqueName="232" name="bd03" queryTableFieldId="105" dataDxfId="123"/>
    <tableColumn id="233" xr3:uid="{48607D65-C8F5-49D3-A519-558009A3A34E}" uniqueName="233" name="bd04" queryTableFieldId="106" dataDxfId="122"/>
    <tableColumn id="234" xr3:uid="{48D59150-5F5E-48EF-855C-7448D0053BB3}" uniqueName="234" name="bd05" queryTableFieldId="107" dataDxfId="121"/>
    <tableColumn id="235" xr3:uid="{029C6478-04F1-4ECB-9107-7679588F57C6}" uniqueName="235" name="bd06" queryTableFieldId="108" dataDxfId="120"/>
    <tableColumn id="236" xr3:uid="{65EAF861-F128-4A49-8877-080A50FED762}" uniqueName="236" name="bd07" queryTableFieldId="109" dataDxfId="119"/>
    <tableColumn id="237" xr3:uid="{0D36AC4E-6175-4D5C-BD63-F4ACD0A8BE1F}" uniqueName="237" name="bd08" queryTableFieldId="110" dataDxfId="118"/>
    <tableColumn id="238" xr3:uid="{7CBD799F-3D33-4179-BE76-58ECBB2AEA12}" uniqueName="238" name="bd09" queryTableFieldId="111" dataDxfId="117"/>
    <tableColumn id="239" xr3:uid="{C8E36C1F-2F5C-4B04-BB80-0D3EAE6905EA}" uniqueName="239" name="bd10" queryTableFieldId="112" dataDxfId="116"/>
    <tableColumn id="240" xr3:uid="{012EC4D3-A836-4644-AA51-66001CF27DFA}" uniqueName="240" name="bd11" queryTableFieldId="113" dataDxfId="115"/>
    <tableColumn id="241" xr3:uid="{4610B070-B4EB-4BD7-B32F-78AC0199636F}" uniqueName="241" name="bd12" queryTableFieldId="114" dataDxfId="114"/>
    <tableColumn id="242" xr3:uid="{A0468BF1-0B5D-49AA-95ED-789965FE297F}" uniqueName="242" name="bc00" queryTableFieldId="115" dataDxfId="113"/>
    <tableColumn id="243" xr3:uid="{1643B484-32E9-4787-8959-B1F97D9C36DE}" uniqueName="243" name="bc01" queryTableFieldId="116" dataDxfId="112"/>
    <tableColumn id="244" xr3:uid="{B57A12E7-3991-4376-9DCC-161F177CE745}" uniqueName="244" name="bc02" queryTableFieldId="117" dataDxfId="111"/>
    <tableColumn id="245" xr3:uid="{806B54D2-ABFE-4F99-B748-CB2C3CF23258}" uniqueName="245" name="bc03" queryTableFieldId="118" dataDxfId="110"/>
    <tableColumn id="246" xr3:uid="{E29E23EB-BAD5-4ADB-9B76-7229B95F61B7}" uniqueName="246" name="bc04" queryTableFieldId="119" dataDxfId="109"/>
    <tableColumn id="247" xr3:uid="{906EF595-35A2-4D0C-8104-F3DB2B1214DA}" uniqueName="247" name="bc05" queryTableFieldId="120" dataDxfId="108"/>
    <tableColumn id="248" xr3:uid="{959E0E86-9A6B-4AEA-8A01-BBB7F59C7B24}" uniqueName="248" name="bc06" queryTableFieldId="121" dataDxfId="107"/>
    <tableColumn id="249" xr3:uid="{80C51A39-1122-47E7-89E4-A349952CC4D0}" uniqueName="249" name="bc07" queryTableFieldId="122" dataDxfId="106"/>
    <tableColumn id="250" xr3:uid="{18038D2D-CBA3-47A5-A223-59BAB0A19273}" uniqueName="250" name="bc08" queryTableFieldId="123" dataDxfId="105"/>
    <tableColumn id="251" xr3:uid="{8E603374-3037-4EE0-A349-BEB100268ABA}" uniqueName="251" name="bc09" queryTableFieldId="124" dataDxfId="104"/>
    <tableColumn id="252" xr3:uid="{ED2B6D60-6D29-4BC7-8B64-9E52EFDB06E1}" uniqueName="252" name="bc10" queryTableFieldId="125" dataDxfId="103"/>
    <tableColumn id="253" xr3:uid="{CBEDECCF-184D-4713-BA3D-DD4FFCF72E46}" uniqueName="253" name="bc11" queryTableFieldId="126" dataDxfId="102"/>
    <tableColumn id="254" xr3:uid="{EED6AD75-568C-4217-8647-C1BE6E703D90}" uniqueName="254" name="bc12" queryTableFieldId="127" dataDxfId="101"/>
  </tableColumns>
  <tableStyleInfo name="TableStyleMedium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DDD8DF-C364-4AE9-BFEE-DDA0EC8120F3}" name="report_data" displayName="report_data" ref="B3:AD306" tableType="queryTable" totalsRowShown="0">
  <autoFilter ref="B3:AD306" xr:uid="{80968340-E55D-4806-9EF9-ACA80A0DE4D0}">
    <filterColumn colId="10">
      <filters blank="1">
        <filter val="1"/>
      </filters>
    </filterColumn>
  </autoFilter>
  <tableColumns count="29">
    <tableColumn id="30" xr3:uid="{95BCFFA6-DF10-4CD4-90EF-8ED9ADB1728E}" uniqueName="30" name="_RowNum" queryTableFieldId="1"/>
    <tableColumn id="31" xr3:uid="{45E7FB69-BF62-4F81-B13D-9548D4F39F0A}" uniqueName="31" name="saved_row_index" queryTableFieldId="2"/>
    <tableColumn id="32" xr3:uid="{562BD99E-6B94-47A7-A737-8031C88B0211}" uniqueName="32" name="id1" queryTableFieldId="3"/>
    <tableColumn id="33" xr3:uid="{DF1E0733-8C93-411D-8BCD-A715216CAFFF}" uniqueName="33" name="id2" queryTableFieldId="4"/>
    <tableColumn id="34" xr3:uid="{0BE04640-D3F9-4B70-9E99-05380930D0DB}" uniqueName="34" name="ref_number" queryTableFieldId="5"/>
    <tableColumn id="35" xr3:uid="{24D7903C-9413-4B8F-BB60-AA15E16671F9}" uniqueName="35" name="account" queryTableFieldId="6"/>
    <tableColumn id="36" xr3:uid="{E39658AA-7A7F-4362-9850-FC59D11CF876}" uniqueName="36" name="report" queryTableFieldId="7"/>
    <tableColumn id="37" xr3:uid="{1970381F-F1A1-4144-95D5-2BDDAACF5C85}" uniqueName="37" name="page_break" queryTableFieldId="8"/>
    <tableColumn id="38" xr3:uid="{A72B61B9-A544-4170-87E3-25CDE58156DE}" uniqueName="38" name="row_level" queryTableFieldId="9"/>
    <tableColumn id="39" xr3:uid="{304C594D-D8DC-466B-96B7-69B3394911C0}" uniqueName="39" name="row_format" queryTableFieldId="10"/>
    <tableColumn id="40" xr3:uid="{727AB825-3E3B-43B3-8528-C0770FAE8EB7}" uniqueName="40" name="hide" queryTableFieldId="11"/>
    <tableColumn id="41" xr3:uid="{52688053-41D0-4271-B71C-4F2B5BF02588}" uniqueName="41" name="zero" queryTableFieldId="12"/>
    <tableColumn id="42" xr3:uid="{1C42A8BD-BC53-4473-83F3-EAA8A3125DD2}" uniqueName="42" name="code1" queryTableFieldId="13"/>
    <tableColumn id="43" xr3:uid="{E83B533A-E636-42D9-ADC7-8E696B00AF04}" uniqueName="43" name="code2" queryTableFieldId="14"/>
    <tableColumn id="44" xr3:uid="{3745AB9A-6345-47F9-8F01-EA663E728C3F}" uniqueName="44" name="code" queryTableFieldId="15"/>
    <tableColumn id="45" xr3:uid="{366D3342-66C1-4DF7-9EA5-1420223D4563}" uniqueName="45" name="description" queryTableFieldId="16" dataDxfId="13"/>
    <tableColumn id="46" xr3:uid="{CEC5B6BF-3D91-4A59-8C63-CBC7E8A86FA5}" uniqueName="46" name="data00" queryTableFieldId="17" dataDxfId="12"/>
    <tableColumn id="47" xr3:uid="{49C79939-3A52-4F26-92E7-DDC9F7D1144E}" uniqueName="47" name="data01" queryTableFieldId="18" dataDxfId="11"/>
    <tableColumn id="48" xr3:uid="{65151F21-2674-43AC-A76D-8DD45C796905}" uniqueName="48" name="data02" queryTableFieldId="19" dataDxfId="10"/>
    <tableColumn id="49" xr3:uid="{93B650F1-E2B5-4D60-BC39-86A7186EA020}" uniqueName="49" name="data03" queryTableFieldId="20" dataDxfId="9"/>
    <tableColumn id="50" xr3:uid="{06619D80-4882-43CD-BDFE-760E6603516C}" uniqueName="50" name="data04" queryTableFieldId="21" dataDxfId="8"/>
    <tableColumn id="51" xr3:uid="{1FAE920A-8724-4E1C-8C43-BDA9839A1760}" uniqueName="51" name="data05" queryTableFieldId="22" dataDxfId="7"/>
    <tableColumn id="52" xr3:uid="{573EC777-3FB1-4923-A504-7F19B0CB2E13}" uniqueName="52" name="data06" queryTableFieldId="23" dataDxfId="6"/>
    <tableColumn id="53" xr3:uid="{8C785B19-8A72-497A-AD42-90527FA718CC}" uniqueName="53" name="data07" queryTableFieldId="24" dataDxfId="5"/>
    <tableColumn id="54" xr3:uid="{C2FE21B5-68FB-42E7-A61C-73A35611E8BB}" uniqueName="54" name="data08" queryTableFieldId="25" dataDxfId="4"/>
    <tableColumn id="55" xr3:uid="{02065C70-4D03-4448-88D7-CE461CC7C951}" uniqueName="55" name="data09" queryTableFieldId="26" dataDxfId="3"/>
    <tableColumn id="56" xr3:uid="{43B254BE-4D74-41CF-A60F-4EF5D01E613A}" uniqueName="56" name="data10" queryTableFieldId="27" dataDxfId="2"/>
    <tableColumn id="57" xr3:uid="{D1D1B99F-B019-4B36-A55E-29C547B366DB}" uniqueName="57" name="data11" queryTableFieldId="28" dataDxfId="1"/>
    <tableColumn id="58" xr3:uid="{B3E4075C-55CD-4E4B-8950-1A94C88F5EEE}" uniqueName="58" name="data12" queryTableFieldId="29" dataDxfId="0"/>
  </tableColumns>
  <tableStyleInfo name="TableStyleMedium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EFF321-AE77-48C3-A3E0-26E150FD7123}" name="saved_report_types" displayName="saved_report_types" ref="B3:F4" tableType="queryTable" totalsRowShown="0">
  <autoFilter ref="B3:F4" xr:uid="{961E5FFE-0BEC-4345-91C2-8C6410F075F0}"/>
  <tableColumns count="5">
    <tableColumn id="6" xr3:uid="{6A9B020F-91C5-4025-8768-131F561EB685}" uniqueName="6" name="_RowNum" queryTableFieldId="1"/>
    <tableColumn id="7" xr3:uid="{88F46EAD-32FD-4DDD-A5C0-362CEE24337A}" uniqueName="7" name="ID" queryTableFieldId="2"/>
    <tableColumn id="8" xr3:uid="{0DDE7E36-8168-422A-A622-39B4433E66E9}" uniqueName="8" name="Code" queryTableFieldId="3"/>
    <tableColumn id="9" xr3:uid="{54D8CC81-27BF-4C3F-B041-14DDE83083F6}" uniqueName="9" name="Name" queryTableFieldId="4"/>
    <tableColumn id="10" xr3:uid="{D1FE4C50-6AAB-447F-85F3-DB4B9BCF9DCD}" uniqueName="10" name="Translated Name" queryTableFieldId="5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2DA68-C878-4825-9DB8-102E27453AFC}">
  <sheetPr codeName="Sheet2">
    <pageSetUpPr fitToPage="1"/>
  </sheetPr>
  <dimension ref="B2:D28"/>
  <sheetViews>
    <sheetView showGridLines="0" tabSelected="1" workbookViewId="0"/>
  </sheetViews>
  <sheetFormatPr defaultColWidth="9.140625" defaultRowHeight="15" x14ac:dyDescent="0.25"/>
  <cols>
    <col min="1" max="1" width="3.5703125" style="71" customWidth="1"/>
    <col min="2" max="2" width="14.28515625" style="71" customWidth="1"/>
    <col min="3" max="3" width="35.7109375" style="71" customWidth="1"/>
    <col min="4" max="4" width="42.85546875" style="71" customWidth="1"/>
    <col min="5" max="16384" width="9.140625" style="71"/>
  </cols>
  <sheetData>
    <row r="2" spans="2:4" ht="18.75" x14ac:dyDescent="0.3">
      <c r="B2" s="70" t="s">
        <v>1810</v>
      </c>
    </row>
    <row r="4" spans="2:4" x14ac:dyDescent="0.25">
      <c r="B4" s="71" t="s">
        <v>1829</v>
      </c>
      <c r="D4" s="72" t="s">
        <v>1811</v>
      </c>
    </row>
    <row r="6" spans="2:4" x14ac:dyDescent="0.25">
      <c r="B6" s="71" t="s">
        <v>1823</v>
      </c>
    </row>
    <row r="8" spans="2:4" x14ac:dyDescent="0.25">
      <c r="B8" s="71" t="s">
        <v>1824</v>
      </c>
    </row>
    <row r="10" spans="2:4" x14ac:dyDescent="0.25">
      <c r="B10" s="71" t="s">
        <v>1825</v>
      </c>
    </row>
    <row r="12" spans="2:4" x14ac:dyDescent="0.25">
      <c r="B12" s="71" t="s">
        <v>1812</v>
      </c>
    </row>
    <row r="14" spans="2:4" x14ac:dyDescent="0.25">
      <c r="B14" s="71" t="s">
        <v>1826</v>
      </c>
    </row>
    <row r="17" spans="2:4" x14ac:dyDescent="0.25">
      <c r="B17" s="71" t="s">
        <v>1813</v>
      </c>
    </row>
    <row r="18" spans="2:4" x14ac:dyDescent="0.25">
      <c r="B18" s="71" t="s">
        <v>1814</v>
      </c>
    </row>
    <row r="20" spans="2:4" x14ac:dyDescent="0.25">
      <c r="B20" s="71" t="s">
        <v>1815</v>
      </c>
    </row>
    <row r="21" spans="2:4" x14ac:dyDescent="0.25">
      <c r="B21" s="71" t="s">
        <v>1816</v>
      </c>
    </row>
    <row r="24" spans="2:4" x14ac:dyDescent="0.25">
      <c r="B24" s="71" t="s">
        <v>1817</v>
      </c>
    </row>
    <row r="25" spans="2:4" x14ac:dyDescent="0.25">
      <c r="B25" s="71" t="s">
        <v>1818</v>
      </c>
    </row>
    <row r="28" spans="2:4" x14ac:dyDescent="0.25">
      <c r="B28" t="s">
        <v>1955</v>
      </c>
      <c r="D28" s="73" t="s">
        <v>1819</v>
      </c>
    </row>
  </sheetData>
  <dataValidations count="1">
    <dataValidation allowBlank="1" showInputMessage="1" showErrorMessage="1" sqref="A1" xr:uid="{072DC0D1-38A7-4B39-A351-806DABAB3276}"/>
  </dataValidations>
  <hyperlinks>
    <hyperlink ref="D28" r:id="rId1" xr:uid="{1487CF0F-2251-4C1F-A97F-2FD2AA42A5A0}"/>
  </hyperlinks>
  <pageMargins left="0.7" right="0.7" top="0.75" bottom="0.75" header="0.3" footer="0.3"/>
  <pageSetup scale="97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BFF58-96A7-451A-90DC-A958E17799F7}">
  <sheetPr codeName="Sheet10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7" t="s">
        <v>45</v>
      </c>
    </row>
  </sheetData>
  <dataValidations count="1">
    <dataValidation allowBlank="1" showInputMessage="1" showErrorMessage="1" sqref="A1" xr:uid="{85109AD5-F0E9-4735-8CC3-7DCB8E7BC01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8FD2F-0330-484C-A6DC-D3273B811AE6}">
  <sheetPr codeName="Sheet11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45</v>
      </c>
    </row>
  </sheetData>
  <dataValidations count="1">
    <dataValidation allowBlank="1" showInputMessage="1" showErrorMessage="1" sqref="A1" xr:uid="{80109DFF-6F5A-4C56-AA28-30E87F0E5A7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2060"/>
    <pageSetUpPr fitToPage="1"/>
  </sheetPr>
  <dimension ref="B1:DX200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RowHeight="15" x14ac:dyDescent="0.25"/>
  <cols>
    <col min="1" max="1" width="2.5703125" customWidth="1"/>
    <col min="2" max="2" width="12.42578125" bestFit="1" customWidth="1"/>
    <col min="3" max="3" width="26" bestFit="1" customWidth="1"/>
    <col min="4" max="4" width="15.5703125" bestFit="1" customWidth="1"/>
    <col min="5" max="5" width="49.140625" customWidth="1"/>
    <col min="6" max="6" width="12.42578125" customWidth="1"/>
    <col min="7" max="29" width="10.85546875" customWidth="1"/>
    <col min="30" max="42" width="11.5703125" customWidth="1"/>
    <col min="43" max="53" width="10.5703125" customWidth="1"/>
    <col min="54" max="66" width="11.5703125" customWidth="1"/>
    <col min="67" max="89" width="10.85546875" customWidth="1"/>
    <col min="90" max="91" width="13.42578125" customWidth="1"/>
    <col min="92" max="103" width="13.5703125" customWidth="1"/>
    <col min="104" max="116" width="13.42578125" customWidth="1"/>
    <col min="117" max="127" width="12.28515625" customWidth="1"/>
    <col min="128" max="128" width="13.140625" customWidth="1"/>
    <col min="130" max="140" width="8" customWidth="1"/>
    <col min="141" max="152" width="8.85546875" customWidth="1"/>
    <col min="153" max="153" width="8" customWidth="1"/>
    <col min="154" max="165" width="12.140625" bestFit="1" customWidth="1"/>
    <col min="166" max="166" width="6.28515625" bestFit="1" customWidth="1"/>
    <col min="167" max="167" width="8.85546875" bestFit="1" customWidth="1"/>
    <col min="168" max="169" width="6.42578125" bestFit="1" customWidth="1"/>
    <col min="170" max="179" width="7.42578125" bestFit="1" customWidth="1"/>
    <col min="180" max="191" width="8.85546875" bestFit="1" customWidth="1"/>
    <col min="204" max="204" width="6.42578125" bestFit="1" customWidth="1"/>
  </cols>
  <sheetData>
    <row r="1" spans="2:12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</row>
    <row r="3" spans="2:128" x14ac:dyDescent="0.25">
      <c r="B3" t="s">
        <v>407</v>
      </c>
      <c r="C3" t="s">
        <v>223</v>
      </c>
      <c r="D3" t="s">
        <v>12</v>
      </c>
      <c r="E3" t="s">
        <v>140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58</v>
      </c>
      <c r="P3" t="s">
        <v>59</v>
      </c>
      <c r="Q3" t="s">
        <v>60</v>
      </c>
      <c r="R3" t="s">
        <v>98</v>
      </c>
      <c r="S3" t="s">
        <v>100</v>
      </c>
      <c r="T3" t="s">
        <v>102</v>
      </c>
      <c r="U3" t="s">
        <v>104</v>
      </c>
      <c r="V3" t="s">
        <v>106</v>
      </c>
      <c r="W3" t="s">
        <v>108</v>
      </c>
      <c r="X3" t="s">
        <v>110</v>
      </c>
      <c r="Y3" t="s">
        <v>112</v>
      </c>
      <c r="Z3" t="s">
        <v>114</v>
      </c>
      <c r="AA3" t="s">
        <v>116</v>
      </c>
      <c r="AB3" t="s">
        <v>118</v>
      </c>
      <c r="AC3" t="s">
        <v>120</v>
      </c>
      <c r="AD3" t="s">
        <v>224</v>
      </c>
      <c r="AE3" t="s">
        <v>225</v>
      </c>
      <c r="AF3" t="s">
        <v>226</v>
      </c>
      <c r="AG3" t="s">
        <v>227</v>
      </c>
      <c r="AH3" t="s">
        <v>228</v>
      </c>
      <c r="AI3" t="s">
        <v>229</v>
      </c>
      <c r="AJ3" t="s">
        <v>230</v>
      </c>
      <c r="AK3" t="s">
        <v>231</v>
      </c>
      <c r="AL3" t="s">
        <v>232</v>
      </c>
      <c r="AM3" t="s">
        <v>233</v>
      </c>
      <c r="AN3" t="s">
        <v>234</v>
      </c>
      <c r="AO3" t="s">
        <v>235</v>
      </c>
      <c r="AP3" t="s">
        <v>61</v>
      </c>
      <c r="AQ3" t="s">
        <v>62</v>
      </c>
      <c r="AR3" t="s">
        <v>63</v>
      </c>
      <c r="AS3" t="s">
        <v>64</v>
      </c>
      <c r="AT3" t="s">
        <v>65</v>
      </c>
      <c r="AU3" t="s">
        <v>66</v>
      </c>
      <c r="AV3" t="s">
        <v>67</v>
      </c>
      <c r="AW3" t="s">
        <v>68</v>
      </c>
      <c r="AX3" t="s">
        <v>69</v>
      </c>
      <c r="AY3" t="s">
        <v>70</v>
      </c>
      <c r="AZ3" t="s">
        <v>71</v>
      </c>
      <c r="BA3" t="s">
        <v>72</v>
      </c>
      <c r="BB3" t="s">
        <v>236</v>
      </c>
      <c r="BC3" t="s">
        <v>237</v>
      </c>
      <c r="BD3" t="s">
        <v>238</v>
      </c>
      <c r="BE3" t="s">
        <v>239</v>
      </c>
      <c r="BF3" t="s">
        <v>240</v>
      </c>
      <c r="BG3" t="s">
        <v>241</v>
      </c>
      <c r="BH3" t="s">
        <v>242</v>
      </c>
      <c r="BI3" t="s">
        <v>243</v>
      </c>
      <c r="BJ3" t="s">
        <v>244</v>
      </c>
      <c r="BK3" t="s">
        <v>245</v>
      </c>
      <c r="BL3" t="s">
        <v>246</v>
      </c>
      <c r="BM3" t="s">
        <v>247</v>
      </c>
      <c r="BN3" t="s">
        <v>408</v>
      </c>
      <c r="BO3" t="s">
        <v>409</v>
      </c>
      <c r="BP3" t="s">
        <v>410</v>
      </c>
      <c r="BQ3" t="s">
        <v>411</v>
      </c>
      <c r="BR3" t="s">
        <v>412</v>
      </c>
      <c r="BS3" t="s">
        <v>413</v>
      </c>
      <c r="BT3" t="s">
        <v>414</v>
      </c>
      <c r="BU3" t="s">
        <v>415</v>
      </c>
      <c r="BV3" t="s">
        <v>416</v>
      </c>
      <c r="BW3" t="s">
        <v>417</v>
      </c>
      <c r="BX3" t="s">
        <v>418</v>
      </c>
      <c r="BY3" t="s">
        <v>419</v>
      </c>
      <c r="BZ3" t="s">
        <v>420</v>
      </c>
      <c r="CA3" t="s">
        <v>421</v>
      </c>
      <c r="CB3" t="s">
        <v>422</v>
      </c>
      <c r="CC3" t="s">
        <v>423</v>
      </c>
      <c r="CD3" t="s">
        <v>424</v>
      </c>
      <c r="CE3" t="s">
        <v>425</v>
      </c>
      <c r="CF3" t="s">
        <v>426</v>
      </c>
      <c r="CG3" t="s">
        <v>427</v>
      </c>
      <c r="CH3" t="s">
        <v>428</v>
      </c>
      <c r="CI3" t="s">
        <v>429</v>
      </c>
      <c r="CJ3" t="s">
        <v>430</v>
      </c>
      <c r="CK3" t="s">
        <v>431</v>
      </c>
      <c r="CL3" t="s">
        <v>97</v>
      </c>
      <c r="CM3" t="s">
        <v>99</v>
      </c>
      <c r="CN3" t="s">
        <v>101</v>
      </c>
      <c r="CO3" t="s">
        <v>103</v>
      </c>
      <c r="CP3" t="s">
        <v>105</v>
      </c>
      <c r="CQ3" t="s">
        <v>107</v>
      </c>
      <c r="CR3" t="s">
        <v>109</v>
      </c>
      <c r="CS3" t="s">
        <v>111</v>
      </c>
      <c r="CT3" t="s">
        <v>113</v>
      </c>
      <c r="CU3" t="s">
        <v>115</v>
      </c>
      <c r="CV3" t="s">
        <v>117</v>
      </c>
      <c r="CW3" t="s">
        <v>119</v>
      </c>
      <c r="CX3" t="s">
        <v>121</v>
      </c>
      <c r="CY3" t="s">
        <v>432</v>
      </c>
      <c r="CZ3" t="s">
        <v>433</v>
      </c>
      <c r="DA3" t="s">
        <v>434</v>
      </c>
      <c r="DB3" t="s">
        <v>435</v>
      </c>
      <c r="DC3" t="s">
        <v>436</v>
      </c>
      <c r="DD3" t="s">
        <v>437</v>
      </c>
      <c r="DE3" t="s">
        <v>438</v>
      </c>
      <c r="DF3" t="s">
        <v>439</v>
      </c>
      <c r="DG3" t="s">
        <v>440</v>
      </c>
      <c r="DH3" t="s">
        <v>441</v>
      </c>
      <c r="DI3" t="s">
        <v>442</v>
      </c>
      <c r="DJ3" t="s">
        <v>443</v>
      </c>
      <c r="DK3" t="s">
        <v>444</v>
      </c>
      <c r="DL3" t="s">
        <v>445</v>
      </c>
      <c r="DM3" t="s">
        <v>446</v>
      </c>
      <c r="DN3" t="s">
        <v>447</v>
      </c>
      <c r="DO3" t="s">
        <v>448</v>
      </c>
      <c r="DP3" t="s">
        <v>449</v>
      </c>
      <c r="DQ3" t="s">
        <v>450</v>
      </c>
      <c r="DR3" t="s">
        <v>451</v>
      </c>
      <c r="DS3" t="s">
        <v>452</v>
      </c>
      <c r="DT3" t="s">
        <v>453</v>
      </c>
      <c r="DU3" t="s">
        <v>454</v>
      </c>
      <c r="DV3" t="s">
        <v>455</v>
      </c>
      <c r="DW3" t="s">
        <v>456</v>
      </c>
      <c r="DX3" t="s">
        <v>457</v>
      </c>
    </row>
    <row r="4" spans="2:128" x14ac:dyDescent="0.25">
      <c r="B4" t="s">
        <v>491</v>
      </c>
      <c r="C4" s="28" t="s">
        <v>150</v>
      </c>
      <c r="D4" t="s">
        <v>156</v>
      </c>
      <c r="E4" s="28" t="s">
        <v>1215</v>
      </c>
      <c r="F4" s="28">
        <v>504000000</v>
      </c>
      <c r="G4" s="28">
        <v>504000000</v>
      </c>
      <c r="H4" s="28">
        <v>504000000</v>
      </c>
      <c r="I4" s="28">
        <v>504000000</v>
      </c>
      <c r="J4" s="28">
        <v>504000000</v>
      </c>
      <c r="K4" s="28">
        <v>504000000</v>
      </c>
      <c r="L4" s="28">
        <v>506520000</v>
      </c>
      <c r="M4" s="28">
        <v>509040000</v>
      </c>
      <c r="N4" s="28">
        <v>509040000</v>
      </c>
      <c r="O4" s="28">
        <v>509040000</v>
      </c>
      <c r="P4" s="28">
        <v>509040000</v>
      </c>
      <c r="Q4" s="28">
        <v>509040000</v>
      </c>
      <c r="R4" s="28">
        <v>504000000</v>
      </c>
      <c r="S4" s="28">
        <v>504000000</v>
      </c>
      <c r="T4" s="28">
        <v>504000000</v>
      </c>
      <c r="U4" s="28">
        <v>504000000</v>
      </c>
      <c r="V4" s="28">
        <v>504000000</v>
      </c>
      <c r="W4" s="28">
        <v>504000000</v>
      </c>
      <c r="X4" s="28">
        <v>506520000</v>
      </c>
      <c r="Y4" s="28">
        <v>509040000</v>
      </c>
      <c r="Z4" s="28">
        <v>509040000</v>
      </c>
      <c r="AA4" s="28">
        <v>509040000</v>
      </c>
      <c r="AB4" s="28">
        <v>509040000</v>
      </c>
      <c r="AC4" s="28">
        <v>509040000</v>
      </c>
      <c r="AD4" s="28">
        <v>504000000</v>
      </c>
      <c r="AE4" s="28">
        <v>504000000</v>
      </c>
      <c r="AF4" s="28">
        <v>504000000</v>
      </c>
      <c r="AG4" s="28">
        <v>504000000</v>
      </c>
      <c r="AH4" s="28">
        <v>504000000</v>
      </c>
      <c r="AI4" s="28">
        <v>504000000</v>
      </c>
      <c r="AJ4" s="28">
        <v>506520000</v>
      </c>
      <c r="AK4" s="28">
        <v>509040000</v>
      </c>
      <c r="AL4" s="28">
        <v>509040000</v>
      </c>
      <c r="AM4" s="28">
        <v>509040000</v>
      </c>
      <c r="AN4" s="28">
        <v>509040000</v>
      </c>
      <c r="AO4" s="28">
        <v>509040000</v>
      </c>
      <c r="AP4" s="28">
        <v>84000000</v>
      </c>
      <c r="AQ4" s="28">
        <v>84000000</v>
      </c>
      <c r="AR4" s="28">
        <v>84000000</v>
      </c>
      <c r="AS4" s="28">
        <v>84000000</v>
      </c>
      <c r="AT4" s="28">
        <v>84000000</v>
      </c>
      <c r="AU4" s="28">
        <v>84000000</v>
      </c>
      <c r="AV4" s="28">
        <v>84420000</v>
      </c>
      <c r="AW4" s="28">
        <v>84840000</v>
      </c>
      <c r="AX4" s="28">
        <v>84840000</v>
      </c>
      <c r="AY4" s="28">
        <v>84840000</v>
      </c>
      <c r="AZ4" s="28">
        <v>84840000</v>
      </c>
      <c r="BA4" s="28">
        <v>84840000</v>
      </c>
      <c r="BB4" s="28">
        <v>420000000</v>
      </c>
      <c r="BC4" s="28">
        <v>420000000</v>
      </c>
      <c r="BD4" s="28">
        <v>420000000</v>
      </c>
      <c r="BE4" s="28">
        <v>420000000</v>
      </c>
      <c r="BF4" s="28">
        <v>420000000</v>
      </c>
      <c r="BG4" s="28">
        <v>420000000</v>
      </c>
      <c r="BH4" s="28">
        <v>422100000</v>
      </c>
      <c r="BI4" s="28">
        <v>424200000</v>
      </c>
      <c r="BJ4" s="28">
        <v>424200000</v>
      </c>
      <c r="BK4" s="28">
        <v>424200000</v>
      </c>
      <c r="BL4" s="28">
        <v>424200000</v>
      </c>
      <c r="BM4" s="28">
        <v>424200000</v>
      </c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</row>
    <row r="5" spans="2:128" x14ac:dyDescent="0.25">
      <c r="B5" t="s">
        <v>501</v>
      </c>
      <c r="C5" s="28" t="s">
        <v>150</v>
      </c>
      <c r="D5" t="s">
        <v>18</v>
      </c>
      <c r="E5" s="28" t="s">
        <v>1216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36000000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  <c r="AJ5" s="28">
        <v>36000000</v>
      </c>
      <c r="AK5" s="28">
        <v>0</v>
      </c>
      <c r="AL5" s="28">
        <v>0</v>
      </c>
      <c r="AM5" s="28">
        <v>0</v>
      </c>
      <c r="AN5" s="28">
        <v>0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0</v>
      </c>
      <c r="AW5" s="28">
        <v>0</v>
      </c>
      <c r="AX5" s="28">
        <v>0</v>
      </c>
      <c r="AY5" s="28">
        <v>0</v>
      </c>
      <c r="AZ5" s="28">
        <v>0</v>
      </c>
      <c r="BA5" s="28">
        <v>0</v>
      </c>
      <c r="BB5" s="28">
        <v>0</v>
      </c>
      <c r="BC5" s="28">
        <v>0</v>
      </c>
      <c r="BD5" s="28">
        <v>0</v>
      </c>
      <c r="BE5" s="28">
        <v>0</v>
      </c>
      <c r="BF5" s="28">
        <v>0</v>
      </c>
      <c r="BG5" s="28">
        <v>0</v>
      </c>
      <c r="BH5" s="28">
        <v>0</v>
      </c>
      <c r="BI5" s="28">
        <v>0</v>
      </c>
      <c r="BJ5" s="28">
        <v>0</v>
      </c>
      <c r="BK5" s="28">
        <v>0</v>
      </c>
      <c r="BL5" s="28">
        <v>0</v>
      </c>
      <c r="BM5" s="28">
        <v>0</v>
      </c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</row>
    <row r="6" spans="2:128" x14ac:dyDescent="0.25">
      <c r="B6" t="s">
        <v>502</v>
      </c>
      <c r="C6" s="28" t="s">
        <v>150</v>
      </c>
      <c r="D6" t="s">
        <v>19</v>
      </c>
      <c r="E6" s="28" t="s">
        <v>1217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180000000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180000000</v>
      </c>
      <c r="AK6" s="28">
        <v>0</v>
      </c>
      <c r="AL6" s="28">
        <v>0</v>
      </c>
      <c r="AM6" s="28">
        <v>0</v>
      </c>
      <c r="AN6" s="28">
        <v>0</v>
      </c>
      <c r="AO6" s="28">
        <v>0</v>
      </c>
      <c r="AP6" s="28">
        <v>0</v>
      </c>
      <c r="AQ6" s="28">
        <v>0</v>
      </c>
      <c r="AR6" s="28">
        <v>0</v>
      </c>
      <c r="AS6" s="28">
        <v>0</v>
      </c>
      <c r="AT6" s="28">
        <v>0</v>
      </c>
      <c r="AU6" s="28">
        <v>0</v>
      </c>
      <c r="AV6" s="28">
        <v>0</v>
      </c>
      <c r="AW6" s="28">
        <v>0</v>
      </c>
      <c r="AX6" s="28">
        <v>0</v>
      </c>
      <c r="AY6" s="28">
        <v>0</v>
      </c>
      <c r="AZ6" s="28">
        <v>0</v>
      </c>
      <c r="BA6" s="28">
        <v>0</v>
      </c>
      <c r="BB6" s="28">
        <v>0</v>
      </c>
      <c r="BC6" s="28">
        <v>0</v>
      </c>
      <c r="BD6" s="28">
        <v>0</v>
      </c>
      <c r="BE6" s="28">
        <v>0</v>
      </c>
      <c r="BF6" s="28">
        <v>0</v>
      </c>
      <c r="BG6" s="28">
        <v>0</v>
      </c>
      <c r="BH6" s="28">
        <v>0</v>
      </c>
      <c r="BI6" s="28">
        <v>0</v>
      </c>
      <c r="BJ6" s="28">
        <v>0</v>
      </c>
      <c r="BK6" s="28">
        <v>0</v>
      </c>
      <c r="BL6" s="28">
        <v>0</v>
      </c>
      <c r="BM6" s="28">
        <v>0</v>
      </c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</row>
    <row r="7" spans="2:128" x14ac:dyDescent="0.25">
      <c r="B7" t="s">
        <v>554</v>
      </c>
      <c r="C7" s="28" t="s">
        <v>150</v>
      </c>
      <c r="D7" t="s">
        <v>555</v>
      </c>
      <c r="E7" s="28" t="s">
        <v>1218</v>
      </c>
      <c r="F7" s="28">
        <v>108000000</v>
      </c>
      <c r="G7" s="28">
        <v>108000000</v>
      </c>
      <c r="H7" s="28">
        <v>108000000</v>
      </c>
      <c r="I7" s="28">
        <v>108000000</v>
      </c>
      <c r="J7" s="28">
        <v>108000000</v>
      </c>
      <c r="K7" s="28">
        <v>108000000</v>
      </c>
      <c r="L7" s="28">
        <v>108540000</v>
      </c>
      <c r="M7" s="28">
        <v>109080000</v>
      </c>
      <c r="N7" s="28">
        <v>109080000</v>
      </c>
      <c r="O7" s="28">
        <v>109080000</v>
      </c>
      <c r="P7" s="28">
        <v>109080000</v>
      </c>
      <c r="Q7" s="28">
        <v>109080000</v>
      </c>
      <c r="R7" s="28">
        <v>108000000</v>
      </c>
      <c r="S7" s="28">
        <v>108000000</v>
      </c>
      <c r="T7" s="28">
        <v>108000000</v>
      </c>
      <c r="U7" s="28">
        <v>108000000</v>
      </c>
      <c r="V7" s="28">
        <v>108000000</v>
      </c>
      <c r="W7" s="28">
        <v>108000000</v>
      </c>
      <c r="X7" s="28">
        <v>108540000</v>
      </c>
      <c r="Y7" s="28">
        <v>109080000</v>
      </c>
      <c r="Z7" s="28">
        <v>109080000</v>
      </c>
      <c r="AA7" s="28">
        <v>109080000</v>
      </c>
      <c r="AB7" s="28">
        <v>109080000</v>
      </c>
      <c r="AC7" s="28">
        <v>109080000</v>
      </c>
      <c r="AD7" s="28">
        <v>-108000000</v>
      </c>
      <c r="AE7" s="28">
        <v>-108000000</v>
      </c>
      <c r="AF7" s="28">
        <v>-108000000</v>
      </c>
      <c r="AG7" s="28">
        <v>-108000000</v>
      </c>
      <c r="AH7" s="28">
        <v>-108000000</v>
      </c>
      <c r="AI7" s="28">
        <v>-108000000</v>
      </c>
      <c r="AJ7" s="28">
        <v>-108540000</v>
      </c>
      <c r="AK7" s="28">
        <v>-109080000</v>
      </c>
      <c r="AL7" s="28">
        <v>-109080000</v>
      </c>
      <c r="AM7" s="28">
        <v>-109080000</v>
      </c>
      <c r="AN7" s="28">
        <v>-109080000</v>
      </c>
      <c r="AO7" s="28">
        <v>-109080000</v>
      </c>
      <c r="AP7" s="28">
        <v>-18000000</v>
      </c>
      <c r="AQ7" s="28">
        <v>-18000000</v>
      </c>
      <c r="AR7" s="28">
        <v>-18000000</v>
      </c>
      <c r="AS7" s="28">
        <v>-18000000</v>
      </c>
      <c r="AT7" s="28">
        <v>-18000000</v>
      </c>
      <c r="AU7" s="28">
        <v>-18000000</v>
      </c>
      <c r="AV7" s="28">
        <v>-18090000</v>
      </c>
      <c r="AW7" s="28">
        <v>-18180000</v>
      </c>
      <c r="AX7" s="28">
        <v>-18180000</v>
      </c>
      <c r="AY7" s="28">
        <v>-18180000</v>
      </c>
      <c r="AZ7" s="28">
        <v>-18180000</v>
      </c>
      <c r="BA7" s="28">
        <v>-18180000</v>
      </c>
      <c r="BB7" s="28">
        <v>-90000000</v>
      </c>
      <c r="BC7" s="28">
        <v>-90000000</v>
      </c>
      <c r="BD7" s="28">
        <v>-90000000</v>
      </c>
      <c r="BE7" s="28">
        <v>-90000000</v>
      </c>
      <c r="BF7" s="28">
        <v>-90000000</v>
      </c>
      <c r="BG7" s="28">
        <v>-90000000</v>
      </c>
      <c r="BH7" s="28">
        <v>-90450000</v>
      </c>
      <c r="BI7" s="28">
        <v>-90900000</v>
      </c>
      <c r="BJ7" s="28">
        <v>-90900000</v>
      </c>
      <c r="BK7" s="28">
        <v>-90900000</v>
      </c>
      <c r="BL7" s="28">
        <v>-90900000</v>
      </c>
      <c r="BM7" s="28">
        <v>-90900000</v>
      </c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</row>
    <row r="8" spans="2:128" x14ac:dyDescent="0.25">
      <c r="B8" t="s">
        <v>556</v>
      </c>
      <c r="C8" s="28" t="s">
        <v>150</v>
      </c>
      <c r="D8" t="s">
        <v>557</v>
      </c>
      <c r="E8" s="28" t="s">
        <v>1219</v>
      </c>
      <c r="F8" s="28">
        <v>36000000</v>
      </c>
      <c r="G8" s="28">
        <v>36000000</v>
      </c>
      <c r="H8" s="28">
        <v>36000000</v>
      </c>
      <c r="I8" s="28">
        <v>36000000</v>
      </c>
      <c r="J8" s="28">
        <v>36000000</v>
      </c>
      <c r="K8" s="28">
        <v>36000000</v>
      </c>
      <c r="L8" s="28">
        <v>36180000</v>
      </c>
      <c r="M8" s="28">
        <v>36360000</v>
      </c>
      <c r="N8" s="28">
        <v>36360000</v>
      </c>
      <c r="O8" s="28">
        <v>36360000</v>
      </c>
      <c r="P8" s="28">
        <v>36360000</v>
      </c>
      <c r="Q8" s="28">
        <v>36360000</v>
      </c>
      <c r="R8" s="28">
        <v>36000000</v>
      </c>
      <c r="S8" s="28">
        <v>36000000</v>
      </c>
      <c r="T8" s="28">
        <v>36000000</v>
      </c>
      <c r="U8" s="28">
        <v>36000000</v>
      </c>
      <c r="V8" s="28">
        <v>36000000</v>
      </c>
      <c r="W8" s="28">
        <v>36000000</v>
      </c>
      <c r="X8" s="28">
        <v>36180000</v>
      </c>
      <c r="Y8" s="28">
        <v>36360000</v>
      </c>
      <c r="Z8" s="28">
        <v>36360000</v>
      </c>
      <c r="AA8" s="28">
        <v>36360000</v>
      </c>
      <c r="AB8" s="28">
        <v>36360000</v>
      </c>
      <c r="AC8" s="28">
        <v>36360000</v>
      </c>
      <c r="AD8" s="28">
        <v>-36000000</v>
      </c>
      <c r="AE8" s="28">
        <v>-36000000</v>
      </c>
      <c r="AF8" s="28">
        <v>-36000000</v>
      </c>
      <c r="AG8" s="28">
        <v>-36000000</v>
      </c>
      <c r="AH8" s="28">
        <v>-36000000</v>
      </c>
      <c r="AI8" s="28">
        <v>-36000000</v>
      </c>
      <c r="AJ8" s="28">
        <v>-36180000</v>
      </c>
      <c r="AK8" s="28">
        <v>-36360000</v>
      </c>
      <c r="AL8" s="28">
        <v>-36360000</v>
      </c>
      <c r="AM8" s="28">
        <v>-36360000</v>
      </c>
      <c r="AN8" s="28">
        <v>-36360000</v>
      </c>
      <c r="AO8" s="28">
        <v>-36360000</v>
      </c>
      <c r="AP8" s="28">
        <v>-6000000</v>
      </c>
      <c r="AQ8" s="28">
        <v>-6000000</v>
      </c>
      <c r="AR8" s="28">
        <v>-6000000</v>
      </c>
      <c r="AS8" s="28">
        <v>-6000000</v>
      </c>
      <c r="AT8" s="28">
        <v>-6000000</v>
      </c>
      <c r="AU8" s="28">
        <v>-6000000</v>
      </c>
      <c r="AV8" s="28">
        <v>-6030000</v>
      </c>
      <c r="AW8" s="28">
        <v>-6060000</v>
      </c>
      <c r="AX8" s="28">
        <v>-6060000</v>
      </c>
      <c r="AY8" s="28">
        <v>-6060000</v>
      </c>
      <c r="AZ8" s="28">
        <v>-6060000</v>
      </c>
      <c r="BA8" s="28">
        <v>-6060000</v>
      </c>
      <c r="BB8" s="28">
        <v>-30000000</v>
      </c>
      <c r="BC8" s="28">
        <v>-30000000</v>
      </c>
      <c r="BD8" s="28">
        <v>-30000000</v>
      </c>
      <c r="BE8" s="28">
        <v>-30000000</v>
      </c>
      <c r="BF8" s="28">
        <v>-30000000</v>
      </c>
      <c r="BG8" s="28">
        <v>-30000000</v>
      </c>
      <c r="BH8" s="28">
        <v>-30150000</v>
      </c>
      <c r="BI8" s="28">
        <v>-30300000</v>
      </c>
      <c r="BJ8" s="28">
        <v>-30300000</v>
      </c>
      <c r="BK8" s="28">
        <v>-30300000</v>
      </c>
      <c r="BL8" s="28">
        <v>-30300000</v>
      </c>
      <c r="BM8" s="28">
        <v>-30300000</v>
      </c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</row>
    <row r="9" spans="2:128" x14ac:dyDescent="0.25">
      <c r="B9" t="s">
        <v>558</v>
      </c>
      <c r="C9" s="28" t="s">
        <v>150</v>
      </c>
      <c r="D9" t="s">
        <v>559</v>
      </c>
      <c r="E9" s="28" t="s">
        <v>1220</v>
      </c>
      <c r="F9" s="28">
        <v>74400000</v>
      </c>
      <c r="G9" s="28">
        <v>74400000</v>
      </c>
      <c r="H9" s="28">
        <v>69600000</v>
      </c>
      <c r="I9" s="28">
        <v>74400000</v>
      </c>
      <c r="J9" s="28">
        <v>72000000</v>
      </c>
      <c r="K9" s="28">
        <v>74400000</v>
      </c>
      <c r="L9" s="28">
        <v>72000000</v>
      </c>
      <c r="M9" s="28">
        <v>74400000</v>
      </c>
      <c r="N9" s="28">
        <v>74400000</v>
      </c>
      <c r="O9" s="28">
        <v>72000000</v>
      </c>
      <c r="P9" s="28">
        <v>74400000</v>
      </c>
      <c r="Q9" s="28">
        <v>72000000</v>
      </c>
      <c r="R9" s="28">
        <v>74400000</v>
      </c>
      <c r="S9" s="28">
        <v>69600000</v>
      </c>
      <c r="T9" s="28">
        <v>74400000</v>
      </c>
      <c r="U9" s="28">
        <v>72000000</v>
      </c>
      <c r="V9" s="28">
        <v>74400000</v>
      </c>
      <c r="W9" s="28">
        <v>72000000</v>
      </c>
      <c r="X9" s="28">
        <v>74400000</v>
      </c>
      <c r="Y9" s="28">
        <v>74400000</v>
      </c>
      <c r="Z9" s="28">
        <v>72000000</v>
      </c>
      <c r="AA9" s="28">
        <v>74400000</v>
      </c>
      <c r="AB9" s="28">
        <v>72000000</v>
      </c>
      <c r="AC9" s="28">
        <v>74400000</v>
      </c>
      <c r="AD9" s="28">
        <v>-74400000</v>
      </c>
      <c r="AE9" s="28">
        <v>-74400000</v>
      </c>
      <c r="AF9" s="28">
        <v>-69600000</v>
      </c>
      <c r="AG9" s="28">
        <v>-74400000</v>
      </c>
      <c r="AH9" s="28">
        <v>-72000000</v>
      </c>
      <c r="AI9" s="28">
        <v>-74400000</v>
      </c>
      <c r="AJ9" s="28">
        <v>-72000000</v>
      </c>
      <c r="AK9" s="28">
        <v>-74400000</v>
      </c>
      <c r="AL9" s="28">
        <v>-74400000</v>
      </c>
      <c r="AM9" s="28">
        <v>-72000000</v>
      </c>
      <c r="AN9" s="28">
        <v>-74400000</v>
      </c>
      <c r="AO9" s="28">
        <v>-72000000</v>
      </c>
      <c r="AP9" s="28">
        <v>-12400000</v>
      </c>
      <c r="AQ9" s="28">
        <v>-11600000</v>
      </c>
      <c r="AR9" s="28">
        <v>-12400000</v>
      </c>
      <c r="AS9" s="28">
        <v>-12000000</v>
      </c>
      <c r="AT9" s="28">
        <v>-12400000</v>
      </c>
      <c r="AU9" s="28">
        <v>-12000000</v>
      </c>
      <c r="AV9" s="28">
        <v>-12400000</v>
      </c>
      <c r="AW9" s="28">
        <v>-12400000</v>
      </c>
      <c r="AX9" s="28">
        <v>-12000000</v>
      </c>
      <c r="AY9" s="28">
        <v>-12400000</v>
      </c>
      <c r="AZ9" s="28">
        <v>-12000000</v>
      </c>
      <c r="BA9" s="28">
        <v>-12400000</v>
      </c>
      <c r="BB9" s="28">
        <v>-62000000</v>
      </c>
      <c r="BC9" s="28">
        <v>-58000000</v>
      </c>
      <c r="BD9" s="28">
        <v>-62000000</v>
      </c>
      <c r="BE9" s="28">
        <v>-60000000</v>
      </c>
      <c r="BF9" s="28">
        <v>-62000000</v>
      </c>
      <c r="BG9" s="28">
        <v>-60000000</v>
      </c>
      <c r="BH9" s="28">
        <v>-62000000</v>
      </c>
      <c r="BI9" s="28">
        <v>-62000000</v>
      </c>
      <c r="BJ9" s="28">
        <v>-60000000</v>
      </c>
      <c r="BK9" s="28">
        <v>-62000000</v>
      </c>
      <c r="BL9" s="28">
        <v>-60000000</v>
      </c>
      <c r="BM9" s="28">
        <v>-62000000</v>
      </c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</row>
    <row r="10" spans="2:128" x14ac:dyDescent="0.25">
      <c r="B10" t="s">
        <v>560</v>
      </c>
      <c r="C10" s="28" t="s">
        <v>150</v>
      </c>
      <c r="D10" t="s">
        <v>561</v>
      </c>
      <c r="E10" s="28" t="s">
        <v>1221</v>
      </c>
      <c r="F10" s="28">
        <v>12000000</v>
      </c>
      <c r="G10" s="28">
        <v>12000000</v>
      </c>
      <c r="H10" s="28">
        <v>12000000</v>
      </c>
      <c r="I10" s="28">
        <v>12000000</v>
      </c>
      <c r="J10" s="28">
        <v>12000000</v>
      </c>
      <c r="K10" s="28">
        <v>12000000</v>
      </c>
      <c r="L10" s="28">
        <v>12000000</v>
      </c>
      <c r="M10" s="28">
        <v>12000000</v>
      </c>
      <c r="N10" s="28">
        <v>12000000</v>
      </c>
      <c r="O10" s="28">
        <v>12000000</v>
      </c>
      <c r="P10" s="28">
        <v>12000000</v>
      </c>
      <c r="Q10" s="28">
        <v>12000000</v>
      </c>
      <c r="R10" s="28">
        <v>12000000</v>
      </c>
      <c r="S10" s="28">
        <v>12000000</v>
      </c>
      <c r="T10" s="28">
        <v>12000000</v>
      </c>
      <c r="U10" s="28">
        <v>12000000</v>
      </c>
      <c r="V10" s="28">
        <v>12000000</v>
      </c>
      <c r="W10" s="28">
        <v>12000000</v>
      </c>
      <c r="X10" s="28">
        <v>12000000</v>
      </c>
      <c r="Y10" s="28">
        <v>12000000</v>
      </c>
      <c r="Z10" s="28">
        <v>12000000</v>
      </c>
      <c r="AA10" s="28">
        <v>12000000</v>
      </c>
      <c r="AB10" s="28">
        <v>12000000</v>
      </c>
      <c r="AC10" s="28">
        <v>12000000</v>
      </c>
      <c r="AD10" s="28">
        <v>-12000000</v>
      </c>
      <c r="AE10" s="28">
        <v>-12000000</v>
      </c>
      <c r="AF10" s="28">
        <v>-12000000</v>
      </c>
      <c r="AG10" s="28">
        <v>-12000000</v>
      </c>
      <c r="AH10" s="28">
        <v>-12000000</v>
      </c>
      <c r="AI10" s="28">
        <v>-12000000</v>
      </c>
      <c r="AJ10" s="28">
        <v>-12000000</v>
      </c>
      <c r="AK10" s="28">
        <v>-12000000</v>
      </c>
      <c r="AL10" s="28">
        <v>-12000000</v>
      </c>
      <c r="AM10" s="28">
        <v>-12000000</v>
      </c>
      <c r="AN10" s="28">
        <v>-12000000</v>
      </c>
      <c r="AO10" s="28">
        <v>-12000000</v>
      </c>
      <c r="AP10" s="28">
        <v>-2000000</v>
      </c>
      <c r="AQ10" s="28">
        <v>-2000000</v>
      </c>
      <c r="AR10" s="28">
        <v>-2000000</v>
      </c>
      <c r="AS10" s="28">
        <v>-2000000</v>
      </c>
      <c r="AT10" s="28">
        <v>-2000000</v>
      </c>
      <c r="AU10" s="28">
        <v>-2000000</v>
      </c>
      <c r="AV10" s="28">
        <v>-2000000</v>
      </c>
      <c r="AW10" s="28">
        <v>-2000000</v>
      </c>
      <c r="AX10" s="28">
        <v>-2000000</v>
      </c>
      <c r="AY10" s="28">
        <v>-2000000</v>
      </c>
      <c r="AZ10" s="28">
        <v>-2000000</v>
      </c>
      <c r="BA10" s="28">
        <v>-2000000</v>
      </c>
      <c r="BB10" s="28">
        <v>-10000000</v>
      </c>
      <c r="BC10" s="28">
        <v>-10000000</v>
      </c>
      <c r="BD10" s="28">
        <v>-10000000</v>
      </c>
      <c r="BE10" s="28">
        <v>-10000000</v>
      </c>
      <c r="BF10" s="28">
        <v>-10000000</v>
      </c>
      <c r="BG10" s="28">
        <v>-10000000</v>
      </c>
      <c r="BH10" s="28">
        <v>-10000000</v>
      </c>
      <c r="BI10" s="28">
        <v>-10000000</v>
      </c>
      <c r="BJ10" s="28">
        <v>-10000000</v>
      </c>
      <c r="BK10" s="28">
        <v>-10000000</v>
      </c>
      <c r="BL10" s="28">
        <v>-10000000</v>
      </c>
      <c r="BM10" s="28">
        <v>-10000000</v>
      </c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</row>
    <row r="11" spans="2:128" x14ac:dyDescent="0.25">
      <c r="B11" t="s">
        <v>562</v>
      </c>
      <c r="C11" s="28" t="s">
        <v>150</v>
      </c>
      <c r="D11" t="s">
        <v>563</v>
      </c>
      <c r="E11" s="28" t="s">
        <v>1222</v>
      </c>
      <c r="F11" s="28">
        <v>24000000</v>
      </c>
      <c r="G11" s="28">
        <v>24000000</v>
      </c>
      <c r="H11" s="28">
        <v>24000000</v>
      </c>
      <c r="I11" s="28">
        <v>24000000</v>
      </c>
      <c r="J11" s="28">
        <v>24000000</v>
      </c>
      <c r="K11" s="28">
        <v>24000000</v>
      </c>
      <c r="L11" s="28">
        <v>24000000</v>
      </c>
      <c r="M11" s="28">
        <v>24000000</v>
      </c>
      <c r="N11" s="28">
        <v>24000000</v>
      </c>
      <c r="O11" s="28">
        <v>24000000</v>
      </c>
      <c r="P11" s="28">
        <v>24000000</v>
      </c>
      <c r="Q11" s="28">
        <v>24000000</v>
      </c>
      <c r="R11" s="28">
        <v>24000000</v>
      </c>
      <c r="S11" s="28">
        <v>24000000</v>
      </c>
      <c r="T11" s="28">
        <v>24000000</v>
      </c>
      <c r="U11" s="28">
        <v>24000000</v>
      </c>
      <c r="V11" s="28">
        <v>24000000</v>
      </c>
      <c r="W11" s="28">
        <v>24000000</v>
      </c>
      <c r="X11" s="28">
        <v>24000000</v>
      </c>
      <c r="Y11" s="28">
        <v>24000000</v>
      </c>
      <c r="Z11" s="28">
        <v>24000000</v>
      </c>
      <c r="AA11" s="28">
        <v>24000000</v>
      </c>
      <c r="AB11" s="28">
        <v>24000000</v>
      </c>
      <c r="AC11" s="28">
        <v>24000000</v>
      </c>
      <c r="AD11" s="28">
        <v>-24000000</v>
      </c>
      <c r="AE11" s="28">
        <v>-24000000</v>
      </c>
      <c r="AF11" s="28">
        <v>-24000000</v>
      </c>
      <c r="AG11" s="28">
        <v>-24000000</v>
      </c>
      <c r="AH11" s="28">
        <v>-24000000</v>
      </c>
      <c r="AI11" s="28">
        <v>-24000000</v>
      </c>
      <c r="AJ11" s="28">
        <v>-24000000</v>
      </c>
      <c r="AK11" s="28">
        <v>-24000000</v>
      </c>
      <c r="AL11" s="28">
        <v>-24000000</v>
      </c>
      <c r="AM11" s="28">
        <v>-24000000</v>
      </c>
      <c r="AN11" s="28">
        <v>-24000000</v>
      </c>
      <c r="AO11" s="28">
        <v>-24000000</v>
      </c>
      <c r="AP11" s="28">
        <v>-4000000</v>
      </c>
      <c r="AQ11" s="28">
        <v>-4000000</v>
      </c>
      <c r="AR11" s="28">
        <v>-4000000</v>
      </c>
      <c r="AS11" s="28">
        <v>-4000000</v>
      </c>
      <c r="AT11" s="28">
        <v>-4000000</v>
      </c>
      <c r="AU11" s="28">
        <v>-4000000</v>
      </c>
      <c r="AV11" s="28">
        <v>-4000000</v>
      </c>
      <c r="AW11" s="28">
        <v>-4000000</v>
      </c>
      <c r="AX11" s="28">
        <v>-4000000</v>
      </c>
      <c r="AY11" s="28">
        <v>-4000000</v>
      </c>
      <c r="AZ11" s="28">
        <v>-4000000</v>
      </c>
      <c r="BA11" s="28">
        <v>-4000000</v>
      </c>
      <c r="BB11" s="28">
        <v>-20000000</v>
      </c>
      <c r="BC11" s="28">
        <v>-20000000</v>
      </c>
      <c r="BD11" s="28">
        <v>-20000000</v>
      </c>
      <c r="BE11" s="28">
        <v>-20000000</v>
      </c>
      <c r="BF11" s="28">
        <v>-20000000</v>
      </c>
      <c r="BG11" s="28">
        <v>-20000000</v>
      </c>
      <c r="BH11" s="28">
        <v>-20000000</v>
      </c>
      <c r="BI11" s="28">
        <v>-20000000</v>
      </c>
      <c r="BJ11" s="28">
        <v>-20000000</v>
      </c>
      <c r="BK11" s="28">
        <v>-20000000</v>
      </c>
      <c r="BL11" s="28">
        <v>-20000000</v>
      </c>
      <c r="BM11" s="28">
        <v>-20000000</v>
      </c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</row>
    <row r="12" spans="2:128" x14ac:dyDescent="0.25">
      <c r="B12" t="s">
        <v>564</v>
      </c>
      <c r="C12" s="28" t="s">
        <v>150</v>
      </c>
      <c r="D12" t="s">
        <v>565</v>
      </c>
      <c r="E12" s="28" t="s">
        <v>1223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2000000</v>
      </c>
      <c r="S12" s="28">
        <v>2000000</v>
      </c>
      <c r="T12" s="28">
        <v>2000000</v>
      </c>
      <c r="U12" s="28">
        <v>2000000</v>
      </c>
      <c r="V12" s="28">
        <v>2000000</v>
      </c>
      <c r="W12" s="28">
        <v>2000000</v>
      </c>
      <c r="X12" s="28">
        <v>2000000</v>
      </c>
      <c r="Y12" s="28">
        <v>2000000</v>
      </c>
      <c r="Z12" s="28">
        <v>2000000</v>
      </c>
      <c r="AA12" s="28">
        <v>2000000</v>
      </c>
      <c r="AB12" s="28">
        <v>2000000</v>
      </c>
      <c r="AC12" s="28">
        <v>2000000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8">
        <v>0</v>
      </c>
      <c r="BA12" s="28">
        <v>0</v>
      </c>
      <c r="BB12" s="28">
        <v>-2000000</v>
      </c>
      <c r="BC12" s="28">
        <v>-2000000</v>
      </c>
      <c r="BD12" s="28">
        <v>-2000000</v>
      </c>
      <c r="BE12" s="28">
        <v>-2000000</v>
      </c>
      <c r="BF12" s="28">
        <v>-2000000</v>
      </c>
      <c r="BG12" s="28">
        <v>-2000000</v>
      </c>
      <c r="BH12" s="28">
        <v>-2000000</v>
      </c>
      <c r="BI12" s="28">
        <v>-2000000</v>
      </c>
      <c r="BJ12" s="28">
        <v>-2000000</v>
      </c>
      <c r="BK12" s="28">
        <v>-2000000</v>
      </c>
      <c r="BL12" s="28">
        <v>-2000000</v>
      </c>
      <c r="BM12" s="28">
        <v>-2000000</v>
      </c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</row>
    <row r="13" spans="2:128" x14ac:dyDescent="0.25">
      <c r="B13" t="s">
        <v>566</v>
      </c>
      <c r="C13" s="28" t="s">
        <v>150</v>
      </c>
      <c r="D13" t="s">
        <v>567</v>
      </c>
      <c r="E13" s="28" t="s">
        <v>1224</v>
      </c>
      <c r="F13" s="28">
        <v>3600000</v>
      </c>
      <c r="G13" s="28">
        <v>3600000</v>
      </c>
      <c r="H13" s="28">
        <v>3600000</v>
      </c>
      <c r="I13" s="28">
        <v>3600000</v>
      </c>
      <c r="J13" s="28">
        <v>3600000</v>
      </c>
      <c r="K13" s="28">
        <v>3600000</v>
      </c>
      <c r="L13" s="28">
        <v>3600000</v>
      </c>
      <c r="M13" s="28">
        <v>3600000</v>
      </c>
      <c r="N13" s="28">
        <v>3600000</v>
      </c>
      <c r="O13" s="28">
        <v>3600000</v>
      </c>
      <c r="P13" s="28">
        <v>3600000</v>
      </c>
      <c r="Q13" s="28">
        <v>3600000</v>
      </c>
      <c r="R13" s="28">
        <v>3600000</v>
      </c>
      <c r="S13" s="28">
        <v>3600000</v>
      </c>
      <c r="T13" s="28">
        <v>3600000</v>
      </c>
      <c r="U13" s="28">
        <v>3600000</v>
      </c>
      <c r="V13" s="28">
        <v>3600000</v>
      </c>
      <c r="W13" s="28">
        <v>3600000</v>
      </c>
      <c r="X13" s="28">
        <v>3600000</v>
      </c>
      <c r="Y13" s="28">
        <v>3600000</v>
      </c>
      <c r="Z13" s="28">
        <v>3600000</v>
      </c>
      <c r="AA13" s="28">
        <v>3600000</v>
      </c>
      <c r="AB13" s="28">
        <v>3600000</v>
      </c>
      <c r="AC13" s="28">
        <v>3600000</v>
      </c>
      <c r="AD13" s="28">
        <v>-3600000</v>
      </c>
      <c r="AE13" s="28">
        <v>-3600000</v>
      </c>
      <c r="AF13" s="28">
        <v>-3600000</v>
      </c>
      <c r="AG13" s="28">
        <v>-3600000</v>
      </c>
      <c r="AH13" s="28">
        <v>-3600000</v>
      </c>
      <c r="AI13" s="28">
        <v>-3600000</v>
      </c>
      <c r="AJ13" s="28">
        <v>-3600000</v>
      </c>
      <c r="AK13" s="28">
        <v>-3600000</v>
      </c>
      <c r="AL13" s="28">
        <v>-3600000</v>
      </c>
      <c r="AM13" s="28">
        <v>-3600000</v>
      </c>
      <c r="AN13" s="28">
        <v>-3600000</v>
      </c>
      <c r="AO13" s="28">
        <v>-3600000</v>
      </c>
      <c r="AP13" s="28">
        <v>-600000</v>
      </c>
      <c r="AQ13" s="28">
        <v>-600000</v>
      </c>
      <c r="AR13" s="28">
        <v>-600000</v>
      </c>
      <c r="AS13" s="28">
        <v>-600000</v>
      </c>
      <c r="AT13" s="28">
        <v>-600000</v>
      </c>
      <c r="AU13" s="28">
        <v>-600000</v>
      </c>
      <c r="AV13" s="28">
        <v>-600000</v>
      </c>
      <c r="AW13" s="28">
        <v>-600000</v>
      </c>
      <c r="AX13" s="28">
        <v>-600000</v>
      </c>
      <c r="AY13" s="28">
        <v>-600000</v>
      </c>
      <c r="AZ13" s="28">
        <v>-600000</v>
      </c>
      <c r="BA13" s="28">
        <v>-600000</v>
      </c>
      <c r="BB13" s="28">
        <v>-3000000</v>
      </c>
      <c r="BC13" s="28">
        <v>-3000000</v>
      </c>
      <c r="BD13" s="28">
        <v>-3000000</v>
      </c>
      <c r="BE13" s="28">
        <v>-3000000</v>
      </c>
      <c r="BF13" s="28">
        <v>-3000000</v>
      </c>
      <c r="BG13" s="28">
        <v>-3000000</v>
      </c>
      <c r="BH13" s="28">
        <v>-3000000</v>
      </c>
      <c r="BI13" s="28">
        <v>-3000000</v>
      </c>
      <c r="BJ13" s="28">
        <v>-3000000</v>
      </c>
      <c r="BK13" s="28">
        <v>-3000000</v>
      </c>
      <c r="BL13" s="28">
        <v>-3000000</v>
      </c>
      <c r="BM13" s="28">
        <v>-3000000</v>
      </c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</row>
    <row r="14" spans="2:128" x14ac:dyDescent="0.25">
      <c r="B14" t="s">
        <v>568</v>
      </c>
      <c r="C14" s="28" t="s">
        <v>150</v>
      </c>
      <c r="D14" t="s">
        <v>569</v>
      </c>
      <c r="E14" s="28" t="s">
        <v>1225</v>
      </c>
      <c r="F14" s="28">
        <v>3600000</v>
      </c>
      <c r="G14" s="28">
        <v>3600000</v>
      </c>
      <c r="H14" s="28">
        <v>3600000</v>
      </c>
      <c r="I14" s="28">
        <v>3600000</v>
      </c>
      <c r="J14" s="28">
        <v>3600000</v>
      </c>
      <c r="K14" s="28">
        <v>3600000</v>
      </c>
      <c r="L14" s="28">
        <v>3600000</v>
      </c>
      <c r="M14" s="28">
        <v>3600000</v>
      </c>
      <c r="N14" s="28">
        <v>3600000</v>
      </c>
      <c r="O14" s="28">
        <v>3600000</v>
      </c>
      <c r="P14" s="28">
        <v>3600000</v>
      </c>
      <c r="Q14" s="28">
        <v>3600000</v>
      </c>
      <c r="R14" s="28">
        <v>3600000</v>
      </c>
      <c r="S14" s="28">
        <v>3600000</v>
      </c>
      <c r="T14" s="28">
        <v>3600000</v>
      </c>
      <c r="U14" s="28">
        <v>3600000</v>
      </c>
      <c r="V14" s="28">
        <v>3600000</v>
      </c>
      <c r="W14" s="28">
        <v>3600000</v>
      </c>
      <c r="X14" s="28">
        <v>3600000</v>
      </c>
      <c r="Y14" s="28">
        <v>3600000</v>
      </c>
      <c r="Z14" s="28">
        <v>3600000</v>
      </c>
      <c r="AA14" s="28">
        <v>3600000</v>
      </c>
      <c r="AB14" s="28">
        <v>3600000</v>
      </c>
      <c r="AC14" s="28">
        <v>3600000</v>
      </c>
      <c r="AD14" s="28">
        <v>-3600000</v>
      </c>
      <c r="AE14" s="28">
        <v>-3600000</v>
      </c>
      <c r="AF14" s="28">
        <v>-3600000</v>
      </c>
      <c r="AG14" s="28">
        <v>-3600000</v>
      </c>
      <c r="AH14" s="28">
        <v>-3600000</v>
      </c>
      <c r="AI14" s="28">
        <v>-3600000</v>
      </c>
      <c r="AJ14" s="28">
        <v>-3600000</v>
      </c>
      <c r="AK14" s="28">
        <v>-3600000</v>
      </c>
      <c r="AL14" s="28">
        <v>-3600000</v>
      </c>
      <c r="AM14" s="28">
        <v>-3600000</v>
      </c>
      <c r="AN14" s="28">
        <v>-3600000</v>
      </c>
      <c r="AO14" s="28">
        <v>-3600000</v>
      </c>
      <c r="AP14" s="28">
        <v>-600000</v>
      </c>
      <c r="AQ14" s="28">
        <v>-600000</v>
      </c>
      <c r="AR14" s="28">
        <v>-600000</v>
      </c>
      <c r="AS14" s="28">
        <v>-600000</v>
      </c>
      <c r="AT14" s="28">
        <v>-600000</v>
      </c>
      <c r="AU14" s="28">
        <v>-600000</v>
      </c>
      <c r="AV14" s="28">
        <v>-600000</v>
      </c>
      <c r="AW14" s="28">
        <v>-600000</v>
      </c>
      <c r="AX14" s="28">
        <v>-600000</v>
      </c>
      <c r="AY14" s="28">
        <v>-600000</v>
      </c>
      <c r="AZ14" s="28">
        <v>-600000</v>
      </c>
      <c r="BA14" s="28">
        <v>-600000</v>
      </c>
      <c r="BB14" s="28">
        <v>-3000000</v>
      </c>
      <c r="BC14" s="28">
        <v>-3000000</v>
      </c>
      <c r="BD14" s="28">
        <v>-3000000</v>
      </c>
      <c r="BE14" s="28">
        <v>-3000000</v>
      </c>
      <c r="BF14" s="28">
        <v>-3000000</v>
      </c>
      <c r="BG14" s="28">
        <v>-3000000</v>
      </c>
      <c r="BH14" s="28">
        <v>-3000000</v>
      </c>
      <c r="BI14" s="28">
        <v>-3000000</v>
      </c>
      <c r="BJ14" s="28">
        <v>-3000000</v>
      </c>
      <c r="BK14" s="28">
        <v>-3000000</v>
      </c>
      <c r="BL14" s="28">
        <v>-3000000</v>
      </c>
      <c r="BM14" s="28">
        <v>-3000000</v>
      </c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</row>
    <row r="15" spans="2:128" x14ac:dyDescent="0.25">
      <c r="B15" t="s">
        <v>570</v>
      </c>
      <c r="C15" s="28" t="s">
        <v>150</v>
      </c>
      <c r="D15" t="s">
        <v>571</v>
      </c>
      <c r="E15" s="28" t="s">
        <v>1226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45000000</v>
      </c>
      <c r="S15" s="28">
        <v>45000000</v>
      </c>
      <c r="T15" s="28">
        <v>45000000</v>
      </c>
      <c r="U15" s="28">
        <v>45000000</v>
      </c>
      <c r="V15" s="28">
        <v>45000000</v>
      </c>
      <c r="W15" s="28">
        <v>45000000</v>
      </c>
      <c r="X15" s="28">
        <v>45000000</v>
      </c>
      <c r="Y15" s="28">
        <v>45375000</v>
      </c>
      <c r="Z15" s="28">
        <v>45750000</v>
      </c>
      <c r="AA15" s="28">
        <v>45750000</v>
      </c>
      <c r="AB15" s="28">
        <v>45750000</v>
      </c>
      <c r="AC15" s="28">
        <v>45750000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8">
        <v>0</v>
      </c>
      <c r="BA15" s="28">
        <v>0</v>
      </c>
      <c r="BB15" s="28">
        <v>-45000000</v>
      </c>
      <c r="BC15" s="28">
        <v>-45000000</v>
      </c>
      <c r="BD15" s="28">
        <v>-45000000</v>
      </c>
      <c r="BE15" s="28">
        <v>-45000000</v>
      </c>
      <c r="BF15" s="28">
        <v>-45000000</v>
      </c>
      <c r="BG15" s="28">
        <v>-45000000</v>
      </c>
      <c r="BH15" s="28">
        <v>-45000000</v>
      </c>
      <c r="BI15" s="28">
        <v>-45375000</v>
      </c>
      <c r="BJ15" s="28">
        <v>-45750000</v>
      </c>
      <c r="BK15" s="28">
        <v>-45750000</v>
      </c>
      <c r="BL15" s="28">
        <v>-45750000</v>
      </c>
      <c r="BM15" s="28">
        <v>-45750000</v>
      </c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</row>
    <row r="16" spans="2:128" x14ac:dyDescent="0.25">
      <c r="B16" t="s">
        <v>572</v>
      </c>
      <c r="C16" s="28" t="s">
        <v>150</v>
      </c>
      <c r="D16" t="s">
        <v>573</v>
      </c>
      <c r="E16" s="28" t="s">
        <v>1227</v>
      </c>
      <c r="F16" s="28">
        <v>7830000</v>
      </c>
      <c r="G16" s="28">
        <v>7830000</v>
      </c>
      <c r="H16" s="28">
        <v>7830000</v>
      </c>
      <c r="I16" s="28">
        <v>7830000</v>
      </c>
      <c r="J16" s="28">
        <v>7830000</v>
      </c>
      <c r="K16" s="28">
        <v>7830000</v>
      </c>
      <c r="L16" s="28">
        <v>7830000</v>
      </c>
      <c r="M16" s="28">
        <v>7830000</v>
      </c>
      <c r="N16" s="28">
        <v>7830000</v>
      </c>
      <c r="O16" s="28">
        <v>7830000</v>
      </c>
      <c r="P16" s="28">
        <v>7830000</v>
      </c>
      <c r="Q16" s="28">
        <v>7830000</v>
      </c>
      <c r="R16" s="28">
        <v>9000000</v>
      </c>
      <c r="S16" s="28">
        <v>9000000</v>
      </c>
      <c r="T16" s="28">
        <v>9000000</v>
      </c>
      <c r="U16" s="28">
        <v>9000000</v>
      </c>
      <c r="V16" s="28">
        <v>9000000</v>
      </c>
      <c r="W16" s="28">
        <v>9000000</v>
      </c>
      <c r="X16" s="28">
        <v>9000000</v>
      </c>
      <c r="Y16" s="28">
        <v>9000000</v>
      </c>
      <c r="Z16" s="28">
        <v>9000000</v>
      </c>
      <c r="AA16" s="28">
        <v>9000000</v>
      </c>
      <c r="AB16" s="28">
        <v>9000000</v>
      </c>
      <c r="AC16" s="28">
        <v>9000000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8">
        <v>0</v>
      </c>
      <c r="BA16" s="28">
        <v>0</v>
      </c>
      <c r="BB16" s="28">
        <v>-9000000</v>
      </c>
      <c r="BC16" s="28">
        <v>-9000000</v>
      </c>
      <c r="BD16" s="28">
        <v>-9000000</v>
      </c>
      <c r="BE16" s="28">
        <v>-9000000</v>
      </c>
      <c r="BF16" s="28">
        <v>-9000000</v>
      </c>
      <c r="BG16" s="28">
        <v>-9000000</v>
      </c>
      <c r="BH16" s="28">
        <v>-9000000</v>
      </c>
      <c r="BI16" s="28">
        <v>-9000000</v>
      </c>
      <c r="BJ16" s="28">
        <v>-9000000</v>
      </c>
      <c r="BK16" s="28">
        <v>-9000000</v>
      </c>
      <c r="BL16" s="28">
        <v>-9000000</v>
      </c>
      <c r="BM16" s="28">
        <v>-9000000</v>
      </c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</row>
    <row r="17" spans="2:128" x14ac:dyDescent="0.25">
      <c r="B17" t="s">
        <v>574</v>
      </c>
      <c r="C17" s="28" t="s">
        <v>150</v>
      </c>
      <c r="D17" t="s">
        <v>575</v>
      </c>
      <c r="E17" s="28" t="s">
        <v>1228</v>
      </c>
      <c r="F17" s="28">
        <v>4350000</v>
      </c>
      <c r="G17" s="28">
        <v>4350000</v>
      </c>
      <c r="H17" s="28">
        <v>4350000</v>
      </c>
      <c r="I17" s="28">
        <v>4350000</v>
      </c>
      <c r="J17" s="28">
        <v>4350000</v>
      </c>
      <c r="K17" s="28">
        <v>4350000</v>
      </c>
      <c r="L17" s="28">
        <v>4350000</v>
      </c>
      <c r="M17" s="28">
        <v>4350000</v>
      </c>
      <c r="N17" s="28">
        <v>4350000</v>
      </c>
      <c r="O17" s="28">
        <v>4350000</v>
      </c>
      <c r="P17" s="28">
        <v>4350000</v>
      </c>
      <c r="Q17" s="28">
        <v>4350000</v>
      </c>
      <c r="R17" s="28">
        <v>5000000</v>
      </c>
      <c r="S17" s="28">
        <v>5000000</v>
      </c>
      <c r="T17" s="28">
        <v>5000000</v>
      </c>
      <c r="U17" s="28">
        <v>5000000</v>
      </c>
      <c r="V17" s="28">
        <v>5000000</v>
      </c>
      <c r="W17" s="28">
        <v>5000000</v>
      </c>
      <c r="X17" s="28">
        <v>5000000</v>
      </c>
      <c r="Y17" s="28">
        <v>5000000</v>
      </c>
      <c r="Z17" s="28">
        <v>5000000</v>
      </c>
      <c r="AA17" s="28">
        <v>5000000</v>
      </c>
      <c r="AB17" s="28">
        <v>5000000</v>
      </c>
      <c r="AC17" s="28">
        <v>5000000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8">
        <v>0</v>
      </c>
      <c r="BA17" s="28">
        <v>0</v>
      </c>
      <c r="BB17" s="28">
        <v>-5000000</v>
      </c>
      <c r="BC17" s="28">
        <v>-5000000</v>
      </c>
      <c r="BD17" s="28">
        <v>-5000000</v>
      </c>
      <c r="BE17" s="28">
        <v>-5000000</v>
      </c>
      <c r="BF17" s="28">
        <v>-5000000</v>
      </c>
      <c r="BG17" s="28">
        <v>-5000000</v>
      </c>
      <c r="BH17" s="28">
        <v>-5000000</v>
      </c>
      <c r="BI17" s="28">
        <v>-5000000</v>
      </c>
      <c r="BJ17" s="28">
        <v>-5000000</v>
      </c>
      <c r="BK17" s="28">
        <v>-5000000</v>
      </c>
      <c r="BL17" s="28">
        <v>-5000000</v>
      </c>
      <c r="BM17" s="28">
        <v>-5000000</v>
      </c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</row>
    <row r="18" spans="2:128" x14ac:dyDescent="0.25">
      <c r="B18" t="s">
        <v>576</v>
      </c>
      <c r="C18" s="28" t="s">
        <v>150</v>
      </c>
      <c r="D18" t="s">
        <v>577</v>
      </c>
      <c r="E18" s="28" t="s">
        <v>1229</v>
      </c>
      <c r="F18" s="28">
        <v>6960000</v>
      </c>
      <c r="G18" s="28">
        <v>6960000</v>
      </c>
      <c r="H18" s="28">
        <v>6960000</v>
      </c>
      <c r="I18" s="28">
        <v>6960000</v>
      </c>
      <c r="J18" s="28">
        <v>6960000</v>
      </c>
      <c r="K18" s="28">
        <v>6960000</v>
      </c>
      <c r="L18" s="28">
        <v>6960000</v>
      </c>
      <c r="M18" s="28">
        <v>6960000</v>
      </c>
      <c r="N18" s="28">
        <v>6960000</v>
      </c>
      <c r="O18" s="28">
        <v>6960000</v>
      </c>
      <c r="P18" s="28">
        <v>6960000</v>
      </c>
      <c r="Q18" s="28">
        <v>6960000</v>
      </c>
      <c r="R18" s="28">
        <v>8000000</v>
      </c>
      <c r="S18" s="28">
        <v>8000000</v>
      </c>
      <c r="T18" s="28">
        <v>8000000</v>
      </c>
      <c r="U18" s="28">
        <v>8000000</v>
      </c>
      <c r="V18" s="28">
        <v>8000000</v>
      </c>
      <c r="W18" s="28">
        <v>8000000</v>
      </c>
      <c r="X18" s="28">
        <v>8000000</v>
      </c>
      <c r="Y18" s="28">
        <v>8000000</v>
      </c>
      <c r="Z18" s="28">
        <v>8000000</v>
      </c>
      <c r="AA18" s="28">
        <v>8000000</v>
      </c>
      <c r="AB18" s="28">
        <v>8000000</v>
      </c>
      <c r="AC18" s="28">
        <v>8000000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8">
        <v>0</v>
      </c>
      <c r="BA18" s="28">
        <v>0</v>
      </c>
      <c r="BB18" s="28">
        <v>-8000000</v>
      </c>
      <c r="BC18" s="28">
        <v>-8000000</v>
      </c>
      <c r="BD18" s="28">
        <v>-8000000</v>
      </c>
      <c r="BE18" s="28">
        <v>-8000000</v>
      </c>
      <c r="BF18" s="28">
        <v>-8000000</v>
      </c>
      <c r="BG18" s="28">
        <v>-8000000</v>
      </c>
      <c r="BH18" s="28">
        <v>-8000000</v>
      </c>
      <c r="BI18" s="28">
        <v>-8000000</v>
      </c>
      <c r="BJ18" s="28">
        <v>-8000000</v>
      </c>
      <c r="BK18" s="28">
        <v>-8000000</v>
      </c>
      <c r="BL18" s="28">
        <v>-8000000</v>
      </c>
      <c r="BM18" s="28">
        <v>-8000000</v>
      </c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</row>
    <row r="19" spans="2:128" x14ac:dyDescent="0.25">
      <c r="B19" t="s">
        <v>727</v>
      </c>
      <c r="C19" s="28" t="s">
        <v>150</v>
      </c>
      <c r="D19" t="s">
        <v>726</v>
      </c>
      <c r="E19" s="28" t="s">
        <v>1230</v>
      </c>
      <c r="F19" s="28">
        <v>19140000</v>
      </c>
      <c r="G19" s="28">
        <v>19140000</v>
      </c>
      <c r="H19" s="28">
        <v>19140000</v>
      </c>
      <c r="I19" s="28">
        <v>19140000</v>
      </c>
      <c r="J19" s="28">
        <v>19140000</v>
      </c>
      <c r="K19" s="28">
        <v>19140000</v>
      </c>
      <c r="L19" s="28">
        <v>19140000</v>
      </c>
      <c r="M19" s="28">
        <v>19140000</v>
      </c>
      <c r="N19" s="28">
        <v>19140000</v>
      </c>
      <c r="O19" s="28">
        <v>19140000</v>
      </c>
      <c r="P19" s="28">
        <v>19140000</v>
      </c>
      <c r="Q19" s="28">
        <v>19140000</v>
      </c>
      <c r="R19" s="28">
        <v>22000000</v>
      </c>
      <c r="S19" s="28">
        <v>22000000</v>
      </c>
      <c r="T19" s="28">
        <v>22000000</v>
      </c>
      <c r="U19" s="28">
        <v>22000000</v>
      </c>
      <c r="V19" s="28">
        <v>22000000</v>
      </c>
      <c r="W19" s="28">
        <v>22000000</v>
      </c>
      <c r="X19" s="28">
        <v>22000000</v>
      </c>
      <c r="Y19" s="28">
        <v>22000000</v>
      </c>
      <c r="Z19" s="28">
        <v>22000000</v>
      </c>
      <c r="AA19" s="28">
        <v>22000000</v>
      </c>
      <c r="AB19" s="28">
        <v>22000000</v>
      </c>
      <c r="AC19" s="28">
        <v>22000000</v>
      </c>
      <c r="AD19" s="28">
        <v>-19140000</v>
      </c>
      <c r="AE19" s="28">
        <v>-19140000</v>
      </c>
      <c r="AF19" s="28">
        <v>-19140000</v>
      </c>
      <c r="AG19" s="28">
        <v>-19140000</v>
      </c>
      <c r="AH19" s="28">
        <v>-19140000</v>
      </c>
      <c r="AI19" s="28">
        <v>-19140000</v>
      </c>
      <c r="AJ19" s="28">
        <v>-19140000</v>
      </c>
      <c r="AK19" s="28">
        <v>-19140000</v>
      </c>
      <c r="AL19" s="28">
        <v>-19140000</v>
      </c>
      <c r="AM19" s="28">
        <v>-19140000</v>
      </c>
      <c r="AN19" s="28">
        <v>-19140000</v>
      </c>
      <c r="AO19" s="28">
        <v>-19140000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8">
        <v>0</v>
      </c>
      <c r="BK19" s="28">
        <v>0</v>
      </c>
      <c r="BL19" s="28">
        <v>0</v>
      </c>
      <c r="BM19" s="28">
        <v>0</v>
      </c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</row>
    <row r="20" spans="2:128" x14ac:dyDescent="0.25">
      <c r="B20" t="s">
        <v>578</v>
      </c>
      <c r="C20" s="28" t="s">
        <v>150</v>
      </c>
      <c r="D20" t="s">
        <v>21</v>
      </c>
      <c r="E20" s="28" t="s">
        <v>1231</v>
      </c>
      <c r="F20" s="28">
        <v>1170000</v>
      </c>
      <c r="G20" s="28">
        <v>1170000</v>
      </c>
      <c r="H20" s="28">
        <v>1170000</v>
      </c>
      <c r="I20" s="28">
        <v>1170000</v>
      </c>
      <c r="J20" s="28">
        <v>1170000</v>
      </c>
      <c r="K20" s="28">
        <v>1170000</v>
      </c>
      <c r="L20" s="28">
        <v>1170000</v>
      </c>
      <c r="M20" s="28">
        <v>1170000</v>
      </c>
      <c r="N20" s="28">
        <v>1170000</v>
      </c>
      <c r="O20" s="28">
        <v>1170000</v>
      </c>
      <c r="P20" s="28">
        <v>1170000</v>
      </c>
      <c r="Q20" s="28">
        <v>1170000</v>
      </c>
      <c r="R20" s="28">
        <v>1170000</v>
      </c>
      <c r="S20" s="28">
        <v>1170000</v>
      </c>
      <c r="T20" s="28">
        <v>1170000</v>
      </c>
      <c r="U20" s="28">
        <v>1170000</v>
      </c>
      <c r="V20" s="28">
        <v>1170000</v>
      </c>
      <c r="W20" s="28">
        <v>1170000</v>
      </c>
      <c r="X20" s="28">
        <v>1170000</v>
      </c>
      <c r="Y20" s="28">
        <v>1170000</v>
      </c>
      <c r="Z20" s="28">
        <v>1170000</v>
      </c>
      <c r="AA20" s="28">
        <v>1170000</v>
      </c>
      <c r="AB20" s="28">
        <v>1170000</v>
      </c>
      <c r="AC20" s="28">
        <v>1170000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8">
        <v>0</v>
      </c>
      <c r="BA20" s="28">
        <v>0</v>
      </c>
      <c r="BB20" s="28">
        <v>0</v>
      </c>
      <c r="BC20" s="28">
        <v>0</v>
      </c>
      <c r="BD20" s="28">
        <v>0</v>
      </c>
      <c r="BE20" s="28">
        <v>0</v>
      </c>
      <c r="BF20" s="28">
        <v>0</v>
      </c>
      <c r="BG20" s="28">
        <v>0</v>
      </c>
      <c r="BH20" s="28">
        <v>0</v>
      </c>
      <c r="BI20" s="28">
        <v>0</v>
      </c>
      <c r="BJ20" s="28">
        <v>0</v>
      </c>
      <c r="BK20" s="28">
        <v>0</v>
      </c>
      <c r="BL20" s="28">
        <v>0</v>
      </c>
      <c r="BM20" s="28">
        <v>0</v>
      </c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</row>
    <row r="21" spans="2:128" x14ac:dyDescent="0.25">
      <c r="B21" t="s">
        <v>579</v>
      </c>
      <c r="C21" s="28" t="s">
        <v>150</v>
      </c>
      <c r="D21" t="s">
        <v>22</v>
      </c>
      <c r="E21" s="28" t="s">
        <v>1232</v>
      </c>
      <c r="F21" s="28">
        <v>650000</v>
      </c>
      <c r="G21" s="28">
        <v>650000</v>
      </c>
      <c r="H21" s="28">
        <v>650000</v>
      </c>
      <c r="I21" s="28">
        <v>650000</v>
      </c>
      <c r="J21" s="28">
        <v>650000</v>
      </c>
      <c r="K21" s="28">
        <v>650000</v>
      </c>
      <c r="L21" s="28">
        <v>650000</v>
      </c>
      <c r="M21" s="28">
        <v>650000</v>
      </c>
      <c r="N21" s="28">
        <v>650000</v>
      </c>
      <c r="O21" s="28">
        <v>650000</v>
      </c>
      <c r="P21" s="28">
        <v>650000</v>
      </c>
      <c r="Q21" s="28">
        <v>650000</v>
      </c>
      <c r="R21" s="28">
        <v>650000</v>
      </c>
      <c r="S21" s="28">
        <v>650000</v>
      </c>
      <c r="T21" s="28">
        <v>650000</v>
      </c>
      <c r="U21" s="28">
        <v>650000</v>
      </c>
      <c r="V21" s="28">
        <v>650000</v>
      </c>
      <c r="W21" s="28">
        <v>650000</v>
      </c>
      <c r="X21" s="28">
        <v>650000</v>
      </c>
      <c r="Y21" s="28">
        <v>650000</v>
      </c>
      <c r="Z21" s="28">
        <v>650000</v>
      </c>
      <c r="AA21" s="28">
        <v>650000</v>
      </c>
      <c r="AB21" s="28">
        <v>650000</v>
      </c>
      <c r="AC21" s="28">
        <v>650000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v>0</v>
      </c>
      <c r="BD21" s="28">
        <v>0</v>
      </c>
      <c r="BE21" s="28">
        <v>0</v>
      </c>
      <c r="BF21" s="28">
        <v>0</v>
      </c>
      <c r="BG21" s="28">
        <v>0</v>
      </c>
      <c r="BH21" s="28">
        <v>0</v>
      </c>
      <c r="BI21" s="28">
        <v>0</v>
      </c>
      <c r="BJ21" s="28">
        <v>0</v>
      </c>
      <c r="BK21" s="28">
        <v>0</v>
      </c>
      <c r="BL21" s="28">
        <v>0</v>
      </c>
      <c r="BM21" s="28">
        <v>0</v>
      </c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</row>
    <row r="22" spans="2:128" x14ac:dyDescent="0.25">
      <c r="B22" t="s">
        <v>458</v>
      </c>
      <c r="C22" s="28" t="s">
        <v>150</v>
      </c>
      <c r="D22" t="s">
        <v>23</v>
      </c>
      <c r="E22" s="28" t="s">
        <v>1233</v>
      </c>
      <c r="F22" s="28">
        <v>1040000</v>
      </c>
      <c r="G22" s="28">
        <v>1040000</v>
      </c>
      <c r="H22" s="28">
        <v>1040000</v>
      </c>
      <c r="I22" s="28">
        <v>1040000</v>
      </c>
      <c r="J22" s="28">
        <v>1040000</v>
      </c>
      <c r="K22" s="28">
        <v>1040000</v>
      </c>
      <c r="L22" s="28">
        <v>1040000</v>
      </c>
      <c r="M22" s="28">
        <v>1040000</v>
      </c>
      <c r="N22" s="28">
        <v>1040000</v>
      </c>
      <c r="O22" s="28">
        <v>1040000</v>
      </c>
      <c r="P22" s="28">
        <v>1040000</v>
      </c>
      <c r="Q22" s="28">
        <v>1040000</v>
      </c>
      <c r="R22" s="28">
        <v>1040000</v>
      </c>
      <c r="S22" s="28">
        <v>1040000</v>
      </c>
      <c r="T22" s="28">
        <v>1040000</v>
      </c>
      <c r="U22" s="28">
        <v>1040000</v>
      </c>
      <c r="V22" s="28">
        <v>1040000</v>
      </c>
      <c r="W22" s="28">
        <v>1040000</v>
      </c>
      <c r="X22" s="28">
        <v>1040000</v>
      </c>
      <c r="Y22" s="28">
        <v>1040000</v>
      </c>
      <c r="Z22" s="28">
        <v>1040000</v>
      </c>
      <c r="AA22" s="28">
        <v>1040000</v>
      </c>
      <c r="AB22" s="28">
        <v>1040000</v>
      </c>
      <c r="AC22" s="28">
        <v>1040000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8">
        <v>0</v>
      </c>
      <c r="BA22" s="28">
        <v>0</v>
      </c>
      <c r="BB22" s="28">
        <v>0</v>
      </c>
      <c r="BC22" s="28">
        <v>0</v>
      </c>
      <c r="BD22" s="28">
        <v>0</v>
      </c>
      <c r="BE22" s="28">
        <v>0</v>
      </c>
      <c r="BF22" s="28">
        <v>0</v>
      </c>
      <c r="BG22" s="28">
        <v>0</v>
      </c>
      <c r="BH22" s="28">
        <v>0</v>
      </c>
      <c r="BI22" s="28">
        <v>0</v>
      </c>
      <c r="BJ22" s="28">
        <v>0</v>
      </c>
      <c r="BK22" s="28">
        <v>0</v>
      </c>
      <c r="BL22" s="28">
        <v>0</v>
      </c>
      <c r="BM22" s="28">
        <v>0</v>
      </c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</row>
    <row r="23" spans="2:128" x14ac:dyDescent="0.25">
      <c r="B23" t="s">
        <v>580</v>
      </c>
      <c r="C23" s="28" t="s">
        <v>150</v>
      </c>
      <c r="D23" t="s">
        <v>581</v>
      </c>
      <c r="E23" s="28" t="s">
        <v>1234</v>
      </c>
      <c r="F23" s="28">
        <v>2700000</v>
      </c>
      <c r="G23" s="28">
        <v>2700000</v>
      </c>
      <c r="H23" s="28">
        <v>2700000</v>
      </c>
      <c r="I23" s="28">
        <v>2700000</v>
      </c>
      <c r="J23" s="28">
        <v>2700000</v>
      </c>
      <c r="K23" s="28">
        <v>2700000</v>
      </c>
      <c r="L23" s="28">
        <v>2700000</v>
      </c>
      <c r="M23" s="28">
        <v>2700000</v>
      </c>
      <c r="N23" s="28">
        <v>2700000</v>
      </c>
      <c r="O23" s="28">
        <v>2700000</v>
      </c>
      <c r="P23" s="28">
        <v>2700000</v>
      </c>
      <c r="Q23" s="28">
        <v>2700000</v>
      </c>
      <c r="R23" s="28">
        <v>2700000</v>
      </c>
      <c r="S23" s="28">
        <v>2700000</v>
      </c>
      <c r="T23" s="28">
        <v>2700000</v>
      </c>
      <c r="U23" s="28">
        <v>2700000</v>
      </c>
      <c r="V23" s="28">
        <v>2700000</v>
      </c>
      <c r="W23" s="28">
        <v>2700000</v>
      </c>
      <c r="X23" s="28">
        <v>2700000</v>
      </c>
      <c r="Y23" s="28">
        <v>2700000</v>
      </c>
      <c r="Z23" s="28">
        <v>2700000</v>
      </c>
      <c r="AA23" s="28">
        <v>2700000</v>
      </c>
      <c r="AB23" s="28">
        <v>2700000</v>
      </c>
      <c r="AC23" s="28">
        <v>2700000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8">
        <v>0</v>
      </c>
      <c r="AY23" s="28">
        <v>0</v>
      </c>
      <c r="AZ23" s="28">
        <v>0</v>
      </c>
      <c r="BA23" s="28">
        <v>0</v>
      </c>
      <c r="BB23" s="28">
        <v>-2700000</v>
      </c>
      <c r="BC23" s="28">
        <v>-2700000</v>
      </c>
      <c r="BD23" s="28">
        <v>-2700000</v>
      </c>
      <c r="BE23" s="28">
        <v>-2700000</v>
      </c>
      <c r="BF23" s="28">
        <v>-2700000</v>
      </c>
      <c r="BG23" s="28">
        <v>-2700000</v>
      </c>
      <c r="BH23" s="28">
        <v>-2700000</v>
      </c>
      <c r="BI23" s="28">
        <v>-2700000</v>
      </c>
      <c r="BJ23" s="28">
        <v>-2700000</v>
      </c>
      <c r="BK23" s="28">
        <v>-2700000</v>
      </c>
      <c r="BL23" s="28">
        <v>-2700000</v>
      </c>
      <c r="BM23" s="28">
        <v>-2700000</v>
      </c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</row>
    <row r="24" spans="2:128" x14ac:dyDescent="0.25">
      <c r="B24" t="s">
        <v>582</v>
      </c>
      <c r="C24" s="28" t="s">
        <v>150</v>
      </c>
      <c r="D24" t="s">
        <v>583</v>
      </c>
      <c r="E24" s="28" t="s">
        <v>1235</v>
      </c>
      <c r="F24" s="28">
        <v>1500000</v>
      </c>
      <c r="G24" s="28">
        <v>1500000</v>
      </c>
      <c r="H24" s="28">
        <v>1500000</v>
      </c>
      <c r="I24" s="28">
        <v>1500000</v>
      </c>
      <c r="J24" s="28">
        <v>1500000</v>
      </c>
      <c r="K24" s="28">
        <v>1500000</v>
      </c>
      <c r="L24" s="28">
        <v>1500000</v>
      </c>
      <c r="M24" s="28">
        <v>1500000</v>
      </c>
      <c r="N24" s="28">
        <v>1500000</v>
      </c>
      <c r="O24" s="28">
        <v>1500000</v>
      </c>
      <c r="P24" s="28">
        <v>1500000</v>
      </c>
      <c r="Q24" s="28">
        <v>1500000</v>
      </c>
      <c r="R24" s="28">
        <v>1500000</v>
      </c>
      <c r="S24" s="28">
        <v>1500000</v>
      </c>
      <c r="T24" s="28">
        <v>1500000</v>
      </c>
      <c r="U24" s="28">
        <v>1500000</v>
      </c>
      <c r="V24" s="28">
        <v>1500000</v>
      </c>
      <c r="W24" s="28">
        <v>1500000</v>
      </c>
      <c r="X24" s="28">
        <v>1500000</v>
      </c>
      <c r="Y24" s="28">
        <v>1500000</v>
      </c>
      <c r="Z24" s="28">
        <v>1500000</v>
      </c>
      <c r="AA24" s="28">
        <v>1500000</v>
      </c>
      <c r="AB24" s="28">
        <v>1500000</v>
      </c>
      <c r="AC24" s="28">
        <v>1500000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8">
        <v>0</v>
      </c>
      <c r="BA24" s="28">
        <v>0</v>
      </c>
      <c r="BB24" s="28">
        <v>-1500000</v>
      </c>
      <c r="BC24" s="28">
        <v>-1500000</v>
      </c>
      <c r="BD24" s="28">
        <v>-1500000</v>
      </c>
      <c r="BE24" s="28">
        <v>-1500000</v>
      </c>
      <c r="BF24" s="28">
        <v>-1500000</v>
      </c>
      <c r="BG24" s="28">
        <v>-1500000</v>
      </c>
      <c r="BH24" s="28">
        <v>-1500000</v>
      </c>
      <c r="BI24" s="28">
        <v>-1500000</v>
      </c>
      <c r="BJ24" s="28">
        <v>-1500000</v>
      </c>
      <c r="BK24" s="28">
        <v>-1500000</v>
      </c>
      <c r="BL24" s="28">
        <v>-1500000</v>
      </c>
      <c r="BM24" s="28">
        <v>-1500000</v>
      </c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</row>
    <row r="25" spans="2:128" x14ac:dyDescent="0.25">
      <c r="B25" t="s">
        <v>584</v>
      </c>
      <c r="C25" s="28" t="s">
        <v>150</v>
      </c>
      <c r="D25" t="s">
        <v>585</v>
      </c>
      <c r="E25" s="28" t="s">
        <v>1236</v>
      </c>
      <c r="F25" s="28">
        <v>2400000</v>
      </c>
      <c r="G25" s="28">
        <v>2400000</v>
      </c>
      <c r="H25" s="28">
        <v>2400000</v>
      </c>
      <c r="I25" s="28">
        <v>2400000</v>
      </c>
      <c r="J25" s="28">
        <v>2400000</v>
      </c>
      <c r="K25" s="28">
        <v>2400000</v>
      </c>
      <c r="L25" s="28">
        <v>2400000</v>
      </c>
      <c r="M25" s="28">
        <v>2400000</v>
      </c>
      <c r="N25" s="28">
        <v>2400000</v>
      </c>
      <c r="O25" s="28">
        <v>2400000</v>
      </c>
      <c r="P25" s="28">
        <v>2400000</v>
      </c>
      <c r="Q25" s="28">
        <v>2400000</v>
      </c>
      <c r="R25" s="28">
        <v>2400000</v>
      </c>
      <c r="S25" s="28">
        <v>2400000</v>
      </c>
      <c r="T25" s="28">
        <v>2400000</v>
      </c>
      <c r="U25" s="28">
        <v>2400000</v>
      </c>
      <c r="V25" s="28">
        <v>2400000</v>
      </c>
      <c r="W25" s="28">
        <v>2400000</v>
      </c>
      <c r="X25" s="28">
        <v>2400000</v>
      </c>
      <c r="Y25" s="28">
        <v>2400000</v>
      </c>
      <c r="Z25" s="28">
        <v>2400000</v>
      </c>
      <c r="AA25" s="28">
        <v>2400000</v>
      </c>
      <c r="AB25" s="28">
        <v>2400000</v>
      </c>
      <c r="AC25" s="28">
        <v>2400000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8">
        <v>0</v>
      </c>
      <c r="AY25" s="28">
        <v>0</v>
      </c>
      <c r="AZ25" s="28">
        <v>0</v>
      </c>
      <c r="BA25" s="28">
        <v>0</v>
      </c>
      <c r="BB25" s="28">
        <v>-2400000</v>
      </c>
      <c r="BC25" s="28">
        <v>-2400000</v>
      </c>
      <c r="BD25" s="28">
        <v>-2400000</v>
      </c>
      <c r="BE25" s="28">
        <v>-2400000</v>
      </c>
      <c r="BF25" s="28">
        <v>-2400000</v>
      </c>
      <c r="BG25" s="28">
        <v>-2400000</v>
      </c>
      <c r="BH25" s="28">
        <v>-2400000</v>
      </c>
      <c r="BI25" s="28">
        <v>-2400000</v>
      </c>
      <c r="BJ25" s="28">
        <v>-2400000</v>
      </c>
      <c r="BK25" s="28">
        <v>-2400000</v>
      </c>
      <c r="BL25" s="28">
        <v>-2400000</v>
      </c>
      <c r="BM25" s="28">
        <v>-2400000</v>
      </c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</row>
    <row r="26" spans="2:128" x14ac:dyDescent="0.25">
      <c r="B26" t="s">
        <v>586</v>
      </c>
      <c r="C26" s="28" t="s">
        <v>150</v>
      </c>
      <c r="D26" t="s">
        <v>587</v>
      </c>
      <c r="E26" s="28" t="s">
        <v>1237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18000000</v>
      </c>
      <c r="Z26" s="28">
        <v>18000000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8">
        <v>0</v>
      </c>
      <c r="AY26" s="28">
        <v>0</v>
      </c>
      <c r="AZ26" s="28">
        <v>0</v>
      </c>
      <c r="BA26" s="28">
        <v>0</v>
      </c>
      <c r="BB26" s="28">
        <v>0</v>
      </c>
      <c r="BC26" s="28">
        <v>0</v>
      </c>
      <c r="BD26" s="28">
        <v>0</v>
      </c>
      <c r="BE26" s="28">
        <v>0</v>
      </c>
      <c r="BF26" s="28">
        <v>0</v>
      </c>
      <c r="BG26" s="28">
        <v>0</v>
      </c>
      <c r="BH26" s="28">
        <v>0</v>
      </c>
      <c r="BI26" s="28">
        <v>0</v>
      </c>
      <c r="BJ26" s="28">
        <v>0</v>
      </c>
      <c r="BK26" s="28">
        <v>0</v>
      </c>
      <c r="BL26" s="28">
        <v>0</v>
      </c>
      <c r="BM26" s="28">
        <v>0</v>
      </c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</row>
    <row r="27" spans="2:128" x14ac:dyDescent="0.25">
      <c r="B27" t="s">
        <v>588</v>
      </c>
      <c r="C27" s="28" t="s">
        <v>150</v>
      </c>
      <c r="D27" t="s">
        <v>589</v>
      </c>
      <c r="E27" s="28" t="s">
        <v>1238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400000</v>
      </c>
      <c r="S27" s="28">
        <v>400000</v>
      </c>
      <c r="T27" s="28">
        <v>400000</v>
      </c>
      <c r="U27" s="28">
        <v>400000</v>
      </c>
      <c r="V27" s="28">
        <v>400000</v>
      </c>
      <c r="W27" s="28">
        <v>400000</v>
      </c>
      <c r="X27" s="28">
        <v>400000</v>
      </c>
      <c r="Y27" s="28">
        <v>400000</v>
      </c>
      <c r="Z27" s="28">
        <v>400000</v>
      </c>
      <c r="AA27" s="28">
        <v>400000</v>
      </c>
      <c r="AB27" s="28">
        <v>400000</v>
      </c>
      <c r="AC27" s="28">
        <v>400000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  <c r="AX27" s="28">
        <v>0</v>
      </c>
      <c r="AY27" s="28">
        <v>0</v>
      </c>
      <c r="AZ27" s="28">
        <v>0</v>
      </c>
      <c r="BA27" s="28">
        <v>0</v>
      </c>
      <c r="BB27" s="28">
        <v>0</v>
      </c>
      <c r="BC27" s="28">
        <v>0</v>
      </c>
      <c r="BD27" s="28">
        <v>0</v>
      </c>
      <c r="BE27" s="28">
        <v>0</v>
      </c>
      <c r="BF27" s="28">
        <v>0</v>
      </c>
      <c r="BG27" s="28">
        <v>0</v>
      </c>
      <c r="BH27" s="28">
        <v>0</v>
      </c>
      <c r="BI27" s="28">
        <v>0</v>
      </c>
      <c r="BJ27" s="28">
        <v>0</v>
      </c>
      <c r="BK27" s="28">
        <v>0</v>
      </c>
      <c r="BL27" s="28">
        <v>0</v>
      </c>
      <c r="BM27" s="28">
        <v>0</v>
      </c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</row>
    <row r="28" spans="2:128" x14ac:dyDescent="0.25">
      <c r="B28" t="s">
        <v>590</v>
      </c>
      <c r="C28" s="28" t="s">
        <v>150</v>
      </c>
      <c r="D28" t="s">
        <v>591</v>
      </c>
      <c r="E28" s="28" t="s">
        <v>1239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43600000</v>
      </c>
      <c r="S28" s="28">
        <v>42800000</v>
      </c>
      <c r="T28" s="28">
        <v>43600000</v>
      </c>
      <c r="U28" s="28">
        <v>43200000</v>
      </c>
      <c r="V28" s="28">
        <v>43600000</v>
      </c>
      <c r="W28" s="28">
        <v>43200000</v>
      </c>
      <c r="X28" s="28">
        <v>43720000</v>
      </c>
      <c r="Y28" s="28">
        <v>43840000</v>
      </c>
      <c r="Z28" s="28">
        <v>43440000</v>
      </c>
      <c r="AA28" s="28">
        <v>43840000</v>
      </c>
      <c r="AB28" s="28">
        <v>43440000</v>
      </c>
      <c r="AC28" s="28">
        <v>43840000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8">
        <v>0</v>
      </c>
      <c r="AY28" s="28">
        <v>0</v>
      </c>
      <c r="AZ28" s="28">
        <v>0</v>
      </c>
      <c r="BA28" s="28">
        <v>0</v>
      </c>
      <c r="BB28" s="28">
        <v>0</v>
      </c>
      <c r="BC28" s="28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8">
        <v>0</v>
      </c>
      <c r="BK28" s="28">
        <v>0</v>
      </c>
      <c r="BL28" s="28">
        <v>0</v>
      </c>
      <c r="BM28" s="28">
        <v>0</v>
      </c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</row>
    <row r="29" spans="2:128" x14ac:dyDescent="0.25">
      <c r="B29" t="s">
        <v>592</v>
      </c>
      <c r="C29" s="28" t="s">
        <v>150</v>
      </c>
      <c r="D29" t="s">
        <v>593</v>
      </c>
      <c r="E29" s="28" t="s">
        <v>1240</v>
      </c>
      <c r="F29" s="28">
        <v>2860000</v>
      </c>
      <c r="G29" s="28">
        <v>2860000</v>
      </c>
      <c r="H29" s="28">
        <v>2860000</v>
      </c>
      <c r="I29" s="28">
        <v>2860000</v>
      </c>
      <c r="J29" s="28">
        <v>2860000</v>
      </c>
      <c r="K29" s="28">
        <v>2860000</v>
      </c>
      <c r="L29" s="28">
        <v>2860000</v>
      </c>
      <c r="M29" s="28">
        <v>2860000</v>
      </c>
      <c r="N29" s="28">
        <v>2860000</v>
      </c>
      <c r="O29" s="28">
        <v>2860000</v>
      </c>
      <c r="P29" s="28">
        <v>2860000</v>
      </c>
      <c r="Q29" s="28">
        <v>2860000</v>
      </c>
      <c r="R29" s="28">
        <v>2860000</v>
      </c>
      <c r="S29" s="28">
        <v>2860000</v>
      </c>
      <c r="T29" s="28">
        <v>2860000</v>
      </c>
      <c r="U29" s="28">
        <v>2860000</v>
      </c>
      <c r="V29" s="28">
        <v>2860000</v>
      </c>
      <c r="W29" s="28">
        <v>2860000</v>
      </c>
      <c r="X29" s="28">
        <v>2860000</v>
      </c>
      <c r="Y29" s="28">
        <v>2860000</v>
      </c>
      <c r="Z29" s="28">
        <v>2860000</v>
      </c>
      <c r="AA29" s="28">
        <v>2860000</v>
      </c>
      <c r="AB29" s="28">
        <v>2860000</v>
      </c>
      <c r="AC29" s="28">
        <v>2860000</v>
      </c>
      <c r="AD29" s="28">
        <v>-2860000</v>
      </c>
      <c r="AE29" s="28">
        <v>-2860000</v>
      </c>
      <c r="AF29" s="28">
        <v>-2860000</v>
      </c>
      <c r="AG29" s="28">
        <v>-2860000</v>
      </c>
      <c r="AH29" s="28">
        <v>-2860000</v>
      </c>
      <c r="AI29" s="28">
        <v>-2860000</v>
      </c>
      <c r="AJ29" s="28">
        <v>-2860000</v>
      </c>
      <c r="AK29" s="28">
        <v>-2860000</v>
      </c>
      <c r="AL29" s="28">
        <v>-2860000</v>
      </c>
      <c r="AM29" s="28">
        <v>-2860000</v>
      </c>
      <c r="AN29" s="28">
        <v>-2860000</v>
      </c>
      <c r="AO29" s="28">
        <v>-2860000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</row>
    <row r="30" spans="2:128" x14ac:dyDescent="0.25">
      <c r="B30" t="s">
        <v>594</v>
      </c>
      <c r="C30" s="28" t="s">
        <v>150</v>
      </c>
      <c r="D30" t="s">
        <v>595</v>
      </c>
      <c r="E30" s="28" t="s">
        <v>1241</v>
      </c>
      <c r="F30" s="28">
        <v>41600000</v>
      </c>
      <c r="G30" s="28">
        <v>40000000</v>
      </c>
      <c r="H30" s="28">
        <v>40800000</v>
      </c>
      <c r="I30" s="28">
        <v>40000000</v>
      </c>
      <c r="J30" s="28">
        <v>40400000</v>
      </c>
      <c r="K30" s="28">
        <v>40000000</v>
      </c>
      <c r="L30" s="28">
        <v>40400000</v>
      </c>
      <c r="M30" s="28">
        <v>40300000</v>
      </c>
      <c r="N30" s="28">
        <v>22600000</v>
      </c>
      <c r="O30" s="28">
        <v>23000000</v>
      </c>
      <c r="P30" s="28">
        <v>40600000</v>
      </c>
      <c r="Q30" s="28">
        <v>41000000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-41600000</v>
      </c>
      <c r="AE30" s="28">
        <v>-40000000</v>
      </c>
      <c r="AF30" s="28">
        <v>-40800000</v>
      </c>
      <c r="AG30" s="28">
        <v>-40000000</v>
      </c>
      <c r="AH30" s="28">
        <v>-40400000</v>
      </c>
      <c r="AI30" s="28">
        <v>-40000000</v>
      </c>
      <c r="AJ30" s="28">
        <v>-40400000</v>
      </c>
      <c r="AK30" s="28">
        <v>-40300000</v>
      </c>
      <c r="AL30" s="28">
        <v>-22600000</v>
      </c>
      <c r="AM30" s="28">
        <v>-23000000</v>
      </c>
      <c r="AN30" s="28">
        <v>-40600000</v>
      </c>
      <c r="AO30" s="28">
        <v>-41000000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8">
        <v>0</v>
      </c>
      <c r="AY30" s="28">
        <v>0</v>
      </c>
      <c r="AZ30" s="28">
        <v>0</v>
      </c>
      <c r="BA30" s="28">
        <v>0</v>
      </c>
      <c r="BB30" s="28">
        <v>0</v>
      </c>
      <c r="BC30" s="28">
        <v>0</v>
      </c>
      <c r="BD30" s="28">
        <v>0</v>
      </c>
      <c r="BE30" s="28">
        <v>0</v>
      </c>
      <c r="BF30" s="28">
        <v>0</v>
      </c>
      <c r="BG30" s="28">
        <v>0</v>
      </c>
      <c r="BH30" s="28">
        <v>0</v>
      </c>
      <c r="BI30" s="28">
        <v>0</v>
      </c>
      <c r="BJ30" s="28">
        <v>0</v>
      </c>
      <c r="BK30" s="28">
        <v>0</v>
      </c>
      <c r="BL30" s="28">
        <v>0</v>
      </c>
      <c r="BM30" s="28">
        <v>0</v>
      </c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</row>
    <row r="31" spans="2:128" x14ac:dyDescent="0.25">
      <c r="B31" t="s">
        <v>596</v>
      </c>
      <c r="C31" s="28" t="s">
        <v>150</v>
      </c>
      <c r="D31" t="s">
        <v>597</v>
      </c>
      <c r="E31" s="28" t="s">
        <v>1242</v>
      </c>
      <c r="F31" s="28">
        <v>18000000</v>
      </c>
      <c r="G31" s="28">
        <v>18080000</v>
      </c>
      <c r="H31" s="28">
        <v>19030000</v>
      </c>
      <c r="I31" s="28">
        <v>18380000</v>
      </c>
      <c r="J31" s="28">
        <v>18930000</v>
      </c>
      <c r="K31" s="28">
        <v>18680000</v>
      </c>
      <c r="L31" s="28">
        <v>19230000</v>
      </c>
      <c r="M31" s="28">
        <v>18986000</v>
      </c>
      <c r="N31" s="28">
        <v>19365500</v>
      </c>
      <c r="O31" s="28">
        <v>19845000</v>
      </c>
      <c r="P31" s="28">
        <v>19623500</v>
      </c>
      <c r="Q31" s="28">
        <v>20178000</v>
      </c>
      <c r="R31" s="28">
        <v>18080000</v>
      </c>
      <c r="S31" s="28">
        <v>19030000</v>
      </c>
      <c r="T31" s="28">
        <v>18380000</v>
      </c>
      <c r="U31" s="28">
        <v>18930000</v>
      </c>
      <c r="V31" s="28">
        <v>18680000</v>
      </c>
      <c r="W31" s="28">
        <v>19230000</v>
      </c>
      <c r="X31" s="28">
        <v>18986000</v>
      </c>
      <c r="Y31" s="28">
        <v>19365500</v>
      </c>
      <c r="Z31" s="28">
        <v>19845000</v>
      </c>
      <c r="AA31" s="28">
        <v>19623500</v>
      </c>
      <c r="AB31" s="28">
        <v>20178000</v>
      </c>
      <c r="AC31" s="28">
        <v>19932500</v>
      </c>
      <c r="AD31" s="28">
        <v>-18000000</v>
      </c>
      <c r="AE31" s="28">
        <v>-18080000</v>
      </c>
      <c r="AF31" s="28">
        <v>-19030000</v>
      </c>
      <c r="AG31" s="28">
        <v>-18380000</v>
      </c>
      <c r="AH31" s="28">
        <v>-18930000</v>
      </c>
      <c r="AI31" s="28">
        <v>-18680000</v>
      </c>
      <c r="AJ31" s="28">
        <v>-19230000</v>
      </c>
      <c r="AK31" s="28">
        <v>-18986000</v>
      </c>
      <c r="AL31" s="28">
        <v>-19365500</v>
      </c>
      <c r="AM31" s="28">
        <v>-19845000</v>
      </c>
      <c r="AN31" s="28">
        <v>-19623500</v>
      </c>
      <c r="AO31" s="28">
        <v>-20178000</v>
      </c>
      <c r="AP31" s="28">
        <v>0</v>
      </c>
      <c r="AQ31" s="28">
        <v>0</v>
      </c>
      <c r="AR31" s="28">
        <v>0</v>
      </c>
      <c r="AS31" s="28">
        <v>0</v>
      </c>
      <c r="AT31" s="28">
        <v>0</v>
      </c>
      <c r="AU31" s="28">
        <v>0</v>
      </c>
      <c r="AV31" s="28">
        <v>0</v>
      </c>
      <c r="AW31" s="28">
        <v>0</v>
      </c>
      <c r="AX31" s="28">
        <v>0</v>
      </c>
      <c r="AY31" s="28">
        <v>0</v>
      </c>
      <c r="AZ31" s="28">
        <v>0</v>
      </c>
      <c r="BA31" s="28">
        <v>0</v>
      </c>
      <c r="BB31" s="28">
        <v>-18080000</v>
      </c>
      <c r="BC31" s="28">
        <v>-19030000</v>
      </c>
      <c r="BD31" s="28">
        <v>-18380000</v>
      </c>
      <c r="BE31" s="28">
        <v>-18930000</v>
      </c>
      <c r="BF31" s="28">
        <v>-18680000</v>
      </c>
      <c r="BG31" s="28">
        <v>-19230000</v>
      </c>
      <c r="BH31" s="28">
        <v>-18986000</v>
      </c>
      <c r="BI31" s="28">
        <v>-19365500</v>
      </c>
      <c r="BJ31" s="28">
        <v>-19845000</v>
      </c>
      <c r="BK31" s="28">
        <v>-19623500</v>
      </c>
      <c r="BL31" s="28">
        <v>-20178000</v>
      </c>
      <c r="BM31" s="28">
        <v>-19932500</v>
      </c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</row>
    <row r="32" spans="2:128" x14ac:dyDescent="0.25">
      <c r="B32" t="s">
        <v>598</v>
      </c>
      <c r="C32" s="28" t="s">
        <v>150</v>
      </c>
      <c r="D32" t="s">
        <v>599</v>
      </c>
      <c r="E32" s="28" t="s">
        <v>1243</v>
      </c>
      <c r="F32" s="28">
        <v>6600000</v>
      </c>
      <c r="G32" s="28">
        <v>6600000</v>
      </c>
      <c r="H32" s="28">
        <v>6600000</v>
      </c>
      <c r="I32" s="28">
        <v>6600000</v>
      </c>
      <c r="J32" s="28">
        <v>6600000</v>
      </c>
      <c r="K32" s="28">
        <v>6600000</v>
      </c>
      <c r="L32" s="28">
        <v>6600000</v>
      </c>
      <c r="M32" s="28">
        <v>6600000</v>
      </c>
      <c r="N32" s="28">
        <v>6600000</v>
      </c>
      <c r="O32" s="28">
        <v>6600000</v>
      </c>
      <c r="P32" s="28">
        <v>6600000</v>
      </c>
      <c r="Q32" s="28">
        <v>6600000</v>
      </c>
      <c r="R32" s="28">
        <v>6600000</v>
      </c>
      <c r="S32" s="28">
        <v>6600000</v>
      </c>
      <c r="T32" s="28">
        <v>6600000</v>
      </c>
      <c r="U32" s="28">
        <v>6600000</v>
      </c>
      <c r="V32" s="28">
        <v>6600000</v>
      </c>
      <c r="W32" s="28">
        <v>6600000</v>
      </c>
      <c r="X32" s="28">
        <v>6600000</v>
      </c>
      <c r="Y32" s="28">
        <v>6600000</v>
      </c>
      <c r="Z32" s="28">
        <v>6600000</v>
      </c>
      <c r="AA32" s="28">
        <v>6600000</v>
      </c>
      <c r="AB32" s="28">
        <v>6600000</v>
      </c>
      <c r="AC32" s="28">
        <v>6600000</v>
      </c>
      <c r="AD32" s="28">
        <v>-6600000</v>
      </c>
      <c r="AE32" s="28">
        <v>-6600000</v>
      </c>
      <c r="AF32" s="28">
        <v>-6600000</v>
      </c>
      <c r="AG32" s="28">
        <v>-6600000</v>
      </c>
      <c r="AH32" s="28">
        <v>-6600000</v>
      </c>
      <c r="AI32" s="28">
        <v>-6600000</v>
      </c>
      <c r="AJ32" s="28">
        <v>-6600000</v>
      </c>
      <c r="AK32" s="28">
        <v>-6600000</v>
      </c>
      <c r="AL32" s="28">
        <v>-6600000</v>
      </c>
      <c r="AM32" s="28">
        <v>-6600000</v>
      </c>
      <c r="AN32" s="28">
        <v>-6600000</v>
      </c>
      <c r="AO32" s="28">
        <v>-6600000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0</v>
      </c>
      <c r="AW32" s="28">
        <v>0</v>
      </c>
      <c r="AX32" s="28">
        <v>0</v>
      </c>
      <c r="AY32" s="28">
        <v>0</v>
      </c>
      <c r="AZ32" s="28">
        <v>0</v>
      </c>
      <c r="BA32" s="28">
        <v>0</v>
      </c>
      <c r="BB32" s="28">
        <v>0</v>
      </c>
      <c r="BC32" s="28">
        <v>0</v>
      </c>
      <c r="BD32" s="28">
        <v>0</v>
      </c>
      <c r="BE32" s="28">
        <v>0</v>
      </c>
      <c r="BF32" s="28">
        <v>0</v>
      </c>
      <c r="BG32" s="28">
        <v>0</v>
      </c>
      <c r="BH32" s="28">
        <v>0</v>
      </c>
      <c r="BI32" s="28">
        <v>0</v>
      </c>
      <c r="BJ32" s="28">
        <v>0</v>
      </c>
      <c r="BK32" s="28">
        <v>0</v>
      </c>
      <c r="BL32" s="28">
        <v>0</v>
      </c>
      <c r="BM32" s="28">
        <v>0</v>
      </c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</row>
    <row r="33" spans="2:128" x14ac:dyDescent="0.25">
      <c r="B33" t="s">
        <v>503</v>
      </c>
      <c r="C33" s="28" t="s">
        <v>150</v>
      </c>
      <c r="D33" t="s">
        <v>24</v>
      </c>
      <c r="E33" s="28" t="s">
        <v>1244</v>
      </c>
      <c r="F33" s="28">
        <v>2400000</v>
      </c>
      <c r="G33" s="28">
        <v>2400000</v>
      </c>
      <c r="H33" s="28">
        <v>2400000</v>
      </c>
      <c r="I33" s="28">
        <v>2400000</v>
      </c>
      <c r="J33" s="28">
        <v>2400000</v>
      </c>
      <c r="K33" s="28">
        <v>2400000</v>
      </c>
      <c r="L33" s="28">
        <v>2400000</v>
      </c>
      <c r="M33" s="28">
        <v>2400000</v>
      </c>
      <c r="N33" s="28">
        <v>2400000</v>
      </c>
      <c r="O33" s="28">
        <v>2400000</v>
      </c>
      <c r="P33" s="28">
        <v>2400000</v>
      </c>
      <c r="Q33" s="28">
        <v>2400000</v>
      </c>
      <c r="R33" s="28">
        <v>2400000</v>
      </c>
      <c r="S33" s="28">
        <v>2400000</v>
      </c>
      <c r="T33" s="28">
        <v>2400000</v>
      </c>
      <c r="U33" s="28">
        <v>2400000</v>
      </c>
      <c r="V33" s="28">
        <v>2400000</v>
      </c>
      <c r="W33" s="28">
        <v>2400000</v>
      </c>
      <c r="X33" s="28">
        <v>2400000</v>
      </c>
      <c r="Y33" s="28">
        <v>2400000</v>
      </c>
      <c r="Z33" s="28">
        <v>2400000</v>
      </c>
      <c r="AA33" s="28">
        <v>2400000</v>
      </c>
      <c r="AB33" s="28">
        <v>2400000</v>
      </c>
      <c r="AC33" s="28">
        <v>2400000</v>
      </c>
      <c r="AD33" s="28">
        <v>-2400000</v>
      </c>
      <c r="AE33" s="28">
        <v>-2400000</v>
      </c>
      <c r="AF33" s="28">
        <v>-2400000</v>
      </c>
      <c r="AG33" s="28">
        <v>-2400000</v>
      </c>
      <c r="AH33" s="28">
        <v>-2400000</v>
      </c>
      <c r="AI33" s="28">
        <v>-2400000</v>
      </c>
      <c r="AJ33" s="28">
        <v>-2400000</v>
      </c>
      <c r="AK33" s="28">
        <v>-2400000</v>
      </c>
      <c r="AL33" s="28">
        <v>-2400000</v>
      </c>
      <c r="AM33" s="28">
        <v>-2400000</v>
      </c>
      <c r="AN33" s="28">
        <v>-2400000</v>
      </c>
      <c r="AO33" s="28">
        <v>-2400000</v>
      </c>
      <c r="AP33" s="28">
        <v>-400000</v>
      </c>
      <c r="AQ33" s="28">
        <v>-400000</v>
      </c>
      <c r="AR33" s="28">
        <v>-400000</v>
      </c>
      <c r="AS33" s="28">
        <v>-400000</v>
      </c>
      <c r="AT33" s="28">
        <v>-400000</v>
      </c>
      <c r="AU33" s="28">
        <v>-400000</v>
      </c>
      <c r="AV33" s="28">
        <v>-400000</v>
      </c>
      <c r="AW33" s="28">
        <v>-400000</v>
      </c>
      <c r="AX33" s="28">
        <v>-400000</v>
      </c>
      <c r="AY33" s="28">
        <v>-400000</v>
      </c>
      <c r="AZ33" s="28">
        <v>-400000</v>
      </c>
      <c r="BA33" s="28">
        <v>-400000</v>
      </c>
      <c r="BB33" s="28">
        <v>0</v>
      </c>
      <c r="BC33" s="28">
        <v>0</v>
      </c>
      <c r="BD33" s="28">
        <v>0</v>
      </c>
      <c r="BE33" s="28">
        <v>0</v>
      </c>
      <c r="BF33" s="28">
        <v>0</v>
      </c>
      <c r="BG33" s="28">
        <v>0</v>
      </c>
      <c r="BH33" s="28">
        <v>0</v>
      </c>
      <c r="BI33" s="28">
        <v>0</v>
      </c>
      <c r="BJ33" s="28">
        <v>0</v>
      </c>
      <c r="BK33" s="28">
        <v>0</v>
      </c>
      <c r="BL33" s="28">
        <v>0</v>
      </c>
      <c r="BM33" s="28">
        <v>0</v>
      </c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</row>
    <row r="34" spans="2:128" x14ac:dyDescent="0.25">
      <c r="B34" t="s">
        <v>600</v>
      </c>
      <c r="C34" s="28" t="s">
        <v>150</v>
      </c>
      <c r="D34" t="s">
        <v>601</v>
      </c>
      <c r="E34" s="28" t="s">
        <v>1245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216000000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108000000</v>
      </c>
      <c r="Y34" s="28">
        <v>108000000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0</v>
      </c>
      <c r="AJ34" s="28">
        <v>-216000000</v>
      </c>
      <c r="AK34" s="28">
        <v>0</v>
      </c>
      <c r="AL34" s="28">
        <v>0</v>
      </c>
      <c r="AM34" s="28">
        <v>0</v>
      </c>
      <c r="AN34" s="28">
        <v>0</v>
      </c>
      <c r="AO34" s="28">
        <v>0</v>
      </c>
      <c r="AP34" s="28">
        <v>0</v>
      </c>
      <c r="AQ34" s="28">
        <v>0</v>
      </c>
      <c r="AR34" s="28">
        <v>0</v>
      </c>
      <c r="AS34" s="28">
        <v>0</v>
      </c>
      <c r="AT34" s="28">
        <v>0</v>
      </c>
      <c r="AU34" s="28">
        <v>0</v>
      </c>
      <c r="AV34" s="28">
        <v>-18000000</v>
      </c>
      <c r="AW34" s="28">
        <v>-18000000</v>
      </c>
      <c r="AX34" s="28">
        <v>0</v>
      </c>
      <c r="AY34" s="28">
        <v>0</v>
      </c>
      <c r="AZ34" s="28">
        <v>0</v>
      </c>
      <c r="BA34" s="28">
        <v>0</v>
      </c>
      <c r="BB34" s="28">
        <v>0</v>
      </c>
      <c r="BC34" s="28">
        <v>0</v>
      </c>
      <c r="BD34" s="28">
        <v>0</v>
      </c>
      <c r="BE34" s="28">
        <v>0</v>
      </c>
      <c r="BF34" s="28">
        <v>0</v>
      </c>
      <c r="BG34" s="28">
        <v>0</v>
      </c>
      <c r="BH34" s="28">
        <v>0</v>
      </c>
      <c r="BI34" s="28">
        <v>0</v>
      </c>
      <c r="BJ34" s="28">
        <v>0</v>
      </c>
      <c r="BK34" s="28">
        <v>0</v>
      </c>
      <c r="BL34" s="28">
        <v>0</v>
      </c>
      <c r="BM34" s="28">
        <v>0</v>
      </c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</row>
    <row r="35" spans="2:128" x14ac:dyDescent="0.25">
      <c r="B35" t="s">
        <v>602</v>
      </c>
      <c r="C35" s="28" t="s">
        <v>150</v>
      </c>
      <c r="D35" t="s">
        <v>603</v>
      </c>
      <c r="E35" s="28" t="s">
        <v>1246</v>
      </c>
      <c r="F35" s="28">
        <v>0</v>
      </c>
      <c r="G35" s="28">
        <v>0</v>
      </c>
      <c r="H35" s="28">
        <v>100000000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100000000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-100000000</v>
      </c>
      <c r="AG35" s="28">
        <v>0</v>
      </c>
      <c r="AH35" s="28">
        <v>0</v>
      </c>
      <c r="AI35" s="28">
        <v>0</v>
      </c>
      <c r="AJ35" s="28">
        <v>0</v>
      </c>
      <c r="AK35" s="28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28">
        <v>0</v>
      </c>
      <c r="AY35" s="28">
        <v>0</v>
      </c>
      <c r="AZ35" s="28">
        <v>0</v>
      </c>
      <c r="BA35" s="28">
        <v>0</v>
      </c>
      <c r="BB35" s="28">
        <v>0</v>
      </c>
      <c r="BC35" s="28">
        <v>0</v>
      </c>
      <c r="BD35" s="28">
        <v>0</v>
      </c>
      <c r="BE35" s="28">
        <v>0</v>
      </c>
      <c r="BF35" s="28">
        <v>0</v>
      </c>
      <c r="BG35" s="28">
        <v>0</v>
      </c>
      <c r="BH35" s="28">
        <v>0</v>
      </c>
      <c r="BI35" s="28">
        <v>0</v>
      </c>
      <c r="BJ35" s="28">
        <v>0</v>
      </c>
      <c r="BK35" s="28">
        <v>0</v>
      </c>
      <c r="BL35" s="28">
        <v>0</v>
      </c>
      <c r="BM35" s="28">
        <v>0</v>
      </c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</row>
    <row r="36" spans="2:128" x14ac:dyDescent="0.25">
      <c r="B36" t="s">
        <v>504</v>
      </c>
      <c r="C36" s="28" t="s">
        <v>150</v>
      </c>
      <c r="D36" t="s">
        <v>30</v>
      </c>
      <c r="E36" s="28" t="s">
        <v>1247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36000000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-36000000</v>
      </c>
      <c r="AM36" s="28">
        <v>0</v>
      </c>
      <c r="AN36" s="28">
        <v>0</v>
      </c>
      <c r="AO36" s="28">
        <v>0</v>
      </c>
      <c r="AP36" s="28">
        <v>0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0</v>
      </c>
      <c r="AW36" s="28">
        <v>0</v>
      </c>
      <c r="AX36" s="28">
        <v>0</v>
      </c>
      <c r="AY36" s="28">
        <v>0</v>
      </c>
      <c r="AZ36" s="28">
        <v>0</v>
      </c>
      <c r="BA36" s="28">
        <v>0</v>
      </c>
      <c r="BB36" s="28">
        <v>0</v>
      </c>
      <c r="BC36" s="28">
        <v>0</v>
      </c>
      <c r="BD36" s="28">
        <v>0</v>
      </c>
      <c r="BE36" s="28">
        <v>0</v>
      </c>
      <c r="BF36" s="28">
        <v>0</v>
      </c>
      <c r="BG36" s="28">
        <v>0</v>
      </c>
      <c r="BH36" s="28">
        <v>0</v>
      </c>
      <c r="BI36" s="28">
        <v>0</v>
      </c>
      <c r="BJ36" s="28">
        <v>0</v>
      </c>
      <c r="BK36" s="28">
        <v>0</v>
      </c>
      <c r="BL36" s="28">
        <v>0</v>
      </c>
      <c r="BM36" s="28">
        <v>0</v>
      </c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</row>
    <row r="37" spans="2:128" x14ac:dyDescent="0.25">
      <c r="B37" t="s">
        <v>505</v>
      </c>
      <c r="C37" s="28" t="s">
        <v>150</v>
      </c>
      <c r="D37" t="s">
        <v>31</v>
      </c>
      <c r="E37" s="28" t="s">
        <v>1248</v>
      </c>
      <c r="F37" s="28">
        <v>120000000</v>
      </c>
      <c r="G37" s="28">
        <v>120000000</v>
      </c>
      <c r="H37" s="28">
        <v>120000000</v>
      </c>
      <c r="I37" s="28">
        <v>120000000</v>
      </c>
      <c r="J37" s="28">
        <v>120000000</v>
      </c>
      <c r="K37" s="28">
        <v>120000000</v>
      </c>
      <c r="L37" s="28">
        <v>120000000</v>
      </c>
      <c r="M37" s="28">
        <v>123000000</v>
      </c>
      <c r="N37" s="28">
        <v>123000000</v>
      </c>
      <c r="O37" s="28">
        <v>123000000</v>
      </c>
      <c r="P37" s="28">
        <v>123000000</v>
      </c>
      <c r="Q37" s="28">
        <v>123000000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-120000000</v>
      </c>
      <c r="AE37" s="28">
        <v>-120000000</v>
      </c>
      <c r="AF37" s="28">
        <v>-120000000</v>
      </c>
      <c r="AG37" s="28">
        <v>-120000000</v>
      </c>
      <c r="AH37" s="28">
        <v>-120000000</v>
      </c>
      <c r="AI37" s="28">
        <v>-120000000</v>
      </c>
      <c r="AJ37" s="28">
        <v>-120000000</v>
      </c>
      <c r="AK37" s="28">
        <v>-123000000</v>
      </c>
      <c r="AL37" s="28">
        <v>-123000000</v>
      </c>
      <c r="AM37" s="28">
        <v>-123000000</v>
      </c>
      <c r="AN37" s="28">
        <v>-123000000</v>
      </c>
      <c r="AO37" s="28">
        <v>-123000000</v>
      </c>
      <c r="AP37" s="28">
        <v>0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0</v>
      </c>
      <c r="AW37" s="28">
        <v>0</v>
      </c>
      <c r="AX37" s="28">
        <v>0</v>
      </c>
      <c r="AY37" s="28">
        <v>0</v>
      </c>
      <c r="AZ37" s="28">
        <v>0</v>
      </c>
      <c r="BA37" s="28">
        <v>0</v>
      </c>
      <c r="BB37" s="28">
        <v>0</v>
      </c>
      <c r="BC37" s="28">
        <v>0</v>
      </c>
      <c r="BD37" s="28">
        <v>0</v>
      </c>
      <c r="BE37" s="28">
        <v>0</v>
      </c>
      <c r="BF37" s="28">
        <v>0</v>
      </c>
      <c r="BG37" s="28">
        <v>0</v>
      </c>
      <c r="BH37" s="28">
        <v>0</v>
      </c>
      <c r="BI37" s="28">
        <v>0</v>
      </c>
      <c r="BJ37" s="28">
        <v>0</v>
      </c>
      <c r="BK37" s="28">
        <v>0</v>
      </c>
      <c r="BL37" s="28">
        <v>0</v>
      </c>
      <c r="BM37" s="28">
        <v>0</v>
      </c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</row>
    <row r="38" spans="2:128" x14ac:dyDescent="0.25">
      <c r="B38" t="s">
        <v>506</v>
      </c>
      <c r="C38" s="28" t="s">
        <v>150</v>
      </c>
      <c r="D38" t="s">
        <v>32</v>
      </c>
      <c r="E38" s="28" t="s">
        <v>1249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360000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120000</v>
      </c>
      <c r="Y38" s="28">
        <v>120000</v>
      </c>
      <c r="Z38" s="28">
        <v>120000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  <c r="AJ38" s="28">
        <v>0</v>
      </c>
      <c r="AK38" s="28">
        <v>0</v>
      </c>
      <c r="AL38" s="28">
        <v>-360000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28">
        <v>0</v>
      </c>
      <c r="AT38" s="28">
        <v>0</v>
      </c>
      <c r="AU38" s="28">
        <v>0</v>
      </c>
      <c r="AV38" s="28">
        <v>0</v>
      </c>
      <c r="AW38" s="28">
        <v>0</v>
      </c>
      <c r="AX38" s="28">
        <v>0</v>
      </c>
      <c r="AY38" s="28">
        <v>0</v>
      </c>
      <c r="AZ38" s="28">
        <v>0</v>
      </c>
      <c r="BA38" s="28">
        <v>0</v>
      </c>
      <c r="BB38" s="28">
        <v>0</v>
      </c>
      <c r="BC38" s="28">
        <v>0</v>
      </c>
      <c r="BD38" s="28">
        <v>0</v>
      </c>
      <c r="BE38" s="28">
        <v>0</v>
      </c>
      <c r="BF38" s="28">
        <v>0</v>
      </c>
      <c r="BG38" s="28">
        <v>0</v>
      </c>
      <c r="BH38" s="28">
        <v>-120000</v>
      </c>
      <c r="BI38" s="28">
        <v>-120000</v>
      </c>
      <c r="BJ38" s="28">
        <v>-120000</v>
      </c>
      <c r="BK38" s="28">
        <v>0</v>
      </c>
      <c r="BL38" s="28">
        <v>0</v>
      </c>
      <c r="BM38" s="28">
        <v>0</v>
      </c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</row>
    <row r="39" spans="2:128" x14ac:dyDescent="0.25">
      <c r="B39" t="s">
        <v>507</v>
      </c>
      <c r="C39" s="28" t="s">
        <v>150</v>
      </c>
      <c r="D39" t="s">
        <v>33</v>
      </c>
      <c r="E39" s="28" t="s">
        <v>1250</v>
      </c>
      <c r="F39" s="28">
        <v>36750000</v>
      </c>
      <c r="G39" s="28">
        <v>36000000</v>
      </c>
      <c r="H39" s="28">
        <v>35250000</v>
      </c>
      <c r="I39" s="28">
        <v>34500000</v>
      </c>
      <c r="J39" s="28">
        <v>33750000</v>
      </c>
      <c r="K39" s="28">
        <v>33000000</v>
      </c>
      <c r="L39" s="28">
        <v>32250000</v>
      </c>
      <c r="M39" s="28">
        <v>32850000</v>
      </c>
      <c r="N39" s="28">
        <v>32077500</v>
      </c>
      <c r="O39" s="28">
        <v>31305000</v>
      </c>
      <c r="P39" s="28">
        <v>30532500</v>
      </c>
      <c r="Q39" s="28">
        <v>29760000</v>
      </c>
      <c r="R39" s="28">
        <v>36000000</v>
      </c>
      <c r="S39" s="28">
        <v>35250000</v>
      </c>
      <c r="T39" s="28">
        <v>34500000</v>
      </c>
      <c r="U39" s="28">
        <v>33750000</v>
      </c>
      <c r="V39" s="28">
        <v>33000000</v>
      </c>
      <c r="W39" s="28">
        <v>32250000</v>
      </c>
      <c r="X39" s="28">
        <v>32850000</v>
      </c>
      <c r="Y39" s="28">
        <v>32077500</v>
      </c>
      <c r="Z39" s="28">
        <v>31305000</v>
      </c>
      <c r="AA39" s="28">
        <v>30532500</v>
      </c>
      <c r="AB39" s="28">
        <v>29760000</v>
      </c>
      <c r="AC39" s="28">
        <v>28987500</v>
      </c>
      <c r="AD39" s="28">
        <v>-36750000</v>
      </c>
      <c r="AE39" s="28">
        <v>-36000000</v>
      </c>
      <c r="AF39" s="28">
        <v>-35250000</v>
      </c>
      <c r="AG39" s="28">
        <v>-34500000</v>
      </c>
      <c r="AH39" s="28">
        <v>-33750000</v>
      </c>
      <c r="AI39" s="28">
        <v>-33000000</v>
      </c>
      <c r="AJ39" s="28">
        <v>-32250000</v>
      </c>
      <c r="AK39" s="28">
        <v>-32850000</v>
      </c>
      <c r="AL39" s="28">
        <v>-32077500</v>
      </c>
      <c r="AM39" s="28">
        <v>-31305000</v>
      </c>
      <c r="AN39" s="28">
        <v>-30532500</v>
      </c>
      <c r="AO39" s="28">
        <v>-29760000</v>
      </c>
      <c r="AP39" s="28">
        <v>0</v>
      </c>
      <c r="AQ39" s="28">
        <v>0</v>
      </c>
      <c r="AR39" s="28">
        <v>0</v>
      </c>
      <c r="AS39" s="28">
        <v>0</v>
      </c>
      <c r="AT39" s="28">
        <v>0</v>
      </c>
      <c r="AU39" s="28">
        <v>0</v>
      </c>
      <c r="AV39" s="28">
        <v>0</v>
      </c>
      <c r="AW39" s="28">
        <v>0</v>
      </c>
      <c r="AX39" s="28">
        <v>0</v>
      </c>
      <c r="AY39" s="28">
        <v>0</v>
      </c>
      <c r="AZ39" s="28">
        <v>0</v>
      </c>
      <c r="BA39" s="28">
        <v>0</v>
      </c>
      <c r="BB39" s="28">
        <v>-36000000</v>
      </c>
      <c r="BC39" s="28">
        <v>-35250000</v>
      </c>
      <c r="BD39" s="28">
        <v>-34500000</v>
      </c>
      <c r="BE39" s="28">
        <v>-33750000</v>
      </c>
      <c r="BF39" s="28">
        <v>-33000000</v>
      </c>
      <c r="BG39" s="28">
        <v>-32250000</v>
      </c>
      <c r="BH39" s="28">
        <v>-32850000</v>
      </c>
      <c r="BI39" s="28">
        <v>-32077500</v>
      </c>
      <c r="BJ39" s="28">
        <v>-31305000</v>
      </c>
      <c r="BK39" s="28">
        <v>-30532500</v>
      </c>
      <c r="BL39" s="28">
        <v>-29760000</v>
      </c>
      <c r="BM39" s="28">
        <v>-28987500</v>
      </c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</row>
    <row r="40" spans="2:128" x14ac:dyDescent="0.25">
      <c r="B40" t="s">
        <v>492</v>
      </c>
      <c r="C40" s="28" t="s">
        <v>493</v>
      </c>
      <c r="D40" t="s">
        <v>494</v>
      </c>
      <c r="E40" s="28" t="s">
        <v>1251</v>
      </c>
      <c r="F40" s="28">
        <v>504000000</v>
      </c>
      <c r="G40" s="28">
        <v>504000000</v>
      </c>
      <c r="H40" s="28">
        <v>504000000</v>
      </c>
      <c r="I40" s="28">
        <v>504000000</v>
      </c>
      <c r="J40" s="28">
        <v>504000000</v>
      </c>
      <c r="K40" s="28">
        <v>504000000</v>
      </c>
      <c r="L40" s="28">
        <v>506520000</v>
      </c>
      <c r="M40" s="28">
        <v>509040000</v>
      </c>
      <c r="N40" s="28">
        <v>509040000</v>
      </c>
      <c r="O40" s="28">
        <v>509040000</v>
      </c>
      <c r="P40" s="28">
        <v>509040000</v>
      </c>
      <c r="Q40" s="28">
        <v>509040000</v>
      </c>
      <c r="R40" s="28">
        <v>504000000</v>
      </c>
      <c r="S40" s="28">
        <v>504000000</v>
      </c>
      <c r="T40" s="28">
        <v>504000000</v>
      </c>
      <c r="U40" s="28">
        <v>504000000</v>
      </c>
      <c r="V40" s="28">
        <v>504000000</v>
      </c>
      <c r="W40" s="28">
        <v>504000000</v>
      </c>
      <c r="X40" s="28">
        <v>506520000</v>
      </c>
      <c r="Y40" s="28">
        <v>509040000</v>
      </c>
      <c r="Z40" s="28">
        <v>509040000</v>
      </c>
      <c r="AA40" s="28">
        <v>509040000</v>
      </c>
      <c r="AB40" s="28">
        <v>509040000</v>
      </c>
      <c r="AC40" s="28">
        <v>509040000</v>
      </c>
      <c r="AD40" s="28">
        <v>504000000</v>
      </c>
      <c r="AE40" s="28">
        <v>504000000</v>
      </c>
      <c r="AF40" s="28">
        <v>504000000</v>
      </c>
      <c r="AG40" s="28">
        <v>504000000</v>
      </c>
      <c r="AH40" s="28">
        <v>504000000</v>
      </c>
      <c r="AI40" s="28">
        <v>504000000</v>
      </c>
      <c r="AJ40" s="28">
        <v>506520000</v>
      </c>
      <c r="AK40" s="28">
        <v>509040000</v>
      </c>
      <c r="AL40" s="28">
        <v>509040000</v>
      </c>
      <c r="AM40" s="28">
        <v>509040000</v>
      </c>
      <c r="AN40" s="28">
        <v>509040000</v>
      </c>
      <c r="AO40" s="28">
        <v>509040000</v>
      </c>
      <c r="AP40" s="28">
        <v>84000000</v>
      </c>
      <c r="AQ40" s="28">
        <v>84000000</v>
      </c>
      <c r="AR40" s="28">
        <v>84000000</v>
      </c>
      <c r="AS40" s="28">
        <v>84000000</v>
      </c>
      <c r="AT40" s="28">
        <v>84000000</v>
      </c>
      <c r="AU40" s="28">
        <v>84000000</v>
      </c>
      <c r="AV40" s="28">
        <v>84420000</v>
      </c>
      <c r="AW40" s="28">
        <v>84840000</v>
      </c>
      <c r="AX40" s="28">
        <v>84840000</v>
      </c>
      <c r="AY40" s="28">
        <v>84840000</v>
      </c>
      <c r="AZ40" s="28">
        <v>84840000</v>
      </c>
      <c r="BA40" s="28">
        <v>84840000</v>
      </c>
      <c r="BB40" s="28">
        <v>420000000</v>
      </c>
      <c r="BC40" s="28">
        <v>420000000</v>
      </c>
      <c r="BD40" s="28">
        <v>420000000</v>
      </c>
      <c r="BE40" s="28">
        <v>420000000</v>
      </c>
      <c r="BF40" s="28">
        <v>420000000</v>
      </c>
      <c r="BG40" s="28">
        <v>420000000</v>
      </c>
      <c r="BH40" s="28">
        <v>422100000</v>
      </c>
      <c r="BI40" s="28">
        <v>424200000</v>
      </c>
      <c r="BJ40" s="28">
        <v>424200000</v>
      </c>
      <c r="BK40" s="28">
        <v>424200000</v>
      </c>
      <c r="BL40" s="28">
        <v>424200000</v>
      </c>
      <c r="BM40" s="28">
        <v>424200000</v>
      </c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</row>
    <row r="41" spans="2:128" x14ac:dyDescent="0.25">
      <c r="B41" t="s">
        <v>604</v>
      </c>
      <c r="C41" s="28" t="s">
        <v>493</v>
      </c>
      <c r="D41" t="s">
        <v>605</v>
      </c>
      <c r="E41" s="28" t="s">
        <v>1252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36000000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36000000</v>
      </c>
      <c r="AK41" s="28">
        <v>0</v>
      </c>
      <c r="AL41" s="28">
        <v>0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8">
        <v>0</v>
      </c>
      <c r="AY41" s="28">
        <v>0</v>
      </c>
      <c r="AZ41" s="28">
        <v>0</v>
      </c>
      <c r="BA41" s="28">
        <v>0</v>
      </c>
      <c r="BB41" s="28">
        <v>0</v>
      </c>
      <c r="BC41" s="28">
        <v>0</v>
      </c>
      <c r="BD41" s="28">
        <v>0</v>
      </c>
      <c r="BE41" s="28">
        <v>0</v>
      </c>
      <c r="BF41" s="28">
        <v>0</v>
      </c>
      <c r="BG41" s="28">
        <v>0</v>
      </c>
      <c r="BH41" s="28">
        <v>0</v>
      </c>
      <c r="BI41" s="28">
        <v>0</v>
      </c>
      <c r="BJ41" s="28">
        <v>0</v>
      </c>
      <c r="BK41" s="28">
        <v>0</v>
      </c>
      <c r="BL41" s="28">
        <v>0</v>
      </c>
      <c r="BM41" s="28">
        <v>0</v>
      </c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</row>
    <row r="42" spans="2:128" x14ac:dyDescent="0.25">
      <c r="B42" t="s">
        <v>606</v>
      </c>
      <c r="C42" s="28" t="s">
        <v>493</v>
      </c>
      <c r="D42" t="s">
        <v>607</v>
      </c>
      <c r="E42" s="28" t="s">
        <v>1253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180000000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  <c r="AJ42" s="28">
        <v>180000000</v>
      </c>
      <c r="AK42" s="28">
        <v>0</v>
      </c>
      <c r="AL42" s="28">
        <v>0</v>
      </c>
      <c r="AM42" s="28">
        <v>0</v>
      </c>
      <c r="AN42" s="28">
        <v>0</v>
      </c>
      <c r="AO42" s="28">
        <v>0</v>
      </c>
      <c r="AP42" s="28">
        <v>0</v>
      </c>
      <c r="AQ42" s="28">
        <v>0</v>
      </c>
      <c r="AR42" s="28">
        <v>0</v>
      </c>
      <c r="AS42" s="28">
        <v>0</v>
      </c>
      <c r="AT42" s="28">
        <v>0</v>
      </c>
      <c r="AU42" s="28">
        <v>0</v>
      </c>
      <c r="AV42" s="28">
        <v>0</v>
      </c>
      <c r="AW42" s="28">
        <v>0</v>
      </c>
      <c r="AX42" s="28">
        <v>0</v>
      </c>
      <c r="AY42" s="28">
        <v>0</v>
      </c>
      <c r="AZ42" s="28">
        <v>0</v>
      </c>
      <c r="BA42" s="28">
        <v>0</v>
      </c>
      <c r="BB42" s="28">
        <v>0</v>
      </c>
      <c r="BC42" s="28">
        <v>0</v>
      </c>
      <c r="BD42" s="28">
        <v>0</v>
      </c>
      <c r="BE42" s="28">
        <v>0</v>
      </c>
      <c r="BF42" s="28">
        <v>0</v>
      </c>
      <c r="BG42" s="28">
        <v>0</v>
      </c>
      <c r="BH42" s="28">
        <v>0</v>
      </c>
      <c r="BI42" s="28">
        <v>0</v>
      </c>
      <c r="BJ42" s="28">
        <v>0</v>
      </c>
      <c r="BK42" s="28">
        <v>0</v>
      </c>
      <c r="BL42" s="28">
        <v>0</v>
      </c>
      <c r="BM42" s="28">
        <v>0</v>
      </c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</row>
    <row r="43" spans="2:128" x14ac:dyDescent="0.25">
      <c r="B43" t="s">
        <v>608</v>
      </c>
      <c r="C43" s="28" t="s">
        <v>493</v>
      </c>
      <c r="D43" t="s">
        <v>609</v>
      </c>
      <c r="E43" s="28" t="s">
        <v>1254</v>
      </c>
      <c r="F43" s="28">
        <v>108000000</v>
      </c>
      <c r="G43" s="28">
        <v>108000000</v>
      </c>
      <c r="H43" s="28">
        <v>108000000</v>
      </c>
      <c r="I43" s="28">
        <v>108000000</v>
      </c>
      <c r="J43" s="28">
        <v>108000000</v>
      </c>
      <c r="K43" s="28">
        <v>108000000</v>
      </c>
      <c r="L43" s="28">
        <v>108540000</v>
      </c>
      <c r="M43" s="28">
        <v>109080000</v>
      </c>
      <c r="N43" s="28">
        <v>109080000</v>
      </c>
      <c r="O43" s="28">
        <v>109080000</v>
      </c>
      <c r="P43" s="28">
        <v>109080000</v>
      </c>
      <c r="Q43" s="28">
        <v>109080000</v>
      </c>
      <c r="R43" s="28">
        <v>108000000</v>
      </c>
      <c r="S43" s="28">
        <v>108000000</v>
      </c>
      <c r="T43" s="28">
        <v>108000000</v>
      </c>
      <c r="U43" s="28">
        <v>108000000</v>
      </c>
      <c r="V43" s="28">
        <v>108000000</v>
      </c>
      <c r="W43" s="28">
        <v>108000000</v>
      </c>
      <c r="X43" s="28">
        <v>108540000</v>
      </c>
      <c r="Y43" s="28">
        <v>109080000</v>
      </c>
      <c r="Z43" s="28">
        <v>109080000</v>
      </c>
      <c r="AA43" s="28">
        <v>109080000</v>
      </c>
      <c r="AB43" s="28">
        <v>109080000</v>
      </c>
      <c r="AC43" s="28">
        <v>109080000</v>
      </c>
      <c r="AD43" s="28">
        <v>-108000000</v>
      </c>
      <c r="AE43" s="28">
        <v>-108000000</v>
      </c>
      <c r="AF43" s="28">
        <v>-108000000</v>
      </c>
      <c r="AG43" s="28">
        <v>-108000000</v>
      </c>
      <c r="AH43" s="28">
        <v>-108000000</v>
      </c>
      <c r="AI43" s="28">
        <v>-108000000</v>
      </c>
      <c r="AJ43" s="28">
        <v>-108540000</v>
      </c>
      <c r="AK43" s="28">
        <v>-109080000</v>
      </c>
      <c r="AL43" s="28">
        <v>-109080000</v>
      </c>
      <c r="AM43" s="28">
        <v>-109080000</v>
      </c>
      <c r="AN43" s="28">
        <v>-109080000</v>
      </c>
      <c r="AO43" s="28">
        <v>-109080000</v>
      </c>
      <c r="AP43" s="28">
        <v>-18000000</v>
      </c>
      <c r="AQ43" s="28">
        <v>-18000000</v>
      </c>
      <c r="AR43" s="28">
        <v>-18000000</v>
      </c>
      <c r="AS43" s="28">
        <v>-18000000</v>
      </c>
      <c r="AT43" s="28">
        <v>-18000000</v>
      </c>
      <c r="AU43" s="28">
        <v>-18000000</v>
      </c>
      <c r="AV43" s="28">
        <v>-18090000</v>
      </c>
      <c r="AW43" s="28">
        <v>-18180000</v>
      </c>
      <c r="AX43" s="28">
        <v>-18180000</v>
      </c>
      <c r="AY43" s="28">
        <v>-18180000</v>
      </c>
      <c r="AZ43" s="28">
        <v>-18180000</v>
      </c>
      <c r="BA43" s="28">
        <v>-18180000</v>
      </c>
      <c r="BB43" s="28">
        <v>-90000000</v>
      </c>
      <c r="BC43" s="28">
        <v>-90000000</v>
      </c>
      <c r="BD43" s="28">
        <v>-90000000</v>
      </c>
      <c r="BE43" s="28">
        <v>-90000000</v>
      </c>
      <c r="BF43" s="28">
        <v>-90000000</v>
      </c>
      <c r="BG43" s="28">
        <v>-90000000</v>
      </c>
      <c r="BH43" s="28">
        <v>-90450000</v>
      </c>
      <c r="BI43" s="28">
        <v>-90900000</v>
      </c>
      <c r="BJ43" s="28">
        <v>-90900000</v>
      </c>
      <c r="BK43" s="28">
        <v>-90900000</v>
      </c>
      <c r="BL43" s="28">
        <v>-90900000</v>
      </c>
      <c r="BM43" s="28">
        <v>-90900000</v>
      </c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</row>
    <row r="44" spans="2:128" x14ac:dyDescent="0.25">
      <c r="B44" t="s">
        <v>610</v>
      </c>
      <c r="C44" s="28" t="s">
        <v>493</v>
      </c>
      <c r="D44" t="s">
        <v>611</v>
      </c>
      <c r="E44" s="28" t="s">
        <v>1255</v>
      </c>
      <c r="F44" s="28">
        <v>36000000</v>
      </c>
      <c r="G44" s="28">
        <v>36000000</v>
      </c>
      <c r="H44" s="28">
        <v>36000000</v>
      </c>
      <c r="I44" s="28">
        <v>36000000</v>
      </c>
      <c r="J44" s="28">
        <v>36000000</v>
      </c>
      <c r="K44" s="28">
        <v>36000000</v>
      </c>
      <c r="L44" s="28">
        <v>36180000</v>
      </c>
      <c r="M44" s="28">
        <v>36360000</v>
      </c>
      <c r="N44" s="28">
        <v>36360000</v>
      </c>
      <c r="O44" s="28">
        <v>36360000</v>
      </c>
      <c r="P44" s="28">
        <v>36360000</v>
      </c>
      <c r="Q44" s="28">
        <v>36360000</v>
      </c>
      <c r="R44" s="28">
        <v>36000000</v>
      </c>
      <c r="S44" s="28">
        <v>36000000</v>
      </c>
      <c r="T44" s="28">
        <v>36000000</v>
      </c>
      <c r="U44" s="28">
        <v>36000000</v>
      </c>
      <c r="V44" s="28">
        <v>36000000</v>
      </c>
      <c r="W44" s="28">
        <v>36000000</v>
      </c>
      <c r="X44" s="28">
        <v>36180000</v>
      </c>
      <c r="Y44" s="28">
        <v>36360000</v>
      </c>
      <c r="Z44" s="28">
        <v>36360000</v>
      </c>
      <c r="AA44" s="28">
        <v>36360000</v>
      </c>
      <c r="AB44" s="28">
        <v>36360000</v>
      </c>
      <c r="AC44" s="28">
        <v>36360000</v>
      </c>
      <c r="AD44" s="28">
        <v>-36000000</v>
      </c>
      <c r="AE44" s="28">
        <v>-36000000</v>
      </c>
      <c r="AF44" s="28">
        <v>-36000000</v>
      </c>
      <c r="AG44" s="28">
        <v>-36000000</v>
      </c>
      <c r="AH44" s="28">
        <v>-36000000</v>
      </c>
      <c r="AI44" s="28">
        <v>-36000000</v>
      </c>
      <c r="AJ44" s="28">
        <v>-36180000</v>
      </c>
      <c r="AK44" s="28">
        <v>-36360000</v>
      </c>
      <c r="AL44" s="28">
        <v>-36360000</v>
      </c>
      <c r="AM44" s="28">
        <v>-36360000</v>
      </c>
      <c r="AN44" s="28">
        <v>-36360000</v>
      </c>
      <c r="AO44" s="28">
        <v>-36360000</v>
      </c>
      <c r="AP44" s="28">
        <v>-6000000</v>
      </c>
      <c r="AQ44" s="28">
        <v>-6000000</v>
      </c>
      <c r="AR44" s="28">
        <v>-6000000</v>
      </c>
      <c r="AS44" s="28">
        <v>-6000000</v>
      </c>
      <c r="AT44" s="28">
        <v>-6000000</v>
      </c>
      <c r="AU44" s="28">
        <v>-6000000</v>
      </c>
      <c r="AV44" s="28">
        <v>-6030000</v>
      </c>
      <c r="AW44" s="28">
        <v>-6060000</v>
      </c>
      <c r="AX44" s="28">
        <v>-6060000</v>
      </c>
      <c r="AY44" s="28">
        <v>-6060000</v>
      </c>
      <c r="AZ44" s="28">
        <v>-6060000</v>
      </c>
      <c r="BA44" s="28">
        <v>-6060000</v>
      </c>
      <c r="BB44" s="28">
        <v>-30000000</v>
      </c>
      <c r="BC44" s="28">
        <v>-30000000</v>
      </c>
      <c r="BD44" s="28">
        <v>-30000000</v>
      </c>
      <c r="BE44" s="28">
        <v>-30000000</v>
      </c>
      <c r="BF44" s="28">
        <v>-30000000</v>
      </c>
      <c r="BG44" s="28">
        <v>-30000000</v>
      </c>
      <c r="BH44" s="28">
        <v>-30150000</v>
      </c>
      <c r="BI44" s="28">
        <v>-30300000</v>
      </c>
      <c r="BJ44" s="28">
        <v>-30300000</v>
      </c>
      <c r="BK44" s="28">
        <v>-30300000</v>
      </c>
      <c r="BL44" s="28">
        <v>-30300000</v>
      </c>
      <c r="BM44" s="28">
        <v>-30300000</v>
      </c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</row>
    <row r="45" spans="2:128" x14ac:dyDescent="0.25">
      <c r="B45" t="s">
        <v>612</v>
      </c>
      <c r="C45" s="28" t="s">
        <v>493</v>
      </c>
      <c r="D45" t="s">
        <v>613</v>
      </c>
      <c r="E45" s="28" t="s">
        <v>1256</v>
      </c>
      <c r="F45" s="28">
        <v>37200000</v>
      </c>
      <c r="G45" s="28">
        <v>37200000</v>
      </c>
      <c r="H45" s="28">
        <v>34800000</v>
      </c>
      <c r="I45" s="28">
        <v>37200000</v>
      </c>
      <c r="J45" s="28">
        <v>36000000</v>
      </c>
      <c r="K45" s="28">
        <v>37200000</v>
      </c>
      <c r="L45" s="28">
        <v>36000000</v>
      </c>
      <c r="M45" s="28">
        <v>37200000</v>
      </c>
      <c r="N45" s="28">
        <v>37200000</v>
      </c>
      <c r="O45" s="28">
        <v>36000000</v>
      </c>
      <c r="P45" s="28">
        <v>37200000</v>
      </c>
      <c r="Q45" s="28">
        <v>36000000</v>
      </c>
      <c r="R45" s="28">
        <v>37200000</v>
      </c>
      <c r="S45" s="28">
        <v>34800000</v>
      </c>
      <c r="T45" s="28">
        <v>37200000</v>
      </c>
      <c r="U45" s="28">
        <v>36000000</v>
      </c>
      <c r="V45" s="28">
        <v>37200000</v>
      </c>
      <c r="W45" s="28">
        <v>36000000</v>
      </c>
      <c r="X45" s="28">
        <v>37200000</v>
      </c>
      <c r="Y45" s="28">
        <v>37200000</v>
      </c>
      <c r="Z45" s="28">
        <v>36000000</v>
      </c>
      <c r="AA45" s="28">
        <v>37200000</v>
      </c>
      <c r="AB45" s="28">
        <v>36000000</v>
      </c>
      <c r="AC45" s="28">
        <v>37200000</v>
      </c>
      <c r="AD45" s="28">
        <v>-37200000</v>
      </c>
      <c r="AE45" s="28">
        <v>-37200000</v>
      </c>
      <c r="AF45" s="28">
        <v>-34800000</v>
      </c>
      <c r="AG45" s="28">
        <v>-37200000</v>
      </c>
      <c r="AH45" s="28">
        <v>-36000000</v>
      </c>
      <c r="AI45" s="28">
        <v>-37200000</v>
      </c>
      <c r="AJ45" s="28">
        <v>-36000000</v>
      </c>
      <c r="AK45" s="28">
        <v>-37200000</v>
      </c>
      <c r="AL45" s="28">
        <v>-37200000</v>
      </c>
      <c r="AM45" s="28">
        <v>-36000000</v>
      </c>
      <c r="AN45" s="28">
        <v>-37200000</v>
      </c>
      <c r="AO45" s="28">
        <v>-36000000</v>
      </c>
      <c r="AP45" s="28">
        <v>-6200000</v>
      </c>
      <c r="AQ45" s="28">
        <v>-5800000</v>
      </c>
      <c r="AR45" s="28">
        <v>-6200000</v>
      </c>
      <c r="AS45" s="28">
        <v>-6000000</v>
      </c>
      <c r="AT45" s="28">
        <v>-6200000</v>
      </c>
      <c r="AU45" s="28">
        <v>-6000000</v>
      </c>
      <c r="AV45" s="28">
        <v>-6200000</v>
      </c>
      <c r="AW45" s="28">
        <v>-6200000</v>
      </c>
      <c r="AX45" s="28">
        <v>-6000000</v>
      </c>
      <c r="AY45" s="28">
        <v>-6200000</v>
      </c>
      <c r="AZ45" s="28">
        <v>-6000000</v>
      </c>
      <c r="BA45" s="28">
        <v>-6200000</v>
      </c>
      <c r="BB45" s="28">
        <v>-31000000</v>
      </c>
      <c r="BC45" s="28">
        <v>-29000000</v>
      </c>
      <c r="BD45" s="28">
        <v>-31000000</v>
      </c>
      <c r="BE45" s="28">
        <v>-30000000</v>
      </c>
      <c r="BF45" s="28">
        <v>-31000000</v>
      </c>
      <c r="BG45" s="28">
        <v>-30000000</v>
      </c>
      <c r="BH45" s="28">
        <v>-31000000</v>
      </c>
      <c r="BI45" s="28">
        <v>-31000000</v>
      </c>
      <c r="BJ45" s="28">
        <v>-30000000</v>
      </c>
      <c r="BK45" s="28">
        <v>-31000000</v>
      </c>
      <c r="BL45" s="28">
        <v>-30000000</v>
      </c>
      <c r="BM45" s="28">
        <v>-31000000</v>
      </c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</row>
    <row r="46" spans="2:128" x14ac:dyDescent="0.25">
      <c r="B46" t="s">
        <v>614</v>
      </c>
      <c r="C46" s="28" t="s">
        <v>493</v>
      </c>
      <c r="D46" t="s">
        <v>615</v>
      </c>
      <c r="E46" s="28" t="s">
        <v>1257</v>
      </c>
      <c r="F46" s="28">
        <v>37200000</v>
      </c>
      <c r="G46" s="28">
        <v>37200000</v>
      </c>
      <c r="H46" s="28">
        <v>34800000</v>
      </c>
      <c r="I46" s="28">
        <v>37200000</v>
      </c>
      <c r="J46" s="28">
        <v>36000000</v>
      </c>
      <c r="K46" s="28">
        <v>37200000</v>
      </c>
      <c r="L46" s="28">
        <v>36000000</v>
      </c>
      <c r="M46" s="28">
        <v>37200000</v>
      </c>
      <c r="N46" s="28">
        <v>37200000</v>
      </c>
      <c r="O46" s="28">
        <v>36000000</v>
      </c>
      <c r="P46" s="28">
        <v>37200000</v>
      </c>
      <c r="Q46" s="28">
        <v>36000000</v>
      </c>
      <c r="R46" s="28">
        <v>37200000</v>
      </c>
      <c r="S46" s="28">
        <v>34800000</v>
      </c>
      <c r="T46" s="28">
        <v>37200000</v>
      </c>
      <c r="U46" s="28">
        <v>36000000</v>
      </c>
      <c r="V46" s="28">
        <v>37200000</v>
      </c>
      <c r="W46" s="28">
        <v>36000000</v>
      </c>
      <c r="X46" s="28">
        <v>37200000</v>
      </c>
      <c r="Y46" s="28">
        <v>37200000</v>
      </c>
      <c r="Z46" s="28">
        <v>36000000</v>
      </c>
      <c r="AA46" s="28">
        <v>37200000</v>
      </c>
      <c r="AB46" s="28">
        <v>36000000</v>
      </c>
      <c r="AC46" s="28">
        <v>37200000</v>
      </c>
      <c r="AD46" s="28">
        <v>-37200000</v>
      </c>
      <c r="AE46" s="28">
        <v>-37200000</v>
      </c>
      <c r="AF46" s="28">
        <v>-34800000</v>
      </c>
      <c r="AG46" s="28">
        <v>-37200000</v>
      </c>
      <c r="AH46" s="28">
        <v>-36000000</v>
      </c>
      <c r="AI46" s="28">
        <v>-37200000</v>
      </c>
      <c r="AJ46" s="28">
        <v>-36000000</v>
      </c>
      <c r="AK46" s="28">
        <v>-37200000</v>
      </c>
      <c r="AL46" s="28">
        <v>-37200000</v>
      </c>
      <c r="AM46" s="28">
        <v>-36000000</v>
      </c>
      <c r="AN46" s="28">
        <v>-37200000</v>
      </c>
      <c r="AO46" s="28">
        <v>-36000000</v>
      </c>
      <c r="AP46" s="28">
        <v>-6200000</v>
      </c>
      <c r="AQ46" s="28">
        <v>-5800000</v>
      </c>
      <c r="AR46" s="28">
        <v>-6200000</v>
      </c>
      <c r="AS46" s="28">
        <v>-6000000</v>
      </c>
      <c r="AT46" s="28">
        <v>-6200000</v>
      </c>
      <c r="AU46" s="28">
        <v>-6000000</v>
      </c>
      <c r="AV46" s="28">
        <v>-6200000</v>
      </c>
      <c r="AW46" s="28">
        <v>-6200000</v>
      </c>
      <c r="AX46" s="28">
        <v>-6000000</v>
      </c>
      <c r="AY46" s="28">
        <v>-6200000</v>
      </c>
      <c r="AZ46" s="28">
        <v>-6000000</v>
      </c>
      <c r="BA46" s="28">
        <v>-6200000</v>
      </c>
      <c r="BB46" s="28">
        <v>-31000000</v>
      </c>
      <c r="BC46" s="28">
        <v>-29000000</v>
      </c>
      <c r="BD46" s="28">
        <v>-31000000</v>
      </c>
      <c r="BE46" s="28">
        <v>-30000000</v>
      </c>
      <c r="BF46" s="28">
        <v>-31000000</v>
      </c>
      <c r="BG46" s="28">
        <v>-30000000</v>
      </c>
      <c r="BH46" s="28">
        <v>-31000000</v>
      </c>
      <c r="BI46" s="28">
        <v>-31000000</v>
      </c>
      <c r="BJ46" s="28">
        <v>-30000000</v>
      </c>
      <c r="BK46" s="28">
        <v>-31000000</v>
      </c>
      <c r="BL46" s="28">
        <v>-30000000</v>
      </c>
      <c r="BM46" s="28">
        <v>-31000000</v>
      </c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</row>
    <row r="47" spans="2:128" x14ac:dyDescent="0.25">
      <c r="B47" t="s">
        <v>616</v>
      </c>
      <c r="C47" s="28" t="s">
        <v>493</v>
      </c>
      <c r="D47" t="s">
        <v>617</v>
      </c>
      <c r="E47" s="28" t="s">
        <v>1258</v>
      </c>
      <c r="F47" s="28">
        <v>12000000</v>
      </c>
      <c r="G47" s="28">
        <v>12000000</v>
      </c>
      <c r="H47" s="28">
        <v>12000000</v>
      </c>
      <c r="I47" s="28">
        <v>12000000</v>
      </c>
      <c r="J47" s="28">
        <v>12000000</v>
      </c>
      <c r="K47" s="28">
        <v>12000000</v>
      </c>
      <c r="L47" s="28">
        <v>12000000</v>
      </c>
      <c r="M47" s="28">
        <v>12000000</v>
      </c>
      <c r="N47" s="28">
        <v>12000000</v>
      </c>
      <c r="O47" s="28">
        <v>12000000</v>
      </c>
      <c r="P47" s="28">
        <v>12000000</v>
      </c>
      <c r="Q47" s="28">
        <v>12000000</v>
      </c>
      <c r="R47" s="28">
        <v>12000000</v>
      </c>
      <c r="S47" s="28">
        <v>12000000</v>
      </c>
      <c r="T47" s="28">
        <v>12000000</v>
      </c>
      <c r="U47" s="28">
        <v>12000000</v>
      </c>
      <c r="V47" s="28">
        <v>12000000</v>
      </c>
      <c r="W47" s="28">
        <v>12000000</v>
      </c>
      <c r="X47" s="28">
        <v>12000000</v>
      </c>
      <c r="Y47" s="28">
        <v>12000000</v>
      </c>
      <c r="Z47" s="28">
        <v>12000000</v>
      </c>
      <c r="AA47" s="28">
        <v>12000000</v>
      </c>
      <c r="AB47" s="28">
        <v>12000000</v>
      </c>
      <c r="AC47" s="28">
        <v>12000000</v>
      </c>
      <c r="AD47" s="28">
        <v>-12000000</v>
      </c>
      <c r="AE47" s="28">
        <v>-12000000</v>
      </c>
      <c r="AF47" s="28">
        <v>-12000000</v>
      </c>
      <c r="AG47" s="28">
        <v>-12000000</v>
      </c>
      <c r="AH47" s="28">
        <v>-12000000</v>
      </c>
      <c r="AI47" s="28">
        <v>-12000000</v>
      </c>
      <c r="AJ47" s="28">
        <v>-12000000</v>
      </c>
      <c r="AK47" s="28">
        <v>-12000000</v>
      </c>
      <c r="AL47" s="28">
        <v>-12000000</v>
      </c>
      <c r="AM47" s="28">
        <v>-12000000</v>
      </c>
      <c r="AN47" s="28">
        <v>-12000000</v>
      </c>
      <c r="AO47" s="28">
        <v>-12000000</v>
      </c>
      <c r="AP47" s="28">
        <v>-2000000</v>
      </c>
      <c r="AQ47" s="28">
        <v>-2000000</v>
      </c>
      <c r="AR47" s="28">
        <v>-2000000</v>
      </c>
      <c r="AS47" s="28">
        <v>-2000000</v>
      </c>
      <c r="AT47" s="28">
        <v>-2000000</v>
      </c>
      <c r="AU47" s="28">
        <v>-2000000</v>
      </c>
      <c r="AV47" s="28">
        <v>-2000000</v>
      </c>
      <c r="AW47" s="28">
        <v>-2000000</v>
      </c>
      <c r="AX47" s="28">
        <v>-2000000</v>
      </c>
      <c r="AY47" s="28">
        <v>-2000000</v>
      </c>
      <c r="AZ47" s="28">
        <v>-2000000</v>
      </c>
      <c r="BA47" s="28">
        <v>-2000000</v>
      </c>
      <c r="BB47" s="28">
        <v>-10000000</v>
      </c>
      <c r="BC47" s="28">
        <v>-10000000</v>
      </c>
      <c r="BD47" s="28">
        <v>-10000000</v>
      </c>
      <c r="BE47" s="28">
        <v>-10000000</v>
      </c>
      <c r="BF47" s="28">
        <v>-10000000</v>
      </c>
      <c r="BG47" s="28">
        <v>-10000000</v>
      </c>
      <c r="BH47" s="28">
        <v>-10000000</v>
      </c>
      <c r="BI47" s="28">
        <v>-10000000</v>
      </c>
      <c r="BJ47" s="28">
        <v>-10000000</v>
      </c>
      <c r="BK47" s="28">
        <v>-10000000</v>
      </c>
      <c r="BL47" s="28">
        <v>-10000000</v>
      </c>
      <c r="BM47" s="28">
        <v>-10000000</v>
      </c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</row>
    <row r="48" spans="2:128" x14ac:dyDescent="0.25">
      <c r="B48" t="s">
        <v>618</v>
      </c>
      <c r="C48" s="28" t="s">
        <v>493</v>
      </c>
      <c r="D48" t="s">
        <v>619</v>
      </c>
      <c r="E48" s="28" t="s">
        <v>1259</v>
      </c>
      <c r="F48" s="28">
        <v>24000000</v>
      </c>
      <c r="G48" s="28">
        <v>24000000</v>
      </c>
      <c r="H48" s="28">
        <v>24000000</v>
      </c>
      <c r="I48" s="28">
        <v>24000000</v>
      </c>
      <c r="J48" s="28">
        <v>24000000</v>
      </c>
      <c r="K48" s="28">
        <v>24000000</v>
      </c>
      <c r="L48" s="28">
        <v>24000000</v>
      </c>
      <c r="M48" s="28">
        <v>24000000</v>
      </c>
      <c r="N48" s="28">
        <v>24000000</v>
      </c>
      <c r="O48" s="28">
        <v>24000000</v>
      </c>
      <c r="P48" s="28">
        <v>24000000</v>
      </c>
      <c r="Q48" s="28">
        <v>24000000</v>
      </c>
      <c r="R48" s="28">
        <v>24000000</v>
      </c>
      <c r="S48" s="28">
        <v>24000000</v>
      </c>
      <c r="T48" s="28">
        <v>24000000</v>
      </c>
      <c r="U48" s="28">
        <v>24000000</v>
      </c>
      <c r="V48" s="28">
        <v>24000000</v>
      </c>
      <c r="W48" s="28">
        <v>24000000</v>
      </c>
      <c r="X48" s="28">
        <v>24000000</v>
      </c>
      <c r="Y48" s="28">
        <v>24000000</v>
      </c>
      <c r="Z48" s="28">
        <v>24000000</v>
      </c>
      <c r="AA48" s="28">
        <v>24000000</v>
      </c>
      <c r="AB48" s="28">
        <v>24000000</v>
      </c>
      <c r="AC48" s="28">
        <v>24000000</v>
      </c>
      <c r="AD48" s="28">
        <v>-24000000</v>
      </c>
      <c r="AE48" s="28">
        <v>-24000000</v>
      </c>
      <c r="AF48" s="28">
        <v>-24000000</v>
      </c>
      <c r="AG48" s="28">
        <v>-24000000</v>
      </c>
      <c r="AH48" s="28">
        <v>-24000000</v>
      </c>
      <c r="AI48" s="28">
        <v>-24000000</v>
      </c>
      <c r="AJ48" s="28">
        <v>-24000000</v>
      </c>
      <c r="AK48" s="28">
        <v>-24000000</v>
      </c>
      <c r="AL48" s="28">
        <v>-24000000</v>
      </c>
      <c r="AM48" s="28">
        <v>-24000000</v>
      </c>
      <c r="AN48" s="28">
        <v>-24000000</v>
      </c>
      <c r="AO48" s="28">
        <v>-24000000</v>
      </c>
      <c r="AP48" s="28">
        <v>-4000000</v>
      </c>
      <c r="AQ48" s="28">
        <v>-4000000</v>
      </c>
      <c r="AR48" s="28">
        <v>-4000000</v>
      </c>
      <c r="AS48" s="28">
        <v>-4000000</v>
      </c>
      <c r="AT48" s="28">
        <v>-4000000</v>
      </c>
      <c r="AU48" s="28">
        <v>-4000000</v>
      </c>
      <c r="AV48" s="28">
        <v>-4000000</v>
      </c>
      <c r="AW48" s="28">
        <v>-4000000</v>
      </c>
      <c r="AX48" s="28">
        <v>-4000000</v>
      </c>
      <c r="AY48" s="28">
        <v>-4000000</v>
      </c>
      <c r="AZ48" s="28">
        <v>-4000000</v>
      </c>
      <c r="BA48" s="28">
        <v>-4000000</v>
      </c>
      <c r="BB48" s="28">
        <v>-20000000</v>
      </c>
      <c r="BC48" s="28">
        <v>-20000000</v>
      </c>
      <c r="BD48" s="28">
        <v>-20000000</v>
      </c>
      <c r="BE48" s="28">
        <v>-20000000</v>
      </c>
      <c r="BF48" s="28">
        <v>-20000000</v>
      </c>
      <c r="BG48" s="28">
        <v>-20000000</v>
      </c>
      <c r="BH48" s="28">
        <v>-20000000</v>
      </c>
      <c r="BI48" s="28">
        <v>-20000000</v>
      </c>
      <c r="BJ48" s="28">
        <v>-20000000</v>
      </c>
      <c r="BK48" s="28">
        <v>-20000000</v>
      </c>
      <c r="BL48" s="28">
        <v>-20000000</v>
      </c>
      <c r="BM48" s="28">
        <v>-20000000</v>
      </c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</row>
    <row r="49" spans="2:128" x14ac:dyDescent="0.25">
      <c r="B49" t="s">
        <v>620</v>
      </c>
      <c r="C49" s="28" t="s">
        <v>493</v>
      </c>
      <c r="D49" t="s">
        <v>621</v>
      </c>
      <c r="E49" s="28" t="s">
        <v>1260</v>
      </c>
      <c r="F49" s="28">
        <v>3600000</v>
      </c>
      <c r="G49" s="28">
        <v>3600000</v>
      </c>
      <c r="H49" s="28">
        <v>3600000</v>
      </c>
      <c r="I49" s="28">
        <v>3600000</v>
      </c>
      <c r="J49" s="28">
        <v>3600000</v>
      </c>
      <c r="K49" s="28">
        <v>3600000</v>
      </c>
      <c r="L49" s="28">
        <v>3600000</v>
      </c>
      <c r="M49" s="28">
        <v>3600000</v>
      </c>
      <c r="N49" s="28">
        <v>3600000</v>
      </c>
      <c r="O49" s="28">
        <v>3600000</v>
      </c>
      <c r="P49" s="28">
        <v>3600000</v>
      </c>
      <c r="Q49" s="28">
        <v>3600000</v>
      </c>
      <c r="R49" s="28">
        <v>3600000</v>
      </c>
      <c r="S49" s="28">
        <v>3600000</v>
      </c>
      <c r="T49" s="28">
        <v>3600000</v>
      </c>
      <c r="U49" s="28">
        <v>3600000</v>
      </c>
      <c r="V49" s="28">
        <v>3600000</v>
      </c>
      <c r="W49" s="28">
        <v>3600000</v>
      </c>
      <c r="X49" s="28">
        <v>3600000</v>
      </c>
      <c r="Y49" s="28">
        <v>3600000</v>
      </c>
      <c r="Z49" s="28">
        <v>3600000</v>
      </c>
      <c r="AA49" s="28">
        <v>3600000</v>
      </c>
      <c r="AB49" s="28">
        <v>3600000</v>
      </c>
      <c r="AC49" s="28">
        <v>3600000</v>
      </c>
      <c r="AD49" s="28">
        <v>-3600000</v>
      </c>
      <c r="AE49" s="28">
        <v>-3600000</v>
      </c>
      <c r="AF49" s="28">
        <v>-3600000</v>
      </c>
      <c r="AG49" s="28">
        <v>-3600000</v>
      </c>
      <c r="AH49" s="28">
        <v>-3600000</v>
      </c>
      <c r="AI49" s="28">
        <v>-3600000</v>
      </c>
      <c r="AJ49" s="28">
        <v>-3600000</v>
      </c>
      <c r="AK49" s="28">
        <v>-3600000</v>
      </c>
      <c r="AL49" s="28">
        <v>-3600000</v>
      </c>
      <c r="AM49" s="28">
        <v>-3600000</v>
      </c>
      <c r="AN49" s="28">
        <v>-3600000</v>
      </c>
      <c r="AO49" s="28">
        <v>-3600000</v>
      </c>
      <c r="AP49" s="28">
        <v>-600000</v>
      </c>
      <c r="AQ49" s="28">
        <v>-600000</v>
      </c>
      <c r="AR49" s="28">
        <v>-600000</v>
      </c>
      <c r="AS49" s="28">
        <v>-600000</v>
      </c>
      <c r="AT49" s="28">
        <v>-600000</v>
      </c>
      <c r="AU49" s="28">
        <v>-600000</v>
      </c>
      <c r="AV49" s="28">
        <v>-600000</v>
      </c>
      <c r="AW49" s="28">
        <v>-600000</v>
      </c>
      <c r="AX49" s="28">
        <v>-600000</v>
      </c>
      <c r="AY49" s="28">
        <v>-600000</v>
      </c>
      <c r="AZ49" s="28">
        <v>-600000</v>
      </c>
      <c r="BA49" s="28">
        <v>-600000</v>
      </c>
      <c r="BB49" s="28">
        <v>-3000000</v>
      </c>
      <c r="BC49" s="28">
        <v>-3000000</v>
      </c>
      <c r="BD49" s="28">
        <v>-3000000</v>
      </c>
      <c r="BE49" s="28">
        <v>-3000000</v>
      </c>
      <c r="BF49" s="28">
        <v>-3000000</v>
      </c>
      <c r="BG49" s="28">
        <v>-3000000</v>
      </c>
      <c r="BH49" s="28">
        <v>-3000000</v>
      </c>
      <c r="BI49" s="28">
        <v>-3000000</v>
      </c>
      <c r="BJ49" s="28">
        <v>-3000000</v>
      </c>
      <c r="BK49" s="28">
        <v>-3000000</v>
      </c>
      <c r="BL49" s="28">
        <v>-3000000</v>
      </c>
      <c r="BM49" s="28">
        <v>-3000000</v>
      </c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</row>
    <row r="50" spans="2:128" x14ac:dyDescent="0.25">
      <c r="B50" t="s">
        <v>622</v>
      </c>
      <c r="C50" s="28" t="s">
        <v>493</v>
      </c>
      <c r="D50" t="s">
        <v>623</v>
      </c>
      <c r="E50" s="28" t="s">
        <v>1261</v>
      </c>
      <c r="F50" s="28">
        <v>3600000</v>
      </c>
      <c r="G50" s="28">
        <v>3600000</v>
      </c>
      <c r="H50" s="28">
        <v>3600000</v>
      </c>
      <c r="I50" s="28">
        <v>3600000</v>
      </c>
      <c r="J50" s="28">
        <v>3600000</v>
      </c>
      <c r="K50" s="28">
        <v>3600000</v>
      </c>
      <c r="L50" s="28">
        <v>3600000</v>
      </c>
      <c r="M50" s="28">
        <v>3600000</v>
      </c>
      <c r="N50" s="28">
        <v>3600000</v>
      </c>
      <c r="O50" s="28">
        <v>3600000</v>
      </c>
      <c r="P50" s="28">
        <v>3600000</v>
      </c>
      <c r="Q50" s="28">
        <v>3600000</v>
      </c>
      <c r="R50" s="28">
        <v>3600000</v>
      </c>
      <c r="S50" s="28">
        <v>3600000</v>
      </c>
      <c r="T50" s="28">
        <v>3600000</v>
      </c>
      <c r="U50" s="28">
        <v>3600000</v>
      </c>
      <c r="V50" s="28">
        <v>3600000</v>
      </c>
      <c r="W50" s="28">
        <v>3600000</v>
      </c>
      <c r="X50" s="28">
        <v>3600000</v>
      </c>
      <c r="Y50" s="28">
        <v>3600000</v>
      </c>
      <c r="Z50" s="28">
        <v>3600000</v>
      </c>
      <c r="AA50" s="28">
        <v>3600000</v>
      </c>
      <c r="AB50" s="28">
        <v>3600000</v>
      </c>
      <c r="AC50" s="28">
        <v>3600000</v>
      </c>
      <c r="AD50" s="28">
        <v>-3600000</v>
      </c>
      <c r="AE50" s="28">
        <v>-3600000</v>
      </c>
      <c r="AF50" s="28">
        <v>-3600000</v>
      </c>
      <c r="AG50" s="28">
        <v>-3600000</v>
      </c>
      <c r="AH50" s="28">
        <v>-3600000</v>
      </c>
      <c r="AI50" s="28">
        <v>-3600000</v>
      </c>
      <c r="AJ50" s="28">
        <v>-3600000</v>
      </c>
      <c r="AK50" s="28">
        <v>-3600000</v>
      </c>
      <c r="AL50" s="28">
        <v>-3600000</v>
      </c>
      <c r="AM50" s="28">
        <v>-3600000</v>
      </c>
      <c r="AN50" s="28">
        <v>-3600000</v>
      </c>
      <c r="AO50" s="28">
        <v>-3600000</v>
      </c>
      <c r="AP50" s="28">
        <v>-600000</v>
      </c>
      <c r="AQ50" s="28">
        <v>-600000</v>
      </c>
      <c r="AR50" s="28">
        <v>-600000</v>
      </c>
      <c r="AS50" s="28">
        <v>-600000</v>
      </c>
      <c r="AT50" s="28">
        <v>-600000</v>
      </c>
      <c r="AU50" s="28">
        <v>-600000</v>
      </c>
      <c r="AV50" s="28">
        <v>-600000</v>
      </c>
      <c r="AW50" s="28">
        <v>-600000</v>
      </c>
      <c r="AX50" s="28">
        <v>-600000</v>
      </c>
      <c r="AY50" s="28">
        <v>-600000</v>
      </c>
      <c r="AZ50" s="28">
        <v>-600000</v>
      </c>
      <c r="BA50" s="28">
        <v>-600000</v>
      </c>
      <c r="BB50" s="28">
        <v>-3000000</v>
      </c>
      <c r="BC50" s="28">
        <v>-3000000</v>
      </c>
      <c r="BD50" s="28">
        <v>-3000000</v>
      </c>
      <c r="BE50" s="28">
        <v>-3000000</v>
      </c>
      <c r="BF50" s="28">
        <v>-3000000</v>
      </c>
      <c r="BG50" s="28">
        <v>-3000000</v>
      </c>
      <c r="BH50" s="28">
        <v>-3000000</v>
      </c>
      <c r="BI50" s="28">
        <v>-3000000</v>
      </c>
      <c r="BJ50" s="28">
        <v>-3000000</v>
      </c>
      <c r="BK50" s="28">
        <v>-3000000</v>
      </c>
      <c r="BL50" s="28">
        <v>-3000000</v>
      </c>
      <c r="BM50" s="28">
        <v>-3000000</v>
      </c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</row>
    <row r="51" spans="2:128" x14ac:dyDescent="0.25">
      <c r="B51" t="s">
        <v>624</v>
      </c>
      <c r="C51" s="28" t="s">
        <v>493</v>
      </c>
      <c r="D51" t="s">
        <v>625</v>
      </c>
      <c r="E51" s="28" t="s">
        <v>1262</v>
      </c>
      <c r="F51" s="28">
        <v>2400000</v>
      </c>
      <c r="G51" s="28">
        <v>2400000</v>
      </c>
      <c r="H51" s="28">
        <v>2400000</v>
      </c>
      <c r="I51" s="28">
        <v>2400000</v>
      </c>
      <c r="J51" s="28">
        <v>2400000</v>
      </c>
      <c r="K51" s="28">
        <v>2400000</v>
      </c>
      <c r="L51" s="28">
        <v>2400000</v>
      </c>
      <c r="M51" s="28">
        <v>2400000</v>
      </c>
      <c r="N51" s="28">
        <v>2400000</v>
      </c>
      <c r="O51" s="28">
        <v>2400000</v>
      </c>
      <c r="P51" s="28">
        <v>2400000</v>
      </c>
      <c r="Q51" s="28">
        <v>2400000</v>
      </c>
      <c r="R51" s="28">
        <v>2400000</v>
      </c>
      <c r="S51" s="28">
        <v>2400000</v>
      </c>
      <c r="T51" s="28">
        <v>2400000</v>
      </c>
      <c r="U51" s="28">
        <v>2400000</v>
      </c>
      <c r="V51" s="28">
        <v>2400000</v>
      </c>
      <c r="W51" s="28">
        <v>2400000</v>
      </c>
      <c r="X51" s="28">
        <v>2400000</v>
      </c>
      <c r="Y51" s="28">
        <v>2400000</v>
      </c>
      <c r="Z51" s="28">
        <v>2400000</v>
      </c>
      <c r="AA51" s="28">
        <v>2400000</v>
      </c>
      <c r="AB51" s="28">
        <v>2400000</v>
      </c>
      <c r="AC51" s="28">
        <v>2400000</v>
      </c>
      <c r="AD51" s="28">
        <v>-2400000</v>
      </c>
      <c r="AE51" s="28">
        <v>-2400000</v>
      </c>
      <c r="AF51" s="28">
        <v>-2400000</v>
      </c>
      <c r="AG51" s="28">
        <v>-2400000</v>
      </c>
      <c r="AH51" s="28">
        <v>-2400000</v>
      </c>
      <c r="AI51" s="28">
        <v>-2400000</v>
      </c>
      <c r="AJ51" s="28">
        <v>-2400000</v>
      </c>
      <c r="AK51" s="28">
        <v>-2400000</v>
      </c>
      <c r="AL51" s="28">
        <v>-2400000</v>
      </c>
      <c r="AM51" s="28">
        <v>-2400000</v>
      </c>
      <c r="AN51" s="28">
        <v>-2400000</v>
      </c>
      <c r="AO51" s="28">
        <v>-2400000</v>
      </c>
      <c r="AP51" s="28">
        <v>-400000</v>
      </c>
      <c r="AQ51" s="28">
        <v>-400000</v>
      </c>
      <c r="AR51" s="28">
        <v>-400000</v>
      </c>
      <c r="AS51" s="28">
        <v>-400000</v>
      </c>
      <c r="AT51" s="28">
        <v>-400000</v>
      </c>
      <c r="AU51" s="28">
        <v>-400000</v>
      </c>
      <c r="AV51" s="28">
        <v>-400000</v>
      </c>
      <c r="AW51" s="28">
        <v>-400000</v>
      </c>
      <c r="AX51" s="28">
        <v>-400000</v>
      </c>
      <c r="AY51" s="28">
        <v>-400000</v>
      </c>
      <c r="AZ51" s="28">
        <v>-400000</v>
      </c>
      <c r="BA51" s="28">
        <v>-400000</v>
      </c>
      <c r="BB51" s="28">
        <v>0</v>
      </c>
      <c r="BC51" s="28">
        <v>0</v>
      </c>
      <c r="BD51" s="28">
        <v>0</v>
      </c>
      <c r="BE51" s="28">
        <v>0</v>
      </c>
      <c r="BF51" s="28">
        <v>0</v>
      </c>
      <c r="BG51" s="28">
        <v>0</v>
      </c>
      <c r="BH51" s="28">
        <v>0</v>
      </c>
      <c r="BI51" s="28">
        <v>0</v>
      </c>
      <c r="BJ51" s="28">
        <v>0</v>
      </c>
      <c r="BK51" s="28">
        <v>0</v>
      </c>
      <c r="BL51" s="28">
        <v>0</v>
      </c>
      <c r="BM51" s="28">
        <v>0</v>
      </c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</row>
    <row r="52" spans="2:128" x14ac:dyDescent="0.25">
      <c r="B52" t="s">
        <v>626</v>
      </c>
      <c r="C52" s="28" t="s">
        <v>493</v>
      </c>
      <c r="D52" t="s">
        <v>627</v>
      </c>
      <c r="E52" s="28" t="s">
        <v>1263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216000000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0</v>
      </c>
      <c r="S52" s="28">
        <v>0</v>
      </c>
      <c r="T52" s="28">
        <v>0</v>
      </c>
      <c r="U52" s="28">
        <v>0</v>
      </c>
      <c r="V52" s="28">
        <v>0</v>
      </c>
      <c r="W52" s="28">
        <v>0</v>
      </c>
      <c r="X52" s="28">
        <v>108000000</v>
      </c>
      <c r="Y52" s="28">
        <v>108000000</v>
      </c>
      <c r="Z52" s="28">
        <v>0</v>
      </c>
      <c r="AA52" s="28">
        <v>0</v>
      </c>
      <c r="AB52" s="28">
        <v>0</v>
      </c>
      <c r="AC52" s="28">
        <v>0</v>
      </c>
      <c r="AD52" s="28">
        <v>0</v>
      </c>
      <c r="AE52" s="28">
        <v>0</v>
      </c>
      <c r="AF52" s="28">
        <v>0</v>
      </c>
      <c r="AG52" s="28">
        <v>0</v>
      </c>
      <c r="AH52" s="28">
        <v>0</v>
      </c>
      <c r="AI52" s="28">
        <v>0</v>
      </c>
      <c r="AJ52" s="28">
        <v>-216000000</v>
      </c>
      <c r="AK52" s="28">
        <v>0</v>
      </c>
      <c r="AL52" s="28">
        <v>0</v>
      </c>
      <c r="AM52" s="28">
        <v>0</v>
      </c>
      <c r="AN52" s="28">
        <v>0</v>
      </c>
      <c r="AO52" s="28">
        <v>0</v>
      </c>
      <c r="AP52" s="28">
        <v>0</v>
      </c>
      <c r="AQ52" s="28">
        <v>0</v>
      </c>
      <c r="AR52" s="28">
        <v>0</v>
      </c>
      <c r="AS52" s="28">
        <v>0</v>
      </c>
      <c r="AT52" s="28">
        <v>0</v>
      </c>
      <c r="AU52" s="28">
        <v>0</v>
      </c>
      <c r="AV52" s="28">
        <v>-18000000</v>
      </c>
      <c r="AW52" s="28">
        <v>-18000000</v>
      </c>
      <c r="AX52" s="28">
        <v>0</v>
      </c>
      <c r="AY52" s="28">
        <v>0</v>
      </c>
      <c r="AZ52" s="28">
        <v>0</v>
      </c>
      <c r="BA52" s="28">
        <v>0</v>
      </c>
      <c r="BB52" s="28">
        <v>0</v>
      </c>
      <c r="BC52" s="28">
        <v>0</v>
      </c>
      <c r="BD52" s="28">
        <v>0</v>
      </c>
      <c r="BE52" s="28">
        <v>0</v>
      </c>
      <c r="BF52" s="28">
        <v>0</v>
      </c>
      <c r="BG52" s="28">
        <v>0</v>
      </c>
      <c r="BH52" s="28">
        <v>0</v>
      </c>
      <c r="BI52" s="28">
        <v>0</v>
      </c>
      <c r="BJ52" s="28">
        <v>0</v>
      </c>
      <c r="BK52" s="28">
        <v>0</v>
      </c>
      <c r="BL52" s="28">
        <v>0</v>
      </c>
      <c r="BM52" s="28">
        <v>0</v>
      </c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</row>
    <row r="53" spans="2:128" x14ac:dyDescent="0.25">
      <c r="B53" t="s">
        <v>628</v>
      </c>
      <c r="C53" s="28" t="s">
        <v>493</v>
      </c>
      <c r="D53" t="s">
        <v>629</v>
      </c>
      <c r="E53" s="28" t="s">
        <v>1264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36000000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8">
        <v>0</v>
      </c>
      <c r="W53" s="28">
        <v>0</v>
      </c>
      <c r="X53" s="28">
        <v>0</v>
      </c>
      <c r="Y53" s="28">
        <v>0</v>
      </c>
      <c r="Z53" s="28">
        <v>0</v>
      </c>
      <c r="AA53" s="28">
        <v>0</v>
      </c>
      <c r="AB53" s="28">
        <v>0</v>
      </c>
      <c r="AC53" s="28">
        <v>0</v>
      </c>
      <c r="AD53" s="28">
        <v>0</v>
      </c>
      <c r="AE53" s="28">
        <v>0</v>
      </c>
      <c r="AF53" s="28">
        <v>0</v>
      </c>
      <c r="AG53" s="28">
        <v>0</v>
      </c>
      <c r="AH53" s="28">
        <v>0</v>
      </c>
      <c r="AI53" s="28">
        <v>0</v>
      </c>
      <c r="AJ53" s="28">
        <v>0</v>
      </c>
      <c r="AK53" s="28">
        <v>0</v>
      </c>
      <c r="AL53" s="28">
        <v>-36000000</v>
      </c>
      <c r="AM53" s="28">
        <v>0</v>
      </c>
      <c r="AN53" s="28">
        <v>0</v>
      </c>
      <c r="AO53" s="28">
        <v>0</v>
      </c>
      <c r="AP53" s="28">
        <v>0</v>
      </c>
      <c r="AQ53" s="28">
        <v>0</v>
      </c>
      <c r="AR53" s="28">
        <v>0</v>
      </c>
      <c r="AS53" s="28">
        <v>0</v>
      </c>
      <c r="AT53" s="28">
        <v>0</v>
      </c>
      <c r="AU53" s="28">
        <v>0</v>
      </c>
      <c r="AV53" s="28">
        <v>0</v>
      </c>
      <c r="AW53" s="28">
        <v>0</v>
      </c>
      <c r="AX53" s="28">
        <v>0</v>
      </c>
      <c r="AY53" s="28">
        <v>0</v>
      </c>
      <c r="AZ53" s="28">
        <v>0</v>
      </c>
      <c r="BA53" s="28">
        <v>0</v>
      </c>
      <c r="BB53" s="28">
        <v>0</v>
      </c>
      <c r="BC53" s="28">
        <v>0</v>
      </c>
      <c r="BD53" s="28">
        <v>0</v>
      </c>
      <c r="BE53" s="28">
        <v>0</v>
      </c>
      <c r="BF53" s="28">
        <v>0</v>
      </c>
      <c r="BG53" s="28">
        <v>0</v>
      </c>
      <c r="BH53" s="28">
        <v>0</v>
      </c>
      <c r="BI53" s="28">
        <v>0</v>
      </c>
      <c r="BJ53" s="28">
        <v>0</v>
      </c>
      <c r="BK53" s="28">
        <v>0</v>
      </c>
      <c r="BL53" s="28">
        <v>0</v>
      </c>
      <c r="BM53" s="28">
        <v>0</v>
      </c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</row>
    <row r="54" spans="2:128" x14ac:dyDescent="0.25">
      <c r="B54" t="s">
        <v>630</v>
      </c>
      <c r="C54" s="28" t="s">
        <v>493</v>
      </c>
      <c r="D54" t="s">
        <v>631</v>
      </c>
      <c r="E54" s="28" t="s">
        <v>1265</v>
      </c>
      <c r="F54" s="28">
        <v>120000000</v>
      </c>
      <c r="G54" s="28">
        <v>120000000</v>
      </c>
      <c r="H54" s="28">
        <v>120000000</v>
      </c>
      <c r="I54" s="28">
        <v>120000000</v>
      </c>
      <c r="J54" s="28">
        <v>120000000</v>
      </c>
      <c r="K54" s="28">
        <v>120000000</v>
      </c>
      <c r="L54" s="28">
        <v>120000000</v>
      </c>
      <c r="M54" s="28">
        <v>120000000</v>
      </c>
      <c r="N54" s="28">
        <v>120000000</v>
      </c>
      <c r="O54" s="28">
        <v>120000000</v>
      </c>
      <c r="P54" s="28">
        <v>120000000</v>
      </c>
      <c r="Q54" s="28">
        <v>120000000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-120000000</v>
      </c>
      <c r="AE54" s="28">
        <v>-120000000</v>
      </c>
      <c r="AF54" s="28">
        <v>-120000000</v>
      </c>
      <c r="AG54" s="28">
        <v>-120000000</v>
      </c>
      <c r="AH54" s="28">
        <v>-120000000</v>
      </c>
      <c r="AI54" s="28">
        <v>-120000000</v>
      </c>
      <c r="AJ54" s="28">
        <v>-120000000</v>
      </c>
      <c r="AK54" s="28">
        <v>-120000000</v>
      </c>
      <c r="AL54" s="28">
        <v>-120000000</v>
      </c>
      <c r="AM54" s="28">
        <v>-120000000</v>
      </c>
      <c r="AN54" s="28">
        <v>-120000000</v>
      </c>
      <c r="AO54" s="28">
        <v>-120000000</v>
      </c>
      <c r="AP54" s="28">
        <v>0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28">
        <v>0</v>
      </c>
      <c r="AY54" s="28">
        <v>0</v>
      </c>
      <c r="AZ54" s="28">
        <v>0</v>
      </c>
      <c r="BA54" s="28">
        <v>0</v>
      </c>
      <c r="BB54" s="28">
        <v>0</v>
      </c>
      <c r="BC54" s="28">
        <v>0</v>
      </c>
      <c r="BD54" s="28">
        <v>0</v>
      </c>
      <c r="BE54" s="28">
        <v>0</v>
      </c>
      <c r="BF54" s="28">
        <v>0</v>
      </c>
      <c r="BG54" s="28">
        <v>0</v>
      </c>
      <c r="BH54" s="28">
        <v>0</v>
      </c>
      <c r="BI54" s="28">
        <v>0</v>
      </c>
      <c r="BJ54" s="28">
        <v>0</v>
      </c>
      <c r="BK54" s="28">
        <v>0</v>
      </c>
      <c r="BL54" s="28">
        <v>0</v>
      </c>
      <c r="BM54" s="28">
        <v>0</v>
      </c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</row>
    <row r="55" spans="2:128" x14ac:dyDescent="0.25">
      <c r="B55" t="s">
        <v>632</v>
      </c>
      <c r="C55" s="28" t="s">
        <v>493</v>
      </c>
      <c r="D55" t="s">
        <v>633</v>
      </c>
      <c r="E55" s="28" t="s">
        <v>1266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3000000</v>
      </c>
      <c r="N55" s="28">
        <v>3000000</v>
      </c>
      <c r="O55" s="28">
        <v>3000000</v>
      </c>
      <c r="P55" s="28">
        <v>3000000</v>
      </c>
      <c r="Q55" s="28">
        <v>3000000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  <c r="AJ55" s="28">
        <v>0</v>
      </c>
      <c r="AK55" s="28">
        <v>-3000000</v>
      </c>
      <c r="AL55" s="28">
        <v>-3000000</v>
      </c>
      <c r="AM55" s="28">
        <v>-3000000</v>
      </c>
      <c r="AN55" s="28">
        <v>-3000000</v>
      </c>
      <c r="AO55" s="28">
        <v>-3000000</v>
      </c>
      <c r="AP55" s="28">
        <v>0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0</v>
      </c>
      <c r="AW55" s="28">
        <v>0</v>
      </c>
      <c r="AX55" s="28">
        <v>0</v>
      </c>
      <c r="AY55" s="28">
        <v>0</v>
      </c>
      <c r="AZ55" s="28">
        <v>0</v>
      </c>
      <c r="BA55" s="28">
        <v>0</v>
      </c>
      <c r="BB55" s="28">
        <v>0</v>
      </c>
      <c r="BC55" s="28">
        <v>0</v>
      </c>
      <c r="BD55" s="28">
        <v>0</v>
      </c>
      <c r="BE55" s="28">
        <v>0</v>
      </c>
      <c r="BF55" s="28">
        <v>0</v>
      </c>
      <c r="BG55" s="28">
        <v>0</v>
      </c>
      <c r="BH55" s="28">
        <v>0</v>
      </c>
      <c r="BI55" s="28">
        <v>0</v>
      </c>
      <c r="BJ55" s="28">
        <v>0</v>
      </c>
      <c r="BK55" s="28">
        <v>0</v>
      </c>
      <c r="BL55" s="28">
        <v>0</v>
      </c>
      <c r="BM55" s="28">
        <v>0</v>
      </c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</row>
    <row r="56" spans="2:128" x14ac:dyDescent="0.25">
      <c r="B56" t="s">
        <v>634</v>
      </c>
      <c r="C56" s="28" t="s">
        <v>493</v>
      </c>
      <c r="D56" t="s">
        <v>635</v>
      </c>
      <c r="E56" s="28" t="s">
        <v>1267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360000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120000</v>
      </c>
      <c r="Y56" s="28">
        <v>120000</v>
      </c>
      <c r="Z56" s="28">
        <v>120000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0</v>
      </c>
      <c r="AK56" s="28">
        <v>0</v>
      </c>
      <c r="AL56" s="28">
        <v>-360000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v>0</v>
      </c>
      <c r="AX56" s="28">
        <v>0</v>
      </c>
      <c r="AY56" s="28">
        <v>0</v>
      </c>
      <c r="AZ56" s="28">
        <v>0</v>
      </c>
      <c r="BA56" s="28">
        <v>0</v>
      </c>
      <c r="BB56" s="28">
        <v>0</v>
      </c>
      <c r="BC56" s="28">
        <v>0</v>
      </c>
      <c r="BD56" s="28">
        <v>0</v>
      </c>
      <c r="BE56" s="28">
        <v>0</v>
      </c>
      <c r="BF56" s="28">
        <v>0</v>
      </c>
      <c r="BG56" s="28">
        <v>0</v>
      </c>
      <c r="BH56" s="28">
        <v>-120000</v>
      </c>
      <c r="BI56" s="28">
        <v>-120000</v>
      </c>
      <c r="BJ56" s="28">
        <v>-120000</v>
      </c>
      <c r="BK56" s="28">
        <v>0</v>
      </c>
      <c r="BL56" s="28">
        <v>0</v>
      </c>
      <c r="BM56" s="28">
        <v>0</v>
      </c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</row>
    <row r="57" spans="2:128" x14ac:dyDescent="0.25">
      <c r="B57" t="s">
        <v>636</v>
      </c>
      <c r="C57" s="28" t="s">
        <v>493</v>
      </c>
      <c r="D57" t="s">
        <v>637</v>
      </c>
      <c r="E57" s="28" t="s">
        <v>1268</v>
      </c>
      <c r="F57" s="28">
        <v>36750000</v>
      </c>
      <c r="G57" s="28">
        <v>36000000</v>
      </c>
      <c r="H57" s="28">
        <v>35250000</v>
      </c>
      <c r="I57" s="28">
        <v>34500000</v>
      </c>
      <c r="J57" s="28">
        <v>33750000</v>
      </c>
      <c r="K57" s="28">
        <v>33000000</v>
      </c>
      <c r="L57" s="28">
        <v>32250000</v>
      </c>
      <c r="M57" s="28">
        <v>31500000</v>
      </c>
      <c r="N57" s="28">
        <v>30750000</v>
      </c>
      <c r="O57" s="28">
        <v>30000000</v>
      </c>
      <c r="P57" s="28">
        <v>29250000</v>
      </c>
      <c r="Q57" s="28">
        <v>28500000</v>
      </c>
      <c r="R57" s="28">
        <v>36000000</v>
      </c>
      <c r="S57" s="28">
        <v>35250000</v>
      </c>
      <c r="T57" s="28">
        <v>34500000</v>
      </c>
      <c r="U57" s="28">
        <v>33750000</v>
      </c>
      <c r="V57" s="28">
        <v>33000000</v>
      </c>
      <c r="W57" s="28">
        <v>32250000</v>
      </c>
      <c r="X57" s="28">
        <v>31500000</v>
      </c>
      <c r="Y57" s="28">
        <v>30750000</v>
      </c>
      <c r="Z57" s="28">
        <v>30000000</v>
      </c>
      <c r="AA57" s="28">
        <v>29250000</v>
      </c>
      <c r="AB57" s="28">
        <v>28500000</v>
      </c>
      <c r="AC57" s="28">
        <v>27750000</v>
      </c>
      <c r="AD57" s="28">
        <v>-36750000</v>
      </c>
      <c r="AE57" s="28">
        <v>-36000000</v>
      </c>
      <c r="AF57" s="28">
        <v>-35250000</v>
      </c>
      <c r="AG57" s="28">
        <v>-34500000</v>
      </c>
      <c r="AH57" s="28">
        <v>-33750000</v>
      </c>
      <c r="AI57" s="28">
        <v>-33000000</v>
      </c>
      <c r="AJ57" s="28">
        <v>-32250000</v>
      </c>
      <c r="AK57" s="28">
        <v>-31500000</v>
      </c>
      <c r="AL57" s="28">
        <v>-30750000</v>
      </c>
      <c r="AM57" s="28">
        <v>-30000000</v>
      </c>
      <c r="AN57" s="28">
        <v>-29250000</v>
      </c>
      <c r="AO57" s="28">
        <v>-28500000</v>
      </c>
      <c r="AP57" s="28">
        <v>0</v>
      </c>
      <c r="AQ57" s="28">
        <v>0</v>
      </c>
      <c r="AR57" s="28">
        <v>0</v>
      </c>
      <c r="AS57" s="28">
        <v>0</v>
      </c>
      <c r="AT57" s="28">
        <v>0</v>
      </c>
      <c r="AU57" s="28">
        <v>0</v>
      </c>
      <c r="AV57" s="28">
        <v>0</v>
      </c>
      <c r="AW57" s="28">
        <v>0</v>
      </c>
      <c r="AX57" s="28">
        <v>0</v>
      </c>
      <c r="AY57" s="28">
        <v>0</v>
      </c>
      <c r="AZ57" s="28">
        <v>0</v>
      </c>
      <c r="BA57" s="28">
        <v>0</v>
      </c>
      <c r="BB57" s="28">
        <v>-36000000</v>
      </c>
      <c r="BC57" s="28">
        <v>-35250000</v>
      </c>
      <c r="BD57" s="28">
        <v>-34500000</v>
      </c>
      <c r="BE57" s="28">
        <v>-33750000</v>
      </c>
      <c r="BF57" s="28">
        <v>-33000000</v>
      </c>
      <c r="BG57" s="28">
        <v>-32250000</v>
      </c>
      <c r="BH57" s="28">
        <v>-31500000</v>
      </c>
      <c r="BI57" s="28">
        <v>-30750000</v>
      </c>
      <c r="BJ57" s="28">
        <v>-30000000</v>
      </c>
      <c r="BK57" s="28">
        <v>-29250000</v>
      </c>
      <c r="BL57" s="28">
        <v>-28500000</v>
      </c>
      <c r="BM57" s="28">
        <v>-27750000</v>
      </c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</row>
    <row r="58" spans="2:128" x14ac:dyDescent="0.25">
      <c r="B58" t="s">
        <v>638</v>
      </c>
      <c r="C58" s="28" t="s">
        <v>493</v>
      </c>
      <c r="D58" t="s">
        <v>639</v>
      </c>
      <c r="E58" s="28" t="s">
        <v>1269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1350000</v>
      </c>
      <c r="N58" s="28">
        <v>1327500</v>
      </c>
      <c r="O58" s="28">
        <v>1305000</v>
      </c>
      <c r="P58" s="28">
        <v>1282500</v>
      </c>
      <c r="Q58" s="28">
        <v>1260000</v>
      </c>
      <c r="R58" s="28">
        <v>0</v>
      </c>
      <c r="S58" s="28">
        <v>0</v>
      </c>
      <c r="T58" s="28">
        <v>0</v>
      </c>
      <c r="U58" s="28">
        <v>0</v>
      </c>
      <c r="V58" s="28">
        <v>0</v>
      </c>
      <c r="W58" s="28">
        <v>0</v>
      </c>
      <c r="X58" s="28">
        <v>1350000</v>
      </c>
      <c r="Y58" s="28">
        <v>1327500</v>
      </c>
      <c r="Z58" s="28">
        <v>1305000</v>
      </c>
      <c r="AA58" s="28">
        <v>1282500</v>
      </c>
      <c r="AB58" s="28">
        <v>1260000</v>
      </c>
      <c r="AC58" s="28">
        <v>1237500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-1350000</v>
      </c>
      <c r="AL58" s="28">
        <v>-1327500</v>
      </c>
      <c r="AM58" s="28">
        <v>-1305000</v>
      </c>
      <c r="AN58" s="28">
        <v>-1282500</v>
      </c>
      <c r="AO58" s="28">
        <v>-1260000</v>
      </c>
      <c r="AP58" s="28">
        <v>0</v>
      </c>
      <c r="AQ58" s="28">
        <v>0</v>
      </c>
      <c r="AR58" s="28">
        <v>0</v>
      </c>
      <c r="AS58" s="28">
        <v>0</v>
      </c>
      <c r="AT58" s="28">
        <v>0</v>
      </c>
      <c r="AU58" s="28">
        <v>0</v>
      </c>
      <c r="AV58" s="28">
        <v>0</v>
      </c>
      <c r="AW58" s="28">
        <v>0</v>
      </c>
      <c r="AX58" s="28">
        <v>0</v>
      </c>
      <c r="AY58" s="28">
        <v>0</v>
      </c>
      <c r="AZ58" s="28">
        <v>0</v>
      </c>
      <c r="BA58" s="28">
        <v>0</v>
      </c>
      <c r="BB58" s="28">
        <v>0</v>
      </c>
      <c r="BC58" s="28">
        <v>0</v>
      </c>
      <c r="BD58" s="28">
        <v>0</v>
      </c>
      <c r="BE58" s="28">
        <v>0</v>
      </c>
      <c r="BF58" s="28">
        <v>0</v>
      </c>
      <c r="BG58" s="28">
        <v>0</v>
      </c>
      <c r="BH58" s="28">
        <v>-1350000</v>
      </c>
      <c r="BI58" s="28">
        <v>-1327500</v>
      </c>
      <c r="BJ58" s="28">
        <v>-1305000</v>
      </c>
      <c r="BK58" s="28">
        <v>-1282500</v>
      </c>
      <c r="BL58" s="28">
        <v>-1260000</v>
      </c>
      <c r="BM58" s="28">
        <v>-1237500</v>
      </c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</row>
    <row r="59" spans="2:128" x14ac:dyDescent="0.25">
      <c r="B59" t="s">
        <v>1270</v>
      </c>
      <c r="C59" s="28" t="s">
        <v>484</v>
      </c>
      <c r="D59" t="s">
        <v>1271</v>
      </c>
      <c r="E59" s="28" t="s">
        <v>1272</v>
      </c>
      <c r="F59" s="28">
        <v>504000000</v>
      </c>
      <c r="G59" s="28">
        <v>504000000</v>
      </c>
      <c r="H59" s="28">
        <v>504000000</v>
      </c>
      <c r="I59" s="28">
        <v>504000000</v>
      </c>
      <c r="J59" s="28">
        <v>504000000</v>
      </c>
      <c r="K59" s="28">
        <v>504000000</v>
      </c>
      <c r="L59" s="28">
        <v>506520000</v>
      </c>
      <c r="M59" s="28">
        <v>509040000</v>
      </c>
      <c r="N59" s="28">
        <v>509040000</v>
      </c>
      <c r="O59" s="28">
        <v>509040000</v>
      </c>
      <c r="P59" s="28">
        <v>509040000</v>
      </c>
      <c r="Q59" s="28">
        <v>509040000</v>
      </c>
      <c r="R59" s="28">
        <v>504000000</v>
      </c>
      <c r="S59" s="28">
        <v>504000000</v>
      </c>
      <c r="T59" s="28">
        <v>504000000</v>
      </c>
      <c r="U59" s="28">
        <v>504000000</v>
      </c>
      <c r="V59" s="28">
        <v>504000000</v>
      </c>
      <c r="W59" s="28">
        <v>504000000</v>
      </c>
      <c r="X59" s="28">
        <v>506520000</v>
      </c>
      <c r="Y59" s="28">
        <v>509040000</v>
      </c>
      <c r="Z59" s="28">
        <v>509040000</v>
      </c>
      <c r="AA59" s="28">
        <v>509040000</v>
      </c>
      <c r="AB59" s="28">
        <v>509040000</v>
      </c>
      <c r="AC59" s="28">
        <v>509040000</v>
      </c>
      <c r="AD59" s="28">
        <v>504000000</v>
      </c>
      <c r="AE59" s="28">
        <v>504000000</v>
      </c>
      <c r="AF59" s="28">
        <v>504000000</v>
      </c>
      <c r="AG59" s="28">
        <v>504000000</v>
      </c>
      <c r="AH59" s="28">
        <v>504000000</v>
      </c>
      <c r="AI59" s="28">
        <v>504000000</v>
      </c>
      <c r="AJ59" s="28">
        <v>506520000</v>
      </c>
      <c r="AK59" s="28">
        <v>509040000</v>
      </c>
      <c r="AL59" s="28">
        <v>509040000</v>
      </c>
      <c r="AM59" s="28">
        <v>509040000</v>
      </c>
      <c r="AN59" s="28">
        <v>509040000</v>
      </c>
      <c r="AO59" s="28">
        <v>509040000</v>
      </c>
      <c r="AP59" s="28">
        <v>84000000</v>
      </c>
      <c r="AQ59" s="28">
        <v>84000000</v>
      </c>
      <c r="AR59" s="28">
        <v>84000000</v>
      </c>
      <c r="AS59" s="28">
        <v>84000000</v>
      </c>
      <c r="AT59" s="28">
        <v>84000000</v>
      </c>
      <c r="AU59" s="28">
        <v>84000000</v>
      </c>
      <c r="AV59" s="28">
        <v>84420000</v>
      </c>
      <c r="AW59" s="28">
        <v>84840000</v>
      </c>
      <c r="AX59" s="28">
        <v>84840000</v>
      </c>
      <c r="AY59" s="28">
        <v>84840000</v>
      </c>
      <c r="AZ59" s="28">
        <v>84840000</v>
      </c>
      <c r="BA59" s="28">
        <v>84840000</v>
      </c>
      <c r="BB59" s="28">
        <v>420000000</v>
      </c>
      <c r="BC59" s="28">
        <v>420000000</v>
      </c>
      <c r="BD59" s="28">
        <v>420000000</v>
      </c>
      <c r="BE59" s="28">
        <v>420000000</v>
      </c>
      <c r="BF59" s="28">
        <v>420000000</v>
      </c>
      <c r="BG59" s="28">
        <v>420000000</v>
      </c>
      <c r="BH59" s="28">
        <v>422100000</v>
      </c>
      <c r="BI59" s="28">
        <v>424200000</v>
      </c>
      <c r="BJ59" s="28">
        <v>424200000</v>
      </c>
      <c r="BK59" s="28">
        <v>424200000</v>
      </c>
      <c r="BL59" s="28">
        <v>424200000</v>
      </c>
      <c r="BM59" s="28">
        <v>424200000</v>
      </c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</row>
    <row r="60" spans="2:128" x14ac:dyDescent="0.25">
      <c r="B60" t="s">
        <v>1273</v>
      </c>
      <c r="C60" s="28" t="s">
        <v>484</v>
      </c>
      <c r="D60" t="s">
        <v>1274</v>
      </c>
      <c r="E60" s="28" t="s">
        <v>1275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36000000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36000000</v>
      </c>
      <c r="AK60" s="28">
        <v>0</v>
      </c>
      <c r="AL60" s="28">
        <v>0</v>
      </c>
      <c r="AM60" s="28">
        <v>0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0</v>
      </c>
      <c r="AW60" s="28">
        <v>0</v>
      </c>
      <c r="AX60" s="28">
        <v>0</v>
      </c>
      <c r="AY60" s="28">
        <v>0</v>
      </c>
      <c r="AZ60" s="28">
        <v>0</v>
      </c>
      <c r="BA60" s="28">
        <v>0</v>
      </c>
      <c r="BB60" s="28">
        <v>0</v>
      </c>
      <c r="BC60" s="28">
        <v>0</v>
      </c>
      <c r="BD60" s="28">
        <v>0</v>
      </c>
      <c r="BE60" s="28">
        <v>0</v>
      </c>
      <c r="BF60" s="28">
        <v>0</v>
      </c>
      <c r="BG60" s="28">
        <v>0</v>
      </c>
      <c r="BH60" s="28">
        <v>0</v>
      </c>
      <c r="BI60" s="28">
        <v>0</v>
      </c>
      <c r="BJ60" s="28">
        <v>0</v>
      </c>
      <c r="BK60" s="28">
        <v>0</v>
      </c>
      <c r="BL60" s="28">
        <v>0</v>
      </c>
      <c r="BM60" s="28">
        <v>0</v>
      </c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</row>
    <row r="61" spans="2:128" x14ac:dyDescent="0.25">
      <c r="B61" t="s">
        <v>1276</v>
      </c>
      <c r="C61" s="28" t="s">
        <v>484</v>
      </c>
      <c r="D61" t="s">
        <v>1277</v>
      </c>
      <c r="E61" s="28" t="s">
        <v>1278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180000000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180000000</v>
      </c>
      <c r="AK61" s="28">
        <v>0</v>
      </c>
      <c r="AL61" s="28">
        <v>0</v>
      </c>
      <c r="AM61" s="28">
        <v>0</v>
      </c>
      <c r="AN61" s="28">
        <v>0</v>
      </c>
      <c r="AO61" s="28">
        <v>0</v>
      </c>
      <c r="AP61" s="28">
        <v>0</v>
      </c>
      <c r="AQ61" s="28">
        <v>0</v>
      </c>
      <c r="AR61" s="28">
        <v>0</v>
      </c>
      <c r="AS61" s="28">
        <v>0</v>
      </c>
      <c r="AT61" s="28">
        <v>0</v>
      </c>
      <c r="AU61" s="28">
        <v>0</v>
      </c>
      <c r="AV61" s="28">
        <v>0</v>
      </c>
      <c r="AW61" s="28">
        <v>0</v>
      </c>
      <c r="AX61" s="28">
        <v>0</v>
      </c>
      <c r="AY61" s="28">
        <v>0</v>
      </c>
      <c r="AZ61" s="28">
        <v>0</v>
      </c>
      <c r="BA61" s="28">
        <v>0</v>
      </c>
      <c r="BB61" s="28">
        <v>0</v>
      </c>
      <c r="BC61" s="28">
        <v>0</v>
      </c>
      <c r="BD61" s="28">
        <v>0</v>
      </c>
      <c r="BE61" s="28">
        <v>0</v>
      </c>
      <c r="BF61" s="28">
        <v>0</v>
      </c>
      <c r="BG61" s="28">
        <v>0</v>
      </c>
      <c r="BH61" s="28">
        <v>0</v>
      </c>
      <c r="BI61" s="28">
        <v>0</v>
      </c>
      <c r="BJ61" s="28">
        <v>0</v>
      </c>
      <c r="BK61" s="28">
        <v>0</v>
      </c>
      <c r="BL61" s="28">
        <v>0</v>
      </c>
      <c r="BM61" s="28">
        <v>0</v>
      </c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</row>
    <row r="62" spans="2:128" x14ac:dyDescent="0.25">
      <c r="B62" t="s">
        <v>1279</v>
      </c>
      <c r="C62" s="28" t="s">
        <v>484</v>
      </c>
      <c r="D62" t="s">
        <v>1280</v>
      </c>
      <c r="E62" s="28" t="s">
        <v>1281</v>
      </c>
      <c r="F62" s="28">
        <v>108000000</v>
      </c>
      <c r="G62" s="28">
        <v>108000000</v>
      </c>
      <c r="H62" s="28">
        <v>108000000</v>
      </c>
      <c r="I62" s="28">
        <v>108000000</v>
      </c>
      <c r="J62" s="28">
        <v>108000000</v>
      </c>
      <c r="K62" s="28">
        <v>108000000</v>
      </c>
      <c r="L62" s="28">
        <v>108540000</v>
      </c>
      <c r="M62" s="28">
        <v>109080000</v>
      </c>
      <c r="N62" s="28">
        <v>109080000</v>
      </c>
      <c r="O62" s="28">
        <v>109080000</v>
      </c>
      <c r="P62" s="28">
        <v>109080000</v>
      </c>
      <c r="Q62" s="28">
        <v>109080000</v>
      </c>
      <c r="R62" s="28">
        <v>108000000</v>
      </c>
      <c r="S62" s="28">
        <v>108000000</v>
      </c>
      <c r="T62" s="28">
        <v>108000000</v>
      </c>
      <c r="U62" s="28">
        <v>108000000</v>
      </c>
      <c r="V62" s="28">
        <v>108000000</v>
      </c>
      <c r="W62" s="28">
        <v>108000000</v>
      </c>
      <c r="X62" s="28">
        <v>108540000</v>
      </c>
      <c r="Y62" s="28">
        <v>109080000</v>
      </c>
      <c r="Z62" s="28">
        <v>109080000</v>
      </c>
      <c r="AA62" s="28">
        <v>109080000</v>
      </c>
      <c r="AB62" s="28">
        <v>109080000</v>
      </c>
      <c r="AC62" s="28">
        <v>109080000</v>
      </c>
      <c r="AD62" s="28">
        <v>-108000000</v>
      </c>
      <c r="AE62" s="28">
        <v>-108000000</v>
      </c>
      <c r="AF62" s="28">
        <v>-108000000</v>
      </c>
      <c r="AG62" s="28">
        <v>-108000000</v>
      </c>
      <c r="AH62" s="28">
        <v>-108000000</v>
      </c>
      <c r="AI62" s="28">
        <v>-108000000</v>
      </c>
      <c r="AJ62" s="28">
        <v>-108540000</v>
      </c>
      <c r="AK62" s="28">
        <v>-109080000</v>
      </c>
      <c r="AL62" s="28">
        <v>-109080000</v>
      </c>
      <c r="AM62" s="28">
        <v>-109080000</v>
      </c>
      <c r="AN62" s="28">
        <v>-109080000</v>
      </c>
      <c r="AO62" s="28">
        <v>-109080000</v>
      </c>
      <c r="AP62" s="28">
        <v>-18000000</v>
      </c>
      <c r="AQ62" s="28">
        <v>-18000000</v>
      </c>
      <c r="AR62" s="28">
        <v>-18000000</v>
      </c>
      <c r="AS62" s="28">
        <v>-18000000</v>
      </c>
      <c r="AT62" s="28">
        <v>-18000000</v>
      </c>
      <c r="AU62" s="28">
        <v>-18000000</v>
      </c>
      <c r="AV62" s="28">
        <v>-18090000</v>
      </c>
      <c r="AW62" s="28">
        <v>-18180000</v>
      </c>
      <c r="AX62" s="28">
        <v>-18180000</v>
      </c>
      <c r="AY62" s="28">
        <v>-18180000</v>
      </c>
      <c r="AZ62" s="28">
        <v>-18180000</v>
      </c>
      <c r="BA62" s="28">
        <v>-18180000</v>
      </c>
      <c r="BB62" s="28">
        <v>-90000000</v>
      </c>
      <c r="BC62" s="28">
        <v>-90000000</v>
      </c>
      <c r="BD62" s="28">
        <v>-90000000</v>
      </c>
      <c r="BE62" s="28">
        <v>-90000000</v>
      </c>
      <c r="BF62" s="28">
        <v>-90000000</v>
      </c>
      <c r="BG62" s="28">
        <v>-90000000</v>
      </c>
      <c r="BH62" s="28">
        <v>-90450000</v>
      </c>
      <c r="BI62" s="28">
        <v>-90900000</v>
      </c>
      <c r="BJ62" s="28">
        <v>-90900000</v>
      </c>
      <c r="BK62" s="28">
        <v>-90900000</v>
      </c>
      <c r="BL62" s="28">
        <v>-90900000</v>
      </c>
      <c r="BM62" s="28">
        <v>-90900000</v>
      </c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</row>
    <row r="63" spans="2:128" x14ac:dyDescent="0.25">
      <c r="B63" t="s">
        <v>1282</v>
      </c>
      <c r="C63" s="28" t="s">
        <v>484</v>
      </c>
      <c r="D63" t="s">
        <v>1283</v>
      </c>
      <c r="E63" s="28" t="s">
        <v>1284</v>
      </c>
      <c r="F63" s="28">
        <v>36000000</v>
      </c>
      <c r="G63" s="28">
        <v>36000000</v>
      </c>
      <c r="H63" s="28">
        <v>36000000</v>
      </c>
      <c r="I63" s="28">
        <v>36000000</v>
      </c>
      <c r="J63" s="28">
        <v>36000000</v>
      </c>
      <c r="K63" s="28">
        <v>36000000</v>
      </c>
      <c r="L63" s="28">
        <v>36180000</v>
      </c>
      <c r="M63" s="28">
        <v>36360000</v>
      </c>
      <c r="N63" s="28">
        <v>36360000</v>
      </c>
      <c r="O63" s="28">
        <v>36360000</v>
      </c>
      <c r="P63" s="28">
        <v>36360000</v>
      </c>
      <c r="Q63" s="28">
        <v>36360000</v>
      </c>
      <c r="R63" s="28">
        <v>36000000</v>
      </c>
      <c r="S63" s="28">
        <v>36000000</v>
      </c>
      <c r="T63" s="28">
        <v>36000000</v>
      </c>
      <c r="U63" s="28">
        <v>36000000</v>
      </c>
      <c r="V63" s="28">
        <v>36000000</v>
      </c>
      <c r="W63" s="28">
        <v>36000000</v>
      </c>
      <c r="X63" s="28">
        <v>36180000</v>
      </c>
      <c r="Y63" s="28">
        <v>36360000</v>
      </c>
      <c r="Z63" s="28">
        <v>36360000</v>
      </c>
      <c r="AA63" s="28">
        <v>36360000</v>
      </c>
      <c r="AB63" s="28">
        <v>36360000</v>
      </c>
      <c r="AC63" s="28">
        <v>36360000</v>
      </c>
      <c r="AD63" s="28">
        <v>-36000000</v>
      </c>
      <c r="AE63" s="28">
        <v>-36000000</v>
      </c>
      <c r="AF63" s="28">
        <v>-36000000</v>
      </c>
      <c r="AG63" s="28">
        <v>-36000000</v>
      </c>
      <c r="AH63" s="28">
        <v>-36000000</v>
      </c>
      <c r="AI63" s="28">
        <v>-36000000</v>
      </c>
      <c r="AJ63" s="28">
        <v>-36180000</v>
      </c>
      <c r="AK63" s="28">
        <v>-36360000</v>
      </c>
      <c r="AL63" s="28">
        <v>-36360000</v>
      </c>
      <c r="AM63" s="28">
        <v>-36360000</v>
      </c>
      <c r="AN63" s="28">
        <v>-36360000</v>
      </c>
      <c r="AO63" s="28">
        <v>-36360000</v>
      </c>
      <c r="AP63" s="28">
        <v>-6000000</v>
      </c>
      <c r="AQ63" s="28">
        <v>-6000000</v>
      </c>
      <c r="AR63" s="28">
        <v>-6000000</v>
      </c>
      <c r="AS63" s="28">
        <v>-6000000</v>
      </c>
      <c r="AT63" s="28">
        <v>-6000000</v>
      </c>
      <c r="AU63" s="28">
        <v>-6000000</v>
      </c>
      <c r="AV63" s="28">
        <v>-6030000</v>
      </c>
      <c r="AW63" s="28">
        <v>-6060000</v>
      </c>
      <c r="AX63" s="28">
        <v>-6060000</v>
      </c>
      <c r="AY63" s="28">
        <v>-6060000</v>
      </c>
      <c r="AZ63" s="28">
        <v>-6060000</v>
      </c>
      <c r="BA63" s="28">
        <v>-6060000</v>
      </c>
      <c r="BB63" s="28">
        <v>-30000000</v>
      </c>
      <c r="BC63" s="28">
        <v>-30000000</v>
      </c>
      <c r="BD63" s="28">
        <v>-30000000</v>
      </c>
      <c r="BE63" s="28">
        <v>-30000000</v>
      </c>
      <c r="BF63" s="28">
        <v>-30000000</v>
      </c>
      <c r="BG63" s="28">
        <v>-30000000</v>
      </c>
      <c r="BH63" s="28">
        <v>-30150000</v>
      </c>
      <c r="BI63" s="28">
        <v>-30300000</v>
      </c>
      <c r="BJ63" s="28">
        <v>-30300000</v>
      </c>
      <c r="BK63" s="28">
        <v>-30300000</v>
      </c>
      <c r="BL63" s="28">
        <v>-30300000</v>
      </c>
      <c r="BM63" s="28">
        <v>-30300000</v>
      </c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</row>
    <row r="64" spans="2:128" x14ac:dyDescent="0.25">
      <c r="B64" t="s">
        <v>1285</v>
      </c>
      <c r="C64" s="28" t="s">
        <v>484</v>
      </c>
      <c r="D64" t="s">
        <v>1286</v>
      </c>
      <c r="E64" s="28" t="s">
        <v>1287</v>
      </c>
      <c r="F64" s="28">
        <v>74400000</v>
      </c>
      <c r="G64" s="28">
        <v>74400000</v>
      </c>
      <c r="H64" s="28">
        <v>69600000</v>
      </c>
      <c r="I64" s="28">
        <v>74400000</v>
      </c>
      <c r="J64" s="28">
        <v>72000000</v>
      </c>
      <c r="K64" s="28">
        <v>74400000</v>
      </c>
      <c r="L64" s="28">
        <v>72000000</v>
      </c>
      <c r="M64" s="28">
        <v>74400000</v>
      </c>
      <c r="N64" s="28">
        <v>74400000</v>
      </c>
      <c r="O64" s="28">
        <v>72000000</v>
      </c>
      <c r="P64" s="28">
        <v>74400000</v>
      </c>
      <c r="Q64" s="28">
        <v>72000000</v>
      </c>
      <c r="R64" s="28">
        <v>74400000</v>
      </c>
      <c r="S64" s="28">
        <v>69600000</v>
      </c>
      <c r="T64" s="28">
        <v>74400000</v>
      </c>
      <c r="U64" s="28">
        <v>72000000</v>
      </c>
      <c r="V64" s="28">
        <v>74400000</v>
      </c>
      <c r="W64" s="28">
        <v>72000000</v>
      </c>
      <c r="X64" s="28">
        <v>74400000</v>
      </c>
      <c r="Y64" s="28">
        <v>74400000</v>
      </c>
      <c r="Z64" s="28">
        <v>72000000</v>
      </c>
      <c r="AA64" s="28">
        <v>74400000</v>
      </c>
      <c r="AB64" s="28">
        <v>72000000</v>
      </c>
      <c r="AC64" s="28">
        <v>74400000</v>
      </c>
      <c r="AD64" s="28">
        <v>-74400000</v>
      </c>
      <c r="AE64" s="28">
        <v>-74400000</v>
      </c>
      <c r="AF64" s="28">
        <v>-69600000</v>
      </c>
      <c r="AG64" s="28">
        <v>-74400000</v>
      </c>
      <c r="AH64" s="28">
        <v>-72000000</v>
      </c>
      <c r="AI64" s="28">
        <v>-74400000</v>
      </c>
      <c r="AJ64" s="28">
        <v>-72000000</v>
      </c>
      <c r="AK64" s="28">
        <v>-74400000</v>
      </c>
      <c r="AL64" s="28">
        <v>-74400000</v>
      </c>
      <c r="AM64" s="28">
        <v>-72000000</v>
      </c>
      <c r="AN64" s="28">
        <v>-74400000</v>
      </c>
      <c r="AO64" s="28">
        <v>-72000000</v>
      </c>
      <c r="AP64" s="28">
        <v>-12400000</v>
      </c>
      <c r="AQ64" s="28">
        <v>-11600000</v>
      </c>
      <c r="AR64" s="28">
        <v>-12400000</v>
      </c>
      <c r="AS64" s="28">
        <v>-12000000</v>
      </c>
      <c r="AT64" s="28">
        <v>-12400000</v>
      </c>
      <c r="AU64" s="28">
        <v>-12000000</v>
      </c>
      <c r="AV64" s="28">
        <v>-12400000</v>
      </c>
      <c r="AW64" s="28">
        <v>-12400000</v>
      </c>
      <c r="AX64" s="28">
        <v>-12000000</v>
      </c>
      <c r="AY64" s="28">
        <v>-12400000</v>
      </c>
      <c r="AZ64" s="28">
        <v>-12000000</v>
      </c>
      <c r="BA64" s="28">
        <v>-12400000</v>
      </c>
      <c r="BB64" s="28">
        <v>-62000000</v>
      </c>
      <c r="BC64" s="28">
        <v>-58000000</v>
      </c>
      <c r="BD64" s="28">
        <v>-62000000</v>
      </c>
      <c r="BE64" s="28">
        <v>-60000000</v>
      </c>
      <c r="BF64" s="28">
        <v>-62000000</v>
      </c>
      <c r="BG64" s="28">
        <v>-60000000</v>
      </c>
      <c r="BH64" s="28">
        <v>-62000000</v>
      </c>
      <c r="BI64" s="28">
        <v>-62000000</v>
      </c>
      <c r="BJ64" s="28">
        <v>-60000000</v>
      </c>
      <c r="BK64" s="28">
        <v>-62000000</v>
      </c>
      <c r="BL64" s="28">
        <v>-60000000</v>
      </c>
      <c r="BM64" s="28">
        <v>-62000000</v>
      </c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</row>
    <row r="65" spans="2:128" x14ac:dyDescent="0.25">
      <c r="B65" t="s">
        <v>1288</v>
      </c>
      <c r="C65" s="28" t="s">
        <v>484</v>
      </c>
      <c r="D65" t="s">
        <v>1289</v>
      </c>
      <c r="E65" s="28" t="s">
        <v>1290</v>
      </c>
      <c r="F65" s="28">
        <v>12000000</v>
      </c>
      <c r="G65" s="28">
        <v>12000000</v>
      </c>
      <c r="H65" s="28">
        <v>12000000</v>
      </c>
      <c r="I65" s="28">
        <v>12000000</v>
      </c>
      <c r="J65" s="28">
        <v>12000000</v>
      </c>
      <c r="K65" s="28">
        <v>12000000</v>
      </c>
      <c r="L65" s="28">
        <v>12000000</v>
      </c>
      <c r="M65" s="28">
        <v>12000000</v>
      </c>
      <c r="N65" s="28">
        <v>12000000</v>
      </c>
      <c r="O65" s="28">
        <v>12000000</v>
      </c>
      <c r="P65" s="28">
        <v>12000000</v>
      </c>
      <c r="Q65" s="28">
        <v>12000000</v>
      </c>
      <c r="R65" s="28">
        <v>12000000</v>
      </c>
      <c r="S65" s="28">
        <v>12000000</v>
      </c>
      <c r="T65" s="28">
        <v>12000000</v>
      </c>
      <c r="U65" s="28">
        <v>12000000</v>
      </c>
      <c r="V65" s="28">
        <v>12000000</v>
      </c>
      <c r="W65" s="28">
        <v>12000000</v>
      </c>
      <c r="X65" s="28">
        <v>12000000</v>
      </c>
      <c r="Y65" s="28">
        <v>12000000</v>
      </c>
      <c r="Z65" s="28">
        <v>12000000</v>
      </c>
      <c r="AA65" s="28">
        <v>12000000</v>
      </c>
      <c r="AB65" s="28">
        <v>12000000</v>
      </c>
      <c r="AC65" s="28">
        <v>12000000</v>
      </c>
      <c r="AD65" s="28">
        <v>-12000000</v>
      </c>
      <c r="AE65" s="28">
        <v>-12000000</v>
      </c>
      <c r="AF65" s="28">
        <v>-12000000</v>
      </c>
      <c r="AG65" s="28">
        <v>-12000000</v>
      </c>
      <c r="AH65" s="28">
        <v>-12000000</v>
      </c>
      <c r="AI65" s="28">
        <v>-12000000</v>
      </c>
      <c r="AJ65" s="28">
        <v>-12000000</v>
      </c>
      <c r="AK65" s="28">
        <v>-12000000</v>
      </c>
      <c r="AL65" s="28">
        <v>-12000000</v>
      </c>
      <c r="AM65" s="28">
        <v>-12000000</v>
      </c>
      <c r="AN65" s="28">
        <v>-12000000</v>
      </c>
      <c r="AO65" s="28">
        <v>-12000000</v>
      </c>
      <c r="AP65" s="28">
        <v>-2000000</v>
      </c>
      <c r="AQ65" s="28">
        <v>-2000000</v>
      </c>
      <c r="AR65" s="28">
        <v>-2000000</v>
      </c>
      <c r="AS65" s="28">
        <v>-2000000</v>
      </c>
      <c r="AT65" s="28">
        <v>-2000000</v>
      </c>
      <c r="AU65" s="28">
        <v>-2000000</v>
      </c>
      <c r="AV65" s="28">
        <v>-2000000</v>
      </c>
      <c r="AW65" s="28">
        <v>-2000000</v>
      </c>
      <c r="AX65" s="28">
        <v>-2000000</v>
      </c>
      <c r="AY65" s="28">
        <v>-2000000</v>
      </c>
      <c r="AZ65" s="28">
        <v>-2000000</v>
      </c>
      <c r="BA65" s="28">
        <v>-2000000</v>
      </c>
      <c r="BB65" s="28">
        <v>-10000000</v>
      </c>
      <c r="BC65" s="28">
        <v>-10000000</v>
      </c>
      <c r="BD65" s="28">
        <v>-10000000</v>
      </c>
      <c r="BE65" s="28">
        <v>-10000000</v>
      </c>
      <c r="BF65" s="28">
        <v>-10000000</v>
      </c>
      <c r="BG65" s="28">
        <v>-10000000</v>
      </c>
      <c r="BH65" s="28">
        <v>-10000000</v>
      </c>
      <c r="BI65" s="28">
        <v>-10000000</v>
      </c>
      <c r="BJ65" s="28">
        <v>-10000000</v>
      </c>
      <c r="BK65" s="28">
        <v>-10000000</v>
      </c>
      <c r="BL65" s="28">
        <v>-10000000</v>
      </c>
      <c r="BM65" s="28">
        <v>-10000000</v>
      </c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</row>
    <row r="66" spans="2:128" x14ac:dyDescent="0.25">
      <c r="B66" t="s">
        <v>1291</v>
      </c>
      <c r="C66" s="28" t="s">
        <v>484</v>
      </c>
      <c r="D66" t="s">
        <v>1292</v>
      </c>
      <c r="E66" s="28" t="s">
        <v>1293</v>
      </c>
      <c r="F66" s="28">
        <v>24000000</v>
      </c>
      <c r="G66" s="28">
        <v>24000000</v>
      </c>
      <c r="H66" s="28">
        <v>24000000</v>
      </c>
      <c r="I66" s="28">
        <v>24000000</v>
      </c>
      <c r="J66" s="28">
        <v>24000000</v>
      </c>
      <c r="K66" s="28">
        <v>24000000</v>
      </c>
      <c r="L66" s="28">
        <v>24000000</v>
      </c>
      <c r="M66" s="28">
        <v>24000000</v>
      </c>
      <c r="N66" s="28">
        <v>24000000</v>
      </c>
      <c r="O66" s="28">
        <v>24000000</v>
      </c>
      <c r="P66" s="28">
        <v>24000000</v>
      </c>
      <c r="Q66" s="28">
        <v>24000000</v>
      </c>
      <c r="R66" s="28">
        <v>24000000</v>
      </c>
      <c r="S66" s="28">
        <v>24000000</v>
      </c>
      <c r="T66" s="28">
        <v>24000000</v>
      </c>
      <c r="U66" s="28">
        <v>24000000</v>
      </c>
      <c r="V66" s="28">
        <v>24000000</v>
      </c>
      <c r="W66" s="28">
        <v>24000000</v>
      </c>
      <c r="X66" s="28">
        <v>24000000</v>
      </c>
      <c r="Y66" s="28">
        <v>24000000</v>
      </c>
      <c r="Z66" s="28">
        <v>24000000</v>
      </c>
      <c r="AA66" s="28">
        <v>24000000</v>
      </c>
      <c r="AB66" s="28">
        <v>24000000</v>
      </c>
      <c r="AC66" s="28">
        <v>24000000</v>
      </c>
      <c r="AD66" s="28">
        <v>-24000000</v>
      </c>
      <c r="AE66" s="28">
        <v>-24000000</v>
      </c>
      <c r="AF66" s="28">
        <v>-24000000</v>
      </c>
      <c r="AG66" s="28">
        <v>-24000000</v>
      </c>
      <c r="AH66" s="28">
        <v>-24000000</v>
      </c>
      <c r="AI66" s="28">
        <v>-24000000</v>
      </c>
      <c r="AJ66" s="28">
        <v>-24000000</v>
      </c>
      <c r="AK66" s="28">
        <v>-24000000</v>
      </c>
      <c r="AL66" s="28">
        <v>-24000000</v>
      </c>
      <c r="AM66" s="28">
        <v>-24000000</v>
      </c>
      <c r="AN66" s="28">
        <v>-24000000</v>
      </c>
      <c r="AO66" s="28">
        <v>-24000000</v>
      </c>
      <c r="AP66" s="28">
        <v>-4000000</v>
      </c>
      <c r="AQ66" s="28">
        <v>-4000000</v>
      </c>
      <c r="AR66" s="28">
        <v>-4000000</v>
      </c>
      <c r="AS66" s="28">
        <v>-4000000</v>
      </c>
      <c r="AT66" s="28">
        <v>-4000000</v>
      </c>
      <c r="AU66" s="28">
        <v>-4000000</v>
      </c>
      <c r="AV66" s="28">
        <v>-4000000</v>
      </c>
      <c r="AW66" s="28">
        <v>-4000000</v>
      </c>
      <c r="AX66" s="28">
        <v>-4000000</v>
      </c>
      <c r="AY66" s="28">
        <v>-4000000</v>
      </c>
      <c r="AZ66" s="28">
        <v>-4000000</v>
      </c>
      <c r="BA66" s="28">
        <v>-4000000</v>
      </c>
      <c r="BB66" s="28">
        <v>-20000000</v>
      </c>
      <c r="BC66" s="28">
        <v>-20000000</v>
      </c>
      <c r="BD66" s="28">
        <v>-20000000</v>
      </c>
      <c r="BE66" s="28">
        <v>-20000000</v>
      </c>
      <c r="BF66" s="28">
        <v>-20000000</v>
      </c>
      <c r="BG66" s="28">
        <v>-20000000</v>
      </c>
      <c r="BH66" s="28">
        <v>-20000000</v>
      </c>
      <c r="BI66" s="28">
        <v>-20000000</v>
      </c>
      <c r="BJ66" s="28">
        <v>-20000000</v>
      </c>
      <c r="BK66" s="28">
        <v>-20000000</v>
      </c>
      <c r="BL66" s="28">
        <v>-20000000</v>
      </c>
      <c r="BM66" s="28">
        <v>-20000000</v>
      </c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</row>
    <row r="67" spans="2:128" x14ac:dyDescent="0.25">
      <c r="B67" t="s">
        <v>1820</v>
      </c>
      <c r="C67" s="28" t="s">
        <v>484</v>
      </c>
      <c r="D67" t="s">
        <v>1821</v>
      </c>
      <c r="E67" s="28" t="s">
        <v>1822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2000000</v>
      </c>
      <c r="S67" s="28">
        <v>2000000</v>
      </c>
      <c r="T67" s="28">
        <v>2000000</v>
      </c>
      <c r="U67" s="28">
        <v>2000000</v>
      </c>
      <c r="V67" s="28">
        <v>2000000</v>
      </c>
      <c r="W67" s="28">
        <v>2000000</v>
      </c>
      <c r="X67" s="28">
        <v>2000000</v>
      </c>
      <c r="Y67" s="28">
        <v>2000000</v>
      </c>
      <c r="Z67" s="28">
        <v>2000000</v>
      </c>
      <c r="AA67" s="28">
        <v>2000000</v>
      </c>
      <c r="AB67" s="28">
        <v>2000000</v>
      </c>
      <c r="AC67" s="28">
        <v>2000000</v>
      </c>
      <c r="AD67" s="28">
        <v>0</v>
      </c>
      <c r="AE67" s="28">
        <v>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28">
        <v>0</v>
      </c>
      <c r="AL67" s="28">
        <v>0</v>
      </c>
      <c r="AM67" s="28">
        <v>0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0</v>
      </c>
      <c r="AW67" s="28">
        <v>0</v>
      </c>
      <c r="AX67" s="28">
        <v>0</v>
      </c>
      <c r="AY67" s="28">
        <v>0</v>
      </c>
      <c r="AZ67" s="28">
        <v>0</v>
      </c>
      <c r="BA67" s="28">
        <v>0</v>
      </c>
      <c r="BB67" s="28">
        <v>-2000000</v>
      </c>
      <c r="BC67" s="28">
        <v>-2000000</v>
      </c>
      <c r="BD67" s="28">
        <v>-2000000</v>
      </c>
      <c r="BE67" s="28">
        <v>-2000000</v>
      </c>
      <c r="BF67" s="28">
        <v>-2000000</v>
      </c>
      <c r="BG67" s="28">
        <v>-2000000</v>
      </c>
      <c r="BH67" s="28">
        <v>-2000000</v>
      </c>
      <c r="BI67" s="28">
        <v>-2000000</v>
      </c>
      <c r="BJ67" s="28">
        <v>-2000000</v>
      </c>
      <c r="BK67" s="28">
        <v>-2000000</v>
      </c>
      <c r="BL67" s="28">
        <v>-2000000</v>
      </c>
      <c r="BM67" s="28">
        <v>-2000000</v>
      </c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</row>
    <row r="68" spans="2:128" x14ac:dyDescent="0.25">
      <c r="B68" t="s">
        <v>640</v>
      </c>
      <c r="C68" s="28" t="s">
        <v>484</v>
      </c>
      <c r="D68" t="s">
        <v>641</v>
      </c>
      <c r="E68" s="28" t="s">
        <v>1294</v>
      </c>
      <c r="F68" s="28">
        <v>3600000</v>
      </c>
      <c r="G68" s="28">
        <v>3600000</v>
      </c>
      <c r="H68" s="28">
        <v>3600000</v>
      </c>
      <c r="I68" s="28">
        <v>3600000</v>
      </c>
      <c r="J68" s="28">
        <v>3600000</v>
      </c>
      <c r="K68" s="28">
        <v>3600000</v>
      </c>
      <c r="L68" s="28">
        <v>3600000</v>
      </c>
      <c r="M68" s="28">
        <v>3600000</v>
      </c>
      <c r="N68" s="28">
        <v>3600000</v>
      </c>
      <c r="O68" s="28">
        <v>3600000</v>
      </c>
      <c r="P68" s="28">
        <v>3600000</v>
      </c>
      <c r="Q68" s="28">
        <v>3600000</v>
      </c>
      <c r="R68" s="28">
        <v>3600000</v>
      </c>
      <c r="S68" s="28">
        <v>3600000</v>
      </c>
      <c r="T68" s="28">
        <v>3600000</v>
      </c>
      <c r="U68" s="28">
        <v>3600000</v>
      </c>
      <c r="V68" s="28">
        <v>3600000</v>
      </c>
      <c r="W68" s="28">
        <v>3600000</v>
      </c>
      <c r="X68" s="28">
        <v>3600000</v>
      </c>
      <c r="Y68" s="28">
        <v>3600000</v>
      </c>
      <c r="Z68" s="28">
        <v>3600000</v>
      </c>
      <c r="AA68" s="28">
        <v>3600000</v>
      </c>
      <c r="AB68" s="28">
        <v>3600000</v>
      </c>
      <c r="AC68" s="28">
        <v>3600000</v>
      </c>
      <c r="AD68" s="28">
        <v>-3600000</v>
      </c>
      <c r="AE68" s="28">
        <v>-3600000</v>
      </c>
      <c r="AF68" s="28">
        <v>-3600000</v>
      </c>
      <c r="AG68" s="28">
        <v>-3600000</v>
      </c>
      <c r="AH68" s="28">
        <v>-3600000</v>
      </c>
      <c r="AI68" s="28">
        <v>-3600000</v>
      </c>
      <c r="AJ68" s="28">
        <v>-3600000</v>
      </c>
      <c r="AK68" s="28">
        <v>-3600000</v>
      </c>
      <c r="AL68" s="28">
        <v>-3600000</v>
      </c>
      <c r="AM68" s="28">
        <v>-3600000</v>
      </c>
      <c r="AN68" s="28">
        <v>-3600000</v>
      </c>
      <c r="AO68" s="28">
        <v>-3600000</v>
      </c>
      <c r="AP68" s="28">
        <v>-600000</v>
      </c>
      <c r="AQ68" s="28">
        <v>-600000</v>
      </c>
      <c r="AR68" s="28">
        <v>-600000</v>
      </c>
      <c r="AS68" s="28">
        <v>-600000</v>
      </c>
      <c r="AT68" s="28">
        <v>-600000</v>
      </c>
      <c r="AU68" s="28">
        <v>-600000</v>
      </c>
      <c r="AV68" s="28">
        <v>-600000</v>
      </c>
      <c r="AW68" s="28">
        <v>-600000</v>
      </c>
      <c r="AX68" s="28">
        <v>-600000</v>
      </c>
      <c r="AY68" s="28">
        <v>-600000</v>
      </c>
      <c r="AZ68" s="28">
        <v>-600000</v>
      </c>
      <c r="BA68" s="28">
        <v>-600000</v>
      </c>
      <c r="BB68" s="28">
        <v>-3000000</v>
      </c>
      <c r="BC68" s="28">
        <v>-3000000</v>
      </c>
      <c r="BD68" s="28">
        <v>-3000000</v>
      </c>
      <c r="BE68" s="28">
        <v>-3000000</v>
      </c>
      <c r="BF68" s="28">
        <v>-3000000</v>
      </c>
      <c r="BG68" s="28">
        <v>-3000000</v>
      </c>
      <c r="BH68" s="28">
        <v>-3000000</v>
      </c>
      <c r="BI68" s="28">
        <v>-3000000</v>
      </c>
      <c r="BJ68" s="28">
        <v>-3000000</v>
      </c>
      <c r="BK68" s="28">
        <v>-3000000</v>
      </c>
      <c r="BL68" s="28">
        <v>-3000000</v>
      </c>
      <c r="BM68" s="28">
        <v>-3000000</v>
      </c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</row>
    <row r="69" spans="2:128" x14ac:dyDescent="0.25">
      <c r="B69" t="s">
        <v>642</v>
      </c>
      <c r="C69" s="28" t="s">
        <v>484</v>
      </c>
      <c r="D69" t="s">
        <v>643</v>
      </c>
      <c r="E69" s="28" t="s">
        <v>1295</v>
      </c>
      <c r="F69" s="28">
        <v>3600000</v>
      </c>
      <c r="G69" s="28">
        <v>3600000</v>
      </c>
      <c r="H69" s="28">
        <v>3600000</v>
      </c>
      <c r="I69" s="28">
        <v>3600000</v>
      </c>
      <c r="J69" s="28">
        <v>3600000</v>
      </c>
      <c r="K69" s="28">
        <v>3600000</v>
      </c>
      <c r="L69" s="28">
        <v>3600000</v>
      </c>
      <c r="M69" s="28">
        <v>3600000</v>
      </c>
      <c r="N69" s="28">
        <v>3600000</v>
      </c>
      <c r="O69" s="28">
        <v>3600000</v>
      </c>
      <c r="P69" s="28">
        <v>3600000</v>
      </c>
      <c r="Q69" s="28">
        <v>3600000</v>
      </c>
      <c r="R69" s="28">
        <v>3600000</v>
      </c>
      <c r="S69" s="28">
        <v>3600000</v>
      </c>
      <c r="T69" s="28">
        <v>3600000</v>
      </c>
      <c r="U69" s="28">
        <v>3600000</v>
      </c>
      <c r="V69" s="28">
        <v>3600000</v>
      </c>
      <c r="W69" s="28">
        <v>3600000</v>
      </c>
      <c r="X69" s="28">
        <v>3600000</v>
      </c>
      <c r="Y69" s="28">
        <v>3600000</v>
      </c>
      <c r="Z69" s="28">
        <v>3600000</v>
      </c>
      <c r="AA69" s="28">
        <v>3600000</v>
      </c>
      <c r="AB69" s="28">
        <v>3600000</v>
      </c>
      <c r="AC69" s="28">
        <v>3600000</v>
      </c>
      <c r="AD69" s="28">
        <v>-3600000</v>
      </c>
      <c r="AE69" s="28">
        <v>-3600000</v>
      </c>
      <c r="AF69" s="28">
        <v>-3600000</v>
      </c>
      <c r="AG69" s="28">
        <v>-3600000</v>
      </c>
      <c r="AH69" s="28">
        <v>-3600000</v>
      </c>
      <c r="AI69" s="28">
        <v>-3600000</v>
      </c>
      <c r="AJ69" s="28">
        <v>-3600000</v>
      </c>
      <c r="AK69" s="28">
        <v>-3600000</v>
      </c>
      <c r="AL69" s="28">
        <v>-3600000</v>
      </c>
      <c r="AM69" s="28">
        <v>-3600000</v>
      </c>
      <c r="AN69" s="28">
        <v>-3600000</v>
      </c>
      <c r="AO69" s="28">
        <v>-3600000</v>
      </c>
      <c r="AP69" s="28">
        <v>-600000</v>
      </c>
      <c r="AQ69" s="28">
        <v>-600000</v>
      </c>
      <c r="AR69" s="28">
        <v>-600000</v>
      </c>
      <c r="AS69" s="28">
        <v>-600000</v>
      </c>
      <c r="AT69" s="28">
        <v>-600000</v>
      </c>
      <c r="AU69" s="28">
        <v>-600000</v>
      </c>
      <c r="AV69" s="28">
        <v>-600000</v>
      </c>
      <c r="AW69" s="28">
        <v>-600000</v>
      </c>
      <c r="AX69" s="28">
        <v>-600000</v>
      </c>
      <c r="AY69" s="28">
        <v>-600000</v>
      </c>
      <c r="AZ69" s="28">
        <v>-600000</v>
      </c>
      <c r="BA69" s="28">
        <v>-600000</v>
      </c>
      <c r="BB69" s="28">
        <v>-3000000</v>
      </c>
      <c r="BC69" s="28">
        <v>-3000000</v>
      </c>
      <c r="BD69" s="28">
        <v>-3000000</v>
      </c>
      <c r="BE69" s="28">
        <v>-3000000</v>
      </c>
      <c r="BF69" s="28">
        <v>-3000000</v>
      </c>
      <c r="BG69" s="28">
        <v>-3000000</v>
      </c>
      <c r="BH69" s="28">
        <v>-3000000</v>
      </c>
      <c r="BI69" s="28">
        <v>-3000000</v>
      </c>
      <c r="BJ69" s="28">
        <v>-3000000</v>
      </c>
      <c r="BK69" s="28">
        <v>-3000000</v>
      </c>
      <c r="BL69" s="28">
        <v>-3000000</v>
      </c>
      <c r="BM69" s="28">
        <v>-3000000</v>
      </c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</row>
    <row r="70" spans="2:128" x14ac:dyDescent="0.25">
      <c r="B70" t="s">
        <v>1296</v>
      </c>
      <c r="C70" s="28" t="s">
        <v>484</v>
      </c>
      <c r="D70" t="s">
        <v>1297</v>
      </c>
      <c r="E70" s="28" t="s">
        <v>1298</v>
      </c>
      <c r="F70" s="28">
        <v>0</v>
      </c>
      <c r="G70" s="28">
        <v>0</v>
      </c>
      <c r="H70" s="28">
        <v>0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  <c r="P70" s="28">
        <v>0</v>
      </c>
      <c r="Q70" s="28">
        <v>0</v>
      </c>
      <c r="R70" s="28">
        <v>45000000</v>
      </c>
      <c r="S70" s="28">
        <v>45000000</v>
      </c>
      <c r="T70" s="28">
        <v>45000000</v>
      </c>
      <c r="U70" s="28">
        <v>45000000</v>
      </c>
      <c r="V70" s="28">
        <v>45000000</v>
      </c>
      <c r="W70" s="28">
        <v>45000000</v>
      </c>
      <c r="X70" s="28">
        <v>45000000</v>
      </c>
      <c r="Y70" s="28">
        <v>45375000</v>
      </c>
      <c r="Z70" s="28">
        <v>45750000</v>
      </c>
      <c r="AA70" s="28">
        <v>45750000</v>
      </c>
      <c r="AB70" s="28">
        <v>45750000</v>
      </c>
      <c r="AC70" s="28">
        <v>45750000</v>
      </c>
      <c r="AD70" s="28">
        <v>0</v>
      </c>
      <c r="AE70" s="28">
        <v>0</v>
      </c>
      <c r="AF70" s="28">
        <v>0</v>
      </c>
      <c r="AG70" s="28">
        <v>0</v>
      </c>
      <c r="AH70" s="28">
        <v>0</v>
      </c>
      <c r="AI70" s="28">
        <v>0</v>
      </c>
      <c r="AJ70" s="28">
        <v>0</v>
      </c>
      <c r="AK70" s="28">
        <v>0</v>
      </c>
      <c r="AL70" s="28">
        <v>0</v>
      </c>
      <c r="AM70" s="28">
        <v>0</v>
      </c>
      <c r="AN70" s="28">
        <v>0</v>
      </c>
      <c r="AO70" s="28">
        <v>0</v>
      </c>
      <c r="AP70" s="28">
        <v>0</v>
      </c>
      <c r="AQ70" s="28">
        <v>0</v>
      </c>
      <c r="AR70" s="28">
        <v>0</v>
      </c>
      <c r="AS70" s="28">
        <v>0</v>
      </c>
      <c r="AT70" s="28">
        <v>0</v>
      </c>
      <c r="AU70" s="28">
        <v>0</v>
      </c>
      <c r="AV70" s="28">
        <v>0</v>
      </c>
      <c r="AW70" s="28">
        <v>0</v>
      </c>
      <c r="AX70" s="28">
        <v>0</v>
      </c>
      <c r="AY70" s="28">
        <v>0</v>
      </c>
      <c r="AZ70" s="28">
        <v>0</v>
      </c>
      <c r="BA70" s="28">
        <v>0</v>
      </c>
      <c r="BB70" s="28">
        <v>-45000000</v>
      </c>
      <c r="BC70" s="28">
        <v>-45000000</v>
      </c>
      <c r="BD70" s="28">
        <v>-45000000</v>
      </c>
      <c r="BE70" s="28">
        <v>-45000000</v>
      </c>
      <c r="BF70" s="28">
        <v>-45000000</v>
      </c>
      <c r="BG70" s="28">
        <v>-45000000</v>
      </c>
      <c r="BH70" s="28">
        <v>-45000000</v>
      </c>
      <c r="BI70" s="28">
        <v>-45375000</v>
      </c>
      <c r="BJ70" s="28">
        <v>-45750000</v>
      </c>
      <c r="BK70" s="28">
        <v>-45750000</v>
      </c>
      <c r="BL70" s="28">
        <v>-45750000</v>
      </c>
      <c r="BM70" s="28">
        <v>-45750000</v>
      </c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</row>
    <row r="71" spans="2:128" x14ac:dyDescent="0.25">
      <c r="B71" t="s">
        <v>1299</v>
      </c>
      <c r="C71" s="28" t="s">
        <v>484</v>
      </c>
      <c r="D71" t="s">
        <v>1300</v>
      </c>
      <c r="E71" s="28" t="s">
        <v>1301</v>
      </c>
      <c r="F71" s="28">
        <v>7830000</v>
      </c>
      <c r="G71" s="28">
        <v>7830000</v>
      </c>
      <c r="H71" s="28">
        <v>7830000</v>
      </c>
      <c r="I71" s="28">
        <v>7830000</v>
      </c>
      <c r="J71" s="28">
        <v>7830000</v>
      </c>
      <c r="K71" s="28">
        <v>7830000</v>
      </c>
      <c r="L71" s="28">
        <v>7830000</v>
      </c>
      <c r="M71" s="28">
        <v>7830000</v>
      </c>
      <c r="N71" s="28">
        <v>7830000</v>
      </c>
      <c r="O71" s="28">
        <v>7830000</v>
      </c>
      <c r="P71" s="28">
        <v>7830000</v>
      </c>
      <c r="Q71" s="28">
        <v>7830000</v>
      </c>
      <c r="R71" s="28">
        <v>9000000</v>
      </c>
      <c r="S71" s="28">
        <v>9000000</v>
      </c>
      <c r="T71" s="28">
        <v>9000000</v>
      </c>
      <c r="U71" s="28">
        <v>9000000</v>
      </c>
      <c r="V71" s="28">
        <v>9000000</v>
      </c>
      <c r="W71" s="28">
        <v>9000000</v>
      </c>
      <c r="X71" s="28">
        <v>9000000</v>
      </c>
      <c r="Y71" s="28">
        <v>9000000</v>
      </c>
      <c r="Z71" s="28">
        <v>9000000</v>
      </c>
      <c r="AA71" s="28">
        <v>9000000</v>
      </c>
      <c r="AB71" s="28">
        <v>9000000</v>
      </c>
      <c r="AC71" s="28">
        <v>9000000</v>
      </c>
      <c r="AD71" s="28">
        <v>0</v>
      </c>
      <c r="AE71" s="28">
        <v>0</v>
      </c>
      <c r="AF71" s="28">
        <v>0</v>
      </c>
      <c r="AG71" s="28">
        <v>0</v>
      </c>
      <c r="AH71" s="28">
        <v>0</v>
      </c>
      <c r="AI71" s="28">
        <v>0</v>
      </c>
      <c r="AJ71" s="28">
        <v>0</v>
      </c>
      <c r="AK71" s="28">
        <v>0</v>
      </c>
      <c r="AL71" s="28">
        <v>0</v>
      </c>
      <c r="AM71" s="28">
        <v>0</v>
      </c>
      <c r="AN71" s="28">
        <v>0</v>
      </c>
      <c r="AO71" s="28">
        <v>0</v>
      </c>
      <c r="AP71" s="28">
        <v>0</v>
      </c>
      <c r="AQ71" s="28">
        <v>0</v>
      </c>
      <c r="AR71" s="28">
        <v>0</v>
      </c>
      <c r="AS71" s="28">
        <v>0</v>
      </c>
      <c r="AT71" s="28">
        <v>0</v>
      </c>
      <c r="AU71" s="28">
        <v>0</v>
      </c>
      <c r="AV71" s="28">
        <v>0</v>
      </c>
      <c r="AW71" s="28">
        <v>0</v>
      </c>
      <c r="AX71" s="28">
        <v>0</v>
      </c>
      <c r="AY71" s="28">
        <v>0</v>
      </c>
      <c r="AZ71" s="28">
        <v>0</v>
      </c>
      <c r="BA71" s="28">
        <v>0</v>
      </c>
      <c r="BB71" s="28">
        <v>-9000000</v>
      </c>
      <c r="BC71" s="28">
        <v>-9000000</v>
      </c>
      <c r="BD71" s="28">
        <v>-9000000</v>
      </c>
      <c r="BE71" s="28">
        <v>-9000000</v>
      </c>
      <c r="BF71" s="28">
        <v>-9000000</v>
      </c>
      <c r="BG71" s="28">
        <v>-9000000</v>
      </c>
      <c r="BH71" s="28">
        <v>-9000000</v>
      </c>
      <c r="BI71" s="28">
        <v>-9000000</v>
      </c>
      <c r="BJ71" s="28">
        <v>-9000000</v>
      </c>
      <c r="BK71" s="28">
        <v>-9000000</v>
      </c>
      <c r="BL71" s="28">
        <v>-9000000</v>
      </c>
      <c r="BM71" s="28">
        <v>-9000000</v>
      </c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</row>
    <row r="72" spans="2:128" x14ac:dyDescent="0.25">
      <c r="B72" t="s">
        <v>644</v>
      </c>
      <c r="C72" s="28" t="s">
        <v>484</v>
      </c>
      <c r="D72" t="s">
        <v>645</v>
      </c>
      <c r="E72" s="28" t="s">
        <v>1302</v>
      </c>
      <c r="F72" s="28">
        <v>4350000</v>
      </c>
      <c r="G72" s="28">
        <v>4350000</v>
      </c>
      <c r="H72" s="28">
        <v>4350000</v>
      </c>
      <c r="I72" s="28">
        <v>4350000</v>
      </c>
      <c r="J72" s="28">
        <v>4350000</v>
      </c>
      <c r="K72" s="28">
        <v>4350000</v>
      </c>
      <c r="L72" s="28">
        <v>4350000</v>
      </c>
      <c r="M72" s="28">
        <v>4350000</v>
      </c>
      <c r="N72" s="28">
        <v>4350000</v>
      </c>
      <c r="O72" s="28">
        <v>4350000</v>
      </c>
      <c r="P72" s="28">
        <v>4350000</v>
      </c>
      <c r="Q72" s="28">
        <v>4350000</v>
      </c>
      <c r="R72" s="28">
        <v>5000000</v>
      </c>
      <c r="S72" s="28">
        <v>5000000</v>
      </c>
      <c r="T72" s="28">
        <v>5000000</v>
      </c>
      <c r="U72" s="28">
        <v>5000000</v>
      </c>
      <c r="V72" s="28">
        <v>5000000</v>
      </c>
      <c r="W72" s="28">
        <v>5000000</v>
      </c>
      <c r="X72" s="28">
        <v>5000000</v>
      </c>
      <c r="Y72" s="28">
        <v>5000000</v>
      </c>
      <c r="Z72" s="28">
        <v>5000000</v>
      </c>
      <c r="AA72" s="28">
        <v>5000000</v>
      </c>
      <c r="AB72" s="28">
        <v>5000000</v>
      </c>
      <c r="AC72" s="28">
        <v>5000000</v>
      </c>
      <c r="AD72" s="28">
        <v>0</v>
      </c>
      <c r="AE72" s="28">
        <v>0</v>
      </c>
      <c r="AF72" s="28">
        <v>0</v>
      </c>
      <c r="AG72" s="28">
        <v>0</v>
      </c>
      <c r="AH72" s="28">
        <v>0</v>
      </c>
      <c r="AI72" s="28">
        <v>0</v>
      </c>
      <c r="AJ72" s="28">
        <v>0</v>
      </c>
      <c r="AK72" s="28">
        <v>0</v>
      </c>
      <c r="AL72" s="28">
        <v>0</v>
      </c>
      <c r="AM72" s="28">
        <v>0</v>
      </c>
      <c r="AN72" s="28">
        <v>0</v>
      </c>
      <c r="AO72" s="28">
        <v>0</v>
      </c>
      <c r="AP72" s="28">
        <v>0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0</v>
      </c>
      <c r="AW72" s="28">
        <v>0</v>
      </c>
      <c r="AX72" s="28">
        <v>0</v>
      </c>
      <c r="AY72" s="28">
        <v>0</v>
      </c>
      <c r="AZ72" s="28">
        <v>0</v>
      </c>
      <c r="BA72" s="28">
        <v>0</v>
      </c>
      <c r="BB72" s="28">
        <v>-5000000</v>
      </c>
      <c r="BC72" s="28">
        <v>-5000000</v>
      </c>
      <c r="BD72" s="28">
        <v>-5000000</v>
      </c>
      <c r="BE72" s="28">
        <v>-5000000</v>
      </c>
      <c r="BF72" s="28">
        <v>-5000000</v>
      </c>
      <c r="BG72" s="28">
        <v>-5000000</v>
      </c>
      <c r="BH72" s="28">
        <v>-5000000</v>
      </c>
      <c r="BI72" s="28">
        <v>-5000000</v>
      </c>
      <c r="BJ72" s="28">
        <v>-5000000</v>
      </c>
      <c r="BK72" s="28">
        <v>-5000000</v>
      </c>
      <c r="BL72" s="28">
        <v>-5000000</v>
      </c>
      <c r="BM72" s="28">
        <v>-5000000</v>
      </c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</row>
    <row r="73" spans="2:128" x14ac:dyDescent="0.25">
      <c r="B73" t="s">
        <v>646</v>
      </c>
      <c r="C73" s="28" t="s">
        <v>484</v>
      </c>
      <c r="D73" t="s">
        <v>647</v>
      </c>
      <c r="E73" s="28" t="s">
        <v>1303</v>
      </c>
      <c r="F73" s="28">
        <v>6960000</v>
      </c>
      <c r="G73" s="28">
        <v>6960000</v>
      </c>
      <c r="H73" s="28">
        <v>6960000</v>
      </c>
      <c r="I73" s="28">
        <v>6960000</v>
      </c>
      <c r="J73" s="28">
        <v>6960000</v>
      </c>
      <c r="K73" s="28">
        <v>6960000</v>
      </c>
      <c r="L73" s="28">
        <v>6960000</v>
      </c>
      <c r="M73" s="28">
        <v>6960000</v>
      </c>
      <c r="N73" s="28">
        <v>6960000</v>
      </c>
      <c r="O73" s="28">
        <v>6960000</v>
      </c>
      <c r="P73" s="28">
        <v>6960000</v>
      </c>
      <c r="Q73" s="28">
        <v>6960000</v>
      </c>
      <c r="R73" s="28">
        <v>8000000</v>
      </c>
      <c r="S73" s="28">
        <v>8000000</v>
      </c>
      <c r="T73" s="28">
        <v>8000000</v>
      </c>
      <c r="U73" s="28">
        <v>8000000</v>
      </c>
      <c r="V73" s="28">
        <v>8000000</v>
      </c>
      <c r="W73" s="28">
        <v>8000000</v>
      </c>
      <c r="X73" s="28">
        <v>8000000</v>
      </c>
      <c r="Y73" s="28">
        <v>8000000</v>
      </c>
      <c r="Z73" s="28">
        <v>8000000</v>
      </c>
      <c r="AA73" s="28">
        <v>8000000</v>
      </c>
      <c r="AB73" s="28">
        <v>8000000</v>
      </c>
      <c r="AC73" s="28">
        <v>8000000</v>
      </c>
      <c r="AD73" s="28">
        <v>0</v>
      </c>
      <c r="AE73" s="28">
        <v>0</v>
      </c>
      <c r="AF73" s="28">
        <v>0</v>
      </c>
      <c r="AG73" s="28">
        <v>0</v>
      </c>
      <c r="AH73" s="28">
        <v>0</v>
      </c>
      <c r="AI73" s="28">
        <v>0</v>
      </c>
      <c r="AJ73" s="28">
        <v>0</v>
      </c>
      <c r="AK73" s="28">
        <v>0</v>
      </c>
      <c r="AL73" s="28">
        <v>0</v>
      </c>
      <c r="AM73" s="28">
        <v>0</v>
      </c>
      <c r="AN73" s="28">
        <v>0</v>
      </c>
      <c r="AO73" s="28">
        <v>0</v>
      </c>
      <c r="AP73" s="28">
        <v>0</v>
      </c>
      <c r="AQ73" s="28">
        <v>0</v>
      </c>
      <c r="AR73" s="28">
        <v>0</v>
      </c>
      <c r="AS73" s="28">
        <v>0</v>
      </c>
      <c r="AT73" s="28">
        <v>0</v>
      </c>
      <c r="AU73" s="28">
        <v>0</v>
      </c>
      <c r="AV73" s="28">
        <v>0</v>
      </c>
      <c r="AW73" s="28">
        <v>0</v>
      </c>
      <c r="AX73" s="28">
        <v>0</v>
      </c>
      <c r="AY73" s="28">
        <v>0</v>
      </c>
      <c r="AZ73" s="28">
        <v>0</v>
      </c>
      <c r="BA73" s="28">
        <v>0</v>
      </c>
      <c r="BB73" s="28">
        <v>-8000000</v>
      </c>
      <c r="BC73" s="28">
        <v>-8000000</v>
      </c>
      <c r="BD73" s="28">
        <v>-8000000</v>
      </c>
      <c r="BE73" s="28">
        <v>-8000000</v>
      </c>
      <c r="BF73" s="28">
        <v>-8000000</v>
      </c>
      <c r="BG73" s="28">
        <v>-8000000</v>
      </c>
      <c r="BH73" s="28">
        <v>-8000000</v>
      </c>
      <c r="BI73" s="28">
        <v>-8000000</v>
      </c>
      <c r="BJ73" s="28">
        <v>-8000000</v>
      </c>
      <c r="BK73" s="28">
        <v>-8000000</v>
      </c>
      <c r="BL73" s="28">
        <v>-8000000</v>
      </c>
      <c r="BM73" s="28">
        <v>-8000000</v>
      </c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</row>
    <row r="74" spans="2:128" x14ac:dyDescent="0.25">
      <c r="B74" t="s">
        <v>728</v>
      </c>
      <c r="C74" s="28" t="s">
        <v>484</v>
      </c>
      <c r="D74" t="s">
        <v>729</v>
      </c>
      <c r="E74" s="28" t="s">
        <v>1304</v>
      </c>
      <c r="F74" s="28">
        <v>19140000</v>
      </c>
      <c r="G74" s="28">
        <v>19140000</v>
      </c>
      <c r="H74" s="28">
        <v>19140000</v>
      </c>
      <c r="I74" s="28">
        <v>19140000</v>
      </c>
      <c r="J74" s="28">
        <v>19140000</v>
      </c>
      <c r="K74" s="28">
        <v>19140000</v>
      </c>
      <c r="L74" s="28">
        <v>19140000</v>
      </c>
      <c r="M74" s="28">
        <v>19140000</v>
      </c>
      <c r="N74" s="28">
        <v>19140000</v>
      </c>
      <c r="O74" s="28">
        <v>19140000</v>
      </c>
      <c r="P74" s="28">
        <v>19140000</v>
      </c>
      <c r="Q74" s="28">
        <v>19140000</v>
      </c>
      <c r="R74" s="28">
        <v>22000000</v>
      </c>
      <c r="S74" s="28">
        <v>22000000</v>
      </c>
      <c r="T74" s="28">
        <v>22000000</v>
      </c>
      <c r="U74" s="28">
        <v>22000000</v>
      </c>
      <c r="V74" s="28">
        <v>22000000</v>
      </c>
      <c r="W74" s="28">
        <v>22000000</v>
      </c>
      <c r="X74" s="28">
        <v>22000000</v>
      </c>
      <c r="Y74" s="28">
        <v>22000000</v>
      </c>
      <c r="Z74" s="28">
        <v>22000000</v>
      </c>
      <c r="AA74" s="28">
        <v>22000000</v>
      </c>
      <c r="AB74" s="28">
        <v>22000000</v>
      </c>
      <c r="AC74" s="28">
        <v>22000000</v>
      </c>
      <c r="AD74" s="28">
        <v>-19140000</v>
      </c>
      <c r="AE74" s="28">
        <v>-19140000</v>
      </c>
      <c r="AF74" s="28">
        <v>-19140000</v>
      </c>
      <c r="AG74" s="28">
        <v>-19140000</v>
      </c>
      <c r="AH74" s="28">
        <v>-19140000</v>
      </c>
      <c r="AI74" s="28">
        <v>-19140000</v>
      </c>
      <c r="AJ74" s="28">
        <v>-19140000</v>
      </c>
      <c r="AK74" s="28">
        <v>-19140000</v>
      </c>
      <c r="AL74" s="28">
        <v>-19140000</v>
      </c>
      <c r="AM74" s="28">
        <v>-19140000</v>
      </c>
      <c r="AN74" s="28">
        <v>-19140000</v>
      </c>
      <c r="AO74" s="28">
        <v>-19140000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0</v>
      </c>
      <c r="AW74" s="28">
        <v>0</v>
      </c>
      <c r="AX74" s="28">
        <v>0</v>
      </c>
      <c r="AY74" s="28">
        <v>0</v>
      </c>
      <c r="AZ74" s="28">
        <v>0</v>
      </c>
      <c r="BA74" s="28">
        <v>0</v>
      </c>
      <c r="BB74" s="28">
        <v>0</v>
      </c>
      <c r="BC74" s="28">
        <v>0</v>
      </c>
      <c r="BD74" s="28">
        <v>0</v>
      </c>
      <c r="BE74" s="28">
        <v>0</v>
      </c>
      <c r="BF74" s="28">
        <v>0</v>
      </c>
      <c r="BG74" s="28">
        <v>0</v>
      </c>
      <c r="BH74" s="28">
        <v>0</v>
      </c>
      <c r="BI74" s="28">
        <v>0</v>
      </c>
      <c r="BJ74" s="28">
        <v>0</v>
      </c>
      <c r="BK74" s="28">
        <v>0</v>
      </c>
      <c r="BL74" s="28">
        <v>0</v>
      </c>
      <c r="BM74" s="28">
        <v>0</v>
      </c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</row>
    <row r="75" spans="2:128" x14ac:dyDescent="0.25">
      <c r="B75" t="s">
        <v>648</v>
      </c>
      <c r="C75" s="28" t="s">
        <v>484</v>
      </c>
      <c r="D75" t="s">
        <v>649</v>
      </c>
      <c r="E75" s="28" t="s">
        <v>1305</v>
      </c>
      <c r="F75" s="28">
        <v>1170000</v>
      </c>
      <c r="G75" s="28">
        <v>1170000</v>
      </c>
      <c r="H75" s="28">
        <v>1170000</v>
      </c>
      <c r="I75" s="28">
        <v>1170000</v>
      </c>
      <c r="J75" s="28">
        <v>1170000</v>
      </c>
      <c r="K75" s="28">
        <v>1170000</v>
      </c>
      <c r="L75" s="28">
        <v>1170000</v>
      </c>
      <c r="M75" s="28">
        <v>1170000</v>
      </c>
      <c r="N75" s="28">
        <v>1170000</v>
      </c>
      <c r="O75" s="28">
        <v>1170000</v>
      </c>
      <c r="P75" s="28">
        <v>1170000</v>
      </c>
      <c r="Q75" s="28">
        <v>1170000</v>
      </c>
      <c r="R75" s="28">
        <v>1170000</v>
      </c>
      <c r="S75" s="28">
        <v>1170000</v>
      </c>
      <c r="T75" s="28">
        <v>1170000</v>
      </c>
      <c r="U75" s="28">
        <v>1170000</v>
      </c>
      <c r="V75" s="28">
        <v>1170000</v>
      </c>
      <c r="W75" s="28">
        <v>1170000</v>
      </c>
      <c r="X75" s="28">
        <v>1170000</v>
      </c>
      <c r="Y75" s="28">
        <v>1170000</v>
      </c>
      <c r="Z75" s="28">
        <v>1170000</v>
      </c>
      <c r="AA75" s="28">
        <v>1170000</v>
      </c>
      <c r="AB75" s="28">
        <v>1170000</v>
      </c>
      <c r="AC75" s="28">
        <v>1170000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  <c r="AJ75" s="28">
        <v>0</v>
      </c>
      <c r="AK75" s="28">
        <v>0</v>
      </c>
      <c r="AL75" s="28">
        <v>0</v>
      </c>
      <c r="AM75" s="28">
        <v>0</v>
      </c>
      <c r="AN75" s="28">
        <v>0</v>
      </c>
      <c r="AO75" s="28">
        <v>0</v>
      </c>
      <c r="AP75" s="28">
        <v>0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0</v>
      </c>
      <c r="AW75" s="28">
        <v>0</v>
      </c>
      <c r="AX75" s="28">
        <v>0</v>
      </c>
      <c r="AY75" s="28">
        <v>0</v>
      </c>
      <c r="AZ75" s="28">
        <v>0</v>
      </c>
      <c r="BA75" s="28">
        <v>0</v>
      </c>
      <c r="BB75" s="28">
        <v>0</v>
      </c>
      <c r="BC75" s="28">
        <v>0</v>
      </c>
      <c r="BD75" s="28">
        <v>0</v>
      </c>
      <c r="BE75" s="28">
        <v>0</v>
      </c>
      <c r="BF75" s="28">
        <v>0</v>
      </c>
      <c r="BG75" s="28">
        <v>0</v>
      </c>
      <c r="BH75" s="28">
        <v>0</v>
      </c>
      <c r="BI75" s="28">
        <v>0</v>
      </c>
      <c r="BJ75" s="28">
        <v>0</v>
      </c>
      <c r="BK75" s="28">
        <v>0</v>
      </c>
      <c r="BL75" s="28">
        <v>0</v>
      </c>
      <c r="BM75" s="28">
        <v>0</v>
      </c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</row>
    <row r="76" spans="2:128" x14ac:dyDescent="0.25">
      <c r="B76" t="s">
        <v>650</v>
      </c>
      <c r="C76" s="28" t="s">
        <v>484</v>
      </c>
      <c r="D76" t="s">
        <v>651</v>
      </c>
      <c r="E76" s="28" t="s">
        <v>1306</v>
      </c>
      <c r="F76" s="28">
        <v>650000</v>
      </c>
      <c r="G76" s="28">
        <v>650000</v>
      </c>
      <c r="H76" s="28">
        <v>650000</v>
      </c>
      <c r="I76" s="28">
        <v>650000</v>
      </c>
      <c r="J76" s="28">
        <v>650000</v>
      </c>
      <c r="K76" s="28">
        <v>650000</v>
      </c>
      <c r="L76" s="28">
        <v>650000</v>
      </c>
      <c r="M76" s="28">
        <v>650000</v>
      </c>
      <c r="N76" s="28">
        <v>650000</v>
      </c>
      <c r="O76" s="28">
        <v>650000</v>
      </c>
      <c r="P76" s="28">
        <v>650000</v>
      </c>
      <c r="Q76" s="28">
        <v>650000</v>
      </c>
      <c r="R76" s="28">
        <v>650000</v>
      </c>
      <c r="S76" s="28">
        <v>650000</v>
      </c>
      <c r="T76" s="28">
        <v>650000</v>
      </c>
      <c r="U76" s="28">
        <v>650000</v>
      </c>
      <c r="V76" s="28">
        <v>650000</v>
      </c>
      <c r="W76" s="28">
        <v>650000</v>
      </c>
      <c r="X76" s="28">
        <v>650000</v>
      </c>
      <c r="Y76" s="28">
        <v>650000</v>
      </c>
      <c r="Z76" s="28">
        <v>650000</v>
      </c>
      <c r="AA76" s="28">
        <v>650000</v>
      </c>
      <c r="AB76" s="28">
        <v>650000</v>
      </c>
      <c r="AC76" s="28">
        <v>650000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8">
        <v>0</v>
      </c>
      <c r="AY76" s="28">
        <v>0</v>
      </c>
      <c r="AZ76" s="28">
        <v>0</v>
      </c>
      <c r="BA76" s="28">
        <v>0</v>
      </c>
      <c r="BB76" s="28">
        <v>0</v>
      </c>
      <c r="BC76" s="28">
        <v>0</v>
      </c>
      <c r="BD76" s="28">
        <v>0</v>
      </c>
      <c r="BE76" s="28">
        <v>0</v>
      </c>
      <c r="BF76" s="28">
        <v>0</v>
      </c>
      <c r="BG76" s="28">
        <v>0</v>
      </c>
      <c r="BH76" s="28">
        <v>0</v>
      </c>
      <c r="BI76" s="28">
        <v>0</v>
      </c>
      <c r="BJ76" s="28">
        <v>0</v>
      </c>
      <c r="BK76" s="28">
        <v>0</v>
      </c>
      <c r="BL76" s="28">
        <v>0</v>
      </c>
      <c r="BM76" s="28">
        <v>0</v>
      </c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</row>
    <row r="77" spans="2:128" x14ac:dyDescent="0.25">
      <c r="B77" t="s">
        <v>460</v>
      </c>
      <c r="C77" s="28" t="s">
        <v>484</v>
      </c>
      <c r="D77" t="s">
        <v>392</v>
      </c>
      <c r="E77" s="28" t="s">
        <v>1307</v>
      </c>
      <c r="F77" s="28">
        <v>1040000</v>
      </c>
      <c r="G77" s="28">
        <v>1040000</v>
      </c>
      <c r="H77" s="28">
        <v>1040000</v>
      </c>
      <c r="I77" s="28">
        <v>1040000</v>
      </c>
      <c r="J77" s="28">
        <v>1040000</v>
      </c>
      <c r="K77" s="28">
        <v>1040000</v>
      </c>
      <c r="L77" s="28">
        <v>1040000</v>
      </c>
      <c r="M77" s="28">
        <v>1040000</v>
      </c>
      <c r="N77" s="28">
        <v>1040000</v>
      </c>
      <c r="O77" s="28">
        <v>1040000</v>
      </c>
      <c r="P77" s="28">
        <v>1040000</v>
      </c>
      <c r="Q77" s="28">
        <v>1040000</v>
      </c>
      <c r="R77" s="28">
        <v>1040000</v>
      </c>
      <c r="S77" s="28">
        <v>1040000</v>
      </c>
      <c r="T77" s="28">
        <v>1040000</v>
      </c>
      <c r="U77" s="28">
        <v>1040000</v>
      </c>
      <c r="V77" s="28">
        <v>1040000</v>
      </c>
      <c r="W77" s="28">
        <v>1040000</v>
      </c>
      <c r="X77" s="28">
        <v>1040000</v>
      </c>
      <c r="Y77" s="28">
        <v>1040000</v>
      </c>
      <c r="Z77" s="28">
        <v>1040000</v>
      </c>
      <c r="AA77" s="28">
        <v>1040000</v>
      </c>
      <c r="AB77" s="28">
        <v>1040000</v>
      </c>
      <c r="AC77" s="28">
        <v>1040000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0</v>
      </c>
      <c r="AK77" s="28">
        <v>0</v>
      </c>
      <c r="AL77" s="28">
        <v>0</v>
      </c>
      <c r="AM77" s="28">
        <v>0</v>
      </c>
      <c r="AN77" s="28">
        <v>0</v>
      </c>
      <c r="AO77" s="28">
        <v>0</v>
      </c>
      <c r="AP77" s="28">
        <v>0</v>
      </c>
      <c r="AQ77" s="28">
        <v>0</v>
      </c>
      <c r="AR77" s="28">
        <v>0</v>
      </c>
      <c r="AS77" s="28">
        <v>0</v>
      </c>
      <c r="AT77" s="28">
        <v>0</v>
      </c>
      <c r="AU77" s="28">
        <v>0</v>
      </c>
      <c r="AV77" s="28">
        <v>0</v>
      </c>
      <c r="AW77" s="28">
        <v>0</v>
      </c>
      <c r="AX77" s="28">
        <v>0</v>
      </c>
      <c r="AY77" s="28">
        <v>0</v>
      </c>
      <c r="AZ77" s="28">
        <v>0</v>
      </c>
      <c r="BA77" s="28">
        <v>0</v>
      </c>
      <c r="BB77" s="28">
        <v>0</v>
      </c>
      <c r="BC77" s="28">
        <v>0</v>
      </c>
      <c r="BD77" s="28">
        <v>0</v>
      </c>
      <c r="BE77" s="28">
        <v>0</v>
      </c>
      <c r="BF77" s="28">
        <v>0</v>
      </c>
      <c r="BG77" s="28">
        <v>0</v>
      </c>
      <c r="BH77" s="28">
        <v>0</v>
      </c>
      <c r="BI77" s="28">
        <v>0</v>
      </c>
      <c r="BJ77" s="28">
        <v>0</v>
      </c>
      <c r="BK77" s="28">
        <v>0</v>
      </c>
      <c r="BL77" s="28">
        <v>0</v>
      </c>
      <c r="BM77" s="28">
        <v>0</v>
      </c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</row>
    <row r="78" spans="2:128" x14ac:dyDescent="0.25">
      <c r="B78" t="s">
        <v>1308</v>
      </c>
      <c r="C78" s="28" t="s">
        <v>484</v>
      </c>
      <c r="D78" t="s">
        <v>1309</v>
      </c>
      <c r="E78" s="28" t="s">
        <v>1310</v>
      </c>
      <c r="F78" s="28">
        <v>2700000</v>
      </c>
      <c r="G78" s="28">
        <v>2700000</v>
      </c>
      <c r="H78" s="28">
        <v>2700000</v>
      </c>
      <c r="I78" s="28">
        <v>2700000</v>
      </c>
      <c r="J78" s="28">
        <v>2700000</v>
      </c>
      <c r="K78" s="28">
        <v>2700000</v>
      </c>
      <c r="L78" s="28">
        <v>2700000</v>
      </c>
      <c r="M78" s="28">
        <v>2700000</v>
      </c>
      <c r="N78" s="28">
        <v>2700000</v>
      </c>
      <c r="O78" s="28">
        <v>2700000</v>
      </c>
      <c r="P78" s="28">
        <v>2700000</v>
      </c>
      <c r="Q78" s="28">
        <v>2700000</v>
      </c>
      <c r="R78" s="28">
        <v>2700000</v>
      </c>
      <c r="S78" s="28">
        <v>2700000</v>
      </c>
      <c r="T78" s="28">
        <v>2700000</v>
      </c>
      <c r="U78" s="28">
        <v>2700000</v>
      </c>
      <c r="V78" s="28">
        <v>2700000</v>
      </c>
      <c r="W78" s="28">
        <v>2700000</v>
      </c>
      <c r="X78" s="28">
        <v>2700000</v>
      </c>
      <c r="Y78" s="28">
        <v>2700000</v>
      </c>
      <c r="Z78" s="28">
        <v>2700000</v>
      </c>
      <c r="AA78" s="28">
        <v>2700000</v>
      </c>
      <c r="AB78" s="28">
        <v>2700000</v>
      </c>
      <c r="AC78" s="28">
        <v>2700000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8">
        <v>0</v>
      </c>
      <c r="AK78" s="28">
        <v>0</v>
      </c>
      <c r="AL78" s="28">
        <v>0</v>
      </c>
      <c r="AM78" s="28">
        <v>0</v>
      </c>
      <c r="AN78" s="28">
        <v>0</v>
      </c>
      <c r="AO78" s="28">
        <v>0</v>
      </c>
      <c r="AP78" s="28">
        <v>0</v>
      </c>
      <c r="AQ78" s="28">
        <v>0</v>
      </c>
      <c r="AR78" s="28">
        <v>0</v>
      </c>
      <c r="AS78" s="28">
        <v>0</v>
      </c>
      <c r="AT78" s="28">
        <v>0</v>
      </c>
      <c r="AU78" s="28">
        <v>0</v>
      </c>
      <c r="AV78" s="28">
        <v>0</v>
      </c>
      <c r="AW78" s="28">
        <v>0</v>
      </c>
      <c r="AX78" s="28">
        <v>0</v>
      </c>
      <c r="AY78" s="28">
        <v>0</v>
      </c>
      <c r="AZ78" s="28">
        <v>0</v>
      </c>
      <c r="BA78" s="28">
        <v>0</v>
      </c>
      <c r="BB78" s="28">
        <v>-2700000</v>
      </c>
      <c r="BC78" s="28">
        <v>-2700000</v>
      </c>
      <c r="BD78" s="28">
        <v>-2700000</v>
      </c>
      <c r="BE78" s="28">
        <v>-2700000</v>
      </c>
      <c r="BF78" s="28">
        <v>-2700000</v>
      </c>
      <c r="BG78" s="28">
        <v>-2700000</v>
      </c>
      <c r="BH78" s="28">
        <v>-2700000</v>
      </c>
      <c r="BI78" s="28">
        <v>-2700000</v>
      </c>
      <c r="BJ78" s="28">
        <v>-2700000</v>
      </c>
      <c r="BK78" s="28">
        <v>-2700000</v>
      </c>
      <c r="BL78" s="28">
        <v>-2700000</v>
      </c>
      <c r="BM78" s="28">
        <v>-2700000</v>
      </c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</row>
    <row r="79" spans="2:128" x14ac:dyDescent="0.25">
      <c r="B79" t="s">
        <v>652</v>
      </c>
      <c r="C79" s="28" t="s">
        <v>484</v>
      </c>
      <c r="D79" t="s">
        <v>653</v>
      </c>
      <c r="E79" s="28" t="s">
        <v>1311</v>
      </c>
      <c r="F79" s="28">
        <v>1500000</v>
      </c>
      <c r="G79" s="28">
        <v>1500000</v>
      </c>
      <c r="H79" s="28">
        <v>1500000</v>
      </c>
      <c r="I79" s="28">
        <v>1500000</v>
      </c>
      <c r="J79" s="28">
        <v>1500000</v>
      </c>
      <c r="K79" s="28">
        <v>1500000</v>
      </c>
      <c r="L79" s="28">
        <v>1500000</v>
      </c>
      <c r="M79" s="28">
        <v>1500000</v>
      </c>
      <c r="N79" s="28">
        <v>1500000</v>
      </c>
      <c r="O79" s="28">
        <v>1500000</v>
      </c>
      <c r="P79" s="28">
        <v>1500000</v>
      </c>
      <c r="Q79" s="28">
        <v>1500000</v>
      </c>
      <c r="R79" s="28">
        <v>1500000</v>
      </c>
      <c r="S79" s="28">
        <v>1500000</v>
      </c>
      <c r="T79" s="28">
        <v>1500000</v>
      </c>
      <c r="U79" s="28">
        <v>1500000</v>
      </c>
      <c r="V79" s="28">
        <v>1500000</v>
      </c>
      <c r="W79" s="28">
        <v>1500000</v>
      </c>
      <c r="X79" s="28">
        <v>1500000</v>
      </c>
      <c r="Y79" s="28">
        <v>1500000</v>
      </c>
      <c r="Z79" s="28">
        <v>1500000</v>
      </c>
      <c r="AA79" s="28">
        <v>1500000</v>
      </c>
      <c r="AB79" s="28">
        <v>1500000</v>
      </c>
      <c r="AC79" s="28">
        <v>1500000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0</v>
      </c>
      <c r="AK79" s="28">
        <v>0</v>
      </c>
      <c r="AL79" s="28">
        <v>0</v>
      </c>
      <c r="AM79" s="28">
        <v>0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v>0</v>
      </c>
      <c r="AW79" s="28">
        <v>0</v>
      </c>
      <c r="AX79" s="28">
        <v>0</v>
      </c>
      <c r="AY79" s="28">
        <v>0</v>
      </c>
      <c r="AZ79" s="28">
        <v>0</v>
      </c>
      <c r="BA79" s="28">
        <v>0</v>
      </c>
      <c r="BB79" s="28">
        <v>-1500000</v>
      </c>
      <c r="BC79" s="28">
        <v>-1500000</v>
      </c>
      <c r="BD79" s="28">
        <v>-1500000</v>
      </c>
      <c r="BE79" s="28">
        <v>-1500000</v>
      </c>
      <c r="BF79" s="28">
        <v>-1500000</v>
      </c>
      <c r="BG79" s="28">
        <v>-1500000</v>
      </c>
      <c r="BH79" s="28">
        <v>-1500000</v>
      </c>
      <c r="BI79" s="28">
        <v>-1500000</v>
      </c>
      <c r="BJ79" s="28">
        <v>-1500000</v>
      </c>
      <c r="BK79" s="28">
        <v>-1500000</v>
      </c>
      <c r="BL79" s="28">
        <v>-1500000</v>
      </c>
      <c r="BM79" s="28">
        <v>-1500000</v>
      </c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</row>
    <row r="80" spans="2:128" x14ac:dyDescent="0.25">
      <c r="B80" t="s">
        <v>654</v>
      </c>
      <c r="C80" s="28" t="s">
        <v>484</v>
      </c>
      <c r="D80" t="s">
        <v>655</v>
      </c>
      <c r="E80" s="28" t="s">
        <v>1312</v>
      </c>
      <c r="F80" s="28">
        <v>2400000</v>
      </c>
      <c r="G80" s="28">
        <v>2400000</v>
      </c>
      <c r="H80" s="28">
        <v>2400000</v>
      </c>
      <c r="I80" s="28">
        <v>2400000</v>
      </c>
      <c r="J80" s="28">
        <v>2400000</v>
      </c>
      <c r="K80" s="28">
        <v>2400000</v>
      </c>
      <c r="L80" s="28">
        <v>2400000</v>
      </c>
      <c r="M80" s="28">
        <v>2400000</v>
      </c>
      <c r="N80" s="28">
        <v>2400000</v>
      </c>
      <c r="O80" s="28">
        <v>2400000</v>
      </c>
      <c r="P80" s="28">
        <v>2400000</v>
      </c>
      <c r="Q80" s="28">
        <v>2400000</v>
      </c>
      <c r="R80" s="28">
        <v>2400000</v>
      </c>
      <c r="S80" s="28">
        <v>2400000</v>
      </c>
      <c r="T80" s="28">
        <v>2400000</v>
      </c>
      <c r="U80" s="28">
        <v>2400000</v>
      </c>
      <c r="V80" s="28">
        <v>2400000</v>
      </c>
      <c r="W80" s="28">
        <v>2400000</v>
      </c>
      <c r="X80" s="28">
        <v>2400000</v>
      </c>
      <c r="Y80" s="28">
        <v>2400000</v>
      </c>
      <c r="Z80" s="28">
        <v>2400000</v>
      </c>
      <c r="AA80" s="28">
        <v>2400000</v>
      </c>
      <c r="AB80" s="28">
        <v>2400000</v>
      </c>
      <c r="AC80" s="28">
        <v>2400000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0</v>
      </c>
      <c r="AM80" s="28">
        <v>0</v>
      </c>
      <c r="AN80" s="28">
        <v>0</v>
      </c>
      <c r="AO80" s="28">
        <v>0</v>
      </c>
      <c r="AP80" s="28">
        <v>0</v>
      </c>
      <c r="AQ80" s="28">
        <v>0</v>
      </c>
      <c r="AR80" s="28">
        <v>0</v>
      </c>
      <c r="AS80" s="28">
        <v>0</v>
      </c>
      <c r="AT80" s="28">
        <v>0</v>
      </c>
      <c r="AU80" s="28">
        <v>0</v>
      </c>
      <c r="AV80" s="28">
        <v>0</v>
      </c>
      <c r="AW80" s="28">
        <v>0</v>
      </c>
      <c r="AX80" s="28">
        <v>0</v>
      </c>
      <c r="AY80" s="28">
        <v>0</v>
      </c>
      <c r="AZ80" s="28">
        <v>0</v>
      </c>
      <c r="BA80" s="28">
        <v>0</v>
      </c>
      <c r="BB80" s="28">
        <v>-2400000</v>
      </c>
      <c r="BC80" s="28">
        <v>-2400000</v>
      </c>
      <c r="BD80" s="28">
        <v>-2400000</v>
      </c>
      <c r="BE80" s="28">
        <v>-2400000</v>
      </c>
      <c r="BF80" s="28">
        <v>-2400000</v>
      </c>
      <c r="BG80" s="28">
        <v>-2400000</v>
      </c>
      <c r="BH80" s="28">
        <v>-2400000</v>
      </c>
      <c r="BI80" s="28">
        <v>-2400000</v>
      </c>
      <c r="BJ80" s="28">
        <v>-2400000</v>
      </c>
      <c r="BK80" s="28">
        <v>-2400000</v>
      </c>
      <c r="BL80" s="28">
        <v>-2400000</v>
      </c>
      <c r="BM80" s="28">
        <v>-2400000</v>
      </c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</row>
    <row r="81" spans="2:128" x14ac:dyDescent="0.25">
      <c r="B81" t="s">
        <v>656</v>
      </c>
      <c r="C81" s="28" t="s">
        <v>484</v>
      </c>
      <c r="D81" t="s">
        <v>657</v>
      </c>
      <c r="E81" s="28" t="s">
        <v>1313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18000000</v>
      </c>
      <c r="Z81" s="28">
        <v>18000000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0</v>
      </c>
      <c r="AK81" s="28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8">
        <v>0</v>
      </c>
      <c r="AY81" s="28">
        <v>0</v>
      </c>
      <c r="AZ81" s="28">
        <v>0</v>
      </c>
      <c r="BA81" s="28">
        <v>0</v>
      </c>
      <c r="BB81" s="28">
        <v>0</v>
      </c>
      <c r="BC81" s="28">
        <v>0</v>
      </c>
      <c r="BD81" s="28">
        <v>0</v>
      </c>
      <c r="BE81" s="28">
        <v>0</v>
      </c>
      <c r="BF81" s="28">
        <v>0</v>
      </c>
      <c r="BG81" s="28">
        <v>0</v>
      </c>
      <c r="BH81" s="28">
        <v>0</v>
      </c>
      <c r="BI81" s="28">
        <v>0</v>
      </c>
      <c r="BJ81" s="28">
        <v>0</v>
      </c>
      <c r="BK81" s="28">
        <v>0</v>
      </c>
      <c r="BL81" s="28">
        <v>0</v>
      </c>
      <c r="BM81" s="28">
        <v>0</v>
      </c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</row>
    <row r="82" spans="2:128" x14ac:dyDescent="0.25">
      <c r="B82" t="s">
        <v>658</v>
      </c>
      <c r="C82" s="28" t="s">
        <v>484</v>
      </c>
      <c r="D82" t="s">
        <v>659</v>
      </c>
      <c r="E82" s="28" t="s">
        <v>1314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8">
        <v>0</v>
      </c>
      <c r="N82" s="28">
        <v>0</v>
      </c>
      <c r="O82" s="28">
        <v>0</v>
      </c>
      <c r="P82" s="28">
        <v>0</v>
      </c>
      <c r="Q82" s="28">
        <v>0</v>
      </c>
      <c r="R82" s="28">
        <v>400000</v>
      </c>
      <c r="S82" s="28">
        <v>400000</v>
      </c>
      <c r="T82" s="28">
        <v>400000</v>
      </c>
      <c r="U82" s="28">
        <v>400000</v>
      </c>
      <c r="V82" s="28">
        <v>400000</v>
      </c>
      <c r="W82" s="28">
        <v>400000</v>
      </c>
      <c r="X82" s="28">
        <v>400000</v>
      </c>
      <c r="Y82" s="28">
        <v>400000</v>
      </c>
      <c r="Z82" s="28">
        <v>400000</v>
      </c>
      <c r="AA82" s="28">
        <v>400000</v>
      </c>
      <c r="AB82" s="28">
        <v>400000</v>
      </c>
      <c r="AC82" s="28">
        <v>400000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0</v>
      </c>
      <c r="AK82" s="28">
        <v>0</v>
      </c>
      <c r="AL82" s="28">
        <v>0</v>
      </c>
      <c r="AM82" s="28">
        <v>0</v>
      </c>
      <c r="AN82" s="28">
        <v>0</v>
      </c>
      <c r="AO82" s="28">
        <v>0</v>
      </c>
      <c r="AP82" s="28">
        <v>0</v>
      </c>
      <c r="AQ82" s="28">
        <v>0</v>
      </c>
      <c r="AR82" s="28">
        <v>0</v>
      </c>
      <c r="AS82" s="28">
        <v>0</v>
      </c>
      <c r="AT82" s="28">
        <v>0</v>
      </c>
      <c r="AU82" s="28">
        <v>0</v>
      </c>
      <c r="AV82" s="28">
        <v>0</v>
      </c>
      <c r="AW82" s="28">
        <v>0</v>
      </c>
      <c r="AX82" s="28">
        <v>0</v>
      </c>
      <c r="AY82" s="28">
        <v>0</v>
      </c>
      <c r="AZ82" s="28">
        <v>0</v>
      </c>
      <c r="BA82" s="28">
        <v>0</v>
      </c>
      <c r="BB82" s="28">
        <v>0</v>
      </c>
      <c r="BC82" s="28">
        <v>0</v>
      </c>
      <c r="BD82" s="28">
        <v>0</v>
      </c>
      <c r="BE82" s="28">
        <v>0</v>
      </c>
      <c r="BF82" s="28">
        <v>0</v>
      </c>
      <c r="BG82" s="28">
        <v>0</v>
      </c>
      <c r="BH82" s="28">
        <v>0</v>
      </c>
      <c r="BI82" s="28">
        <v>0</v>
      </c>
      <c r="BJ82" s="28">
        <v>0</v>
      </c>
      <c r="BK82" s="28">
        <v>0</v>
      </c>
      <c r="BL82" s="28">
        <v>0</v>
      </c>
      <c r="BM82" s="28">
        <v>0</v>
      </c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</row>
    <row r="83" spans="2:128" x14ac:dyDescent="0.25">
      <c r="B83" t="s">
        <v>660</v>
      </c>
      <c r="C83" s="28" t="s">
        <v>484</v>
      </c>
      <c r="D83" t="s">
        <v>661</v>
      </c>
      <c r="E83" s="28" t="s">
        <v>1315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28">
        <v>43600000</v>
      </c>
      <c r="S83" s="28">
        <v>42800000</v>
      </c>
      <c r="T83" s="28">
        <v>43600000</v>
      </c>
      <c r="U83" s="28">
        <v>43200000</v>
      </c>
      <c r="V83" s="28">
        <v>43600000</v>
      </c>
      <c r="W83" s="28">
        <v>43200000</v>
      </c>
      <c r="X83" s="28">
        <v>43720000</v>
      </c>
      <c r="Y83" s="28">
        <v>43840000</v>
      </c>
      <c r="Z83" s="28">
        <v>43440000</v>
      </c>
      <c r="AA83" s="28">
        <v>43840000</v>
      </c>
      <c r="AB83" s="28">
        <v>43440000</v>
      </c>
      <c r="AC83" s="28">
        <v>43840000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8">
        <v>0</v>
      </c>
      <c r="AK83" s="28">
        <v>0</v>
      </c>
      <c r="AL83" s="28">
        <v>0</v>
      </c>
      <c r="AM83" s="28">
        <v>0</v>
      </c>
      <c r="AN83" s="28">
        <v>0</v>
      </c>
      <c r="AO83" s="28">
        <v>0</v>
      </c>
      <c r="AP83" s="28">
        <v>0</v>
      </c>
      <c r="AQ83" s="28">
        <v>0</v>
      </c>
      <c r="AR83" s="28">
        <v>0</v>
      </c>
      <c r="AS83" s="28">
        <v>0</v>
      </c>
      <c r="AT83" s="28">
        <v>0</v>
      </c>
      <c r="AU83" s="28">
        <v>0</v>
      </c>
      <c r="AV83" s="28">
        <v>0</v>
      </c>
      <c r="AW83" s="28">
        <v>0</v>
      </c>
      <c r="AX83" s="28">
        <v>0</v>
      </c>
      <c r="AY83" s="28">
        <v>0</v>
      </c>
      <c r="AZ83" s="28">
        <v>0</v>
      </c>
      <c r="BA83" s="28">
        <v>0</v>
      </c>
      <c r="BB83" s="28">
        <v>0</v>
      </c>
      <c r="BC83" s="28">
        <v>0</v>
      </c>
      <c r="BD83" s="28">
        <v>0</v>
      </c>
      <c r="BE83" s="28">
        <v>0</v>
      </c>
      <c r="BF83" s="28">
        <v>0</v>
      </c>
      <c r="BG83" s="28">
        <v>0</v>
      </c>
      <c r="BH83" s="28">
        <v>0</v>
      </c>
      <c r="BI83" s="28">
        <v>0</v>
      </c>
      <c r="BJ83" s="28">
        <v>0</v>
      </c>
      <c r="BK83" s="28">
        <v>0</v>
      </c>
      <c r="BL83" s="28">
        <v>0</v>
      </c>
      <c r="BM83" s="28">
        <v>0</v>
      </c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</row>
    <row r="84" spans="2:128" x14ac:dyDescent="0.25">
      <c r="B84" t="s">
        <v>662</v>
      </c>
      <c r="C84" s="28" t="s">
        <v>484</v>
      </c>
      <c r="D84" t="s">
        <v>663</v>
      </c>
      <c r="E84" s="28" t="s">
        <v>1316</v>
      </c>
      <c r="F84" s="28">
        <v>2860000</v>
      </c>
      <c r="G84" s="28">
        <v>2860000</v>
      </c>
      <c r="H84" s="28">
        <v>2860000</v>
      </c>
      <c r="I84" s="28">
        <v>2860000</v>
      </c>
      <c r="J84" s="28">
        <v>2860000</v>
      </c>
      <c r="K84" s="28">
        <v>2860000</v>
      </c>
      <c r="L84" s="28">
        <v>2860000</v>
      </c>
      <c r="M84" s="28">
        <v>2860000</v>
      </c>
      <c r="N84" s="28">
        <v>2860000</v>
      </c>
      <c r="O84" s="28">
        <v>2860000</v>
      </c>
      <c r="P84" s="28">
        <v>2860000</v>
      </c>
      <c r="Q84" s="28">
        <v>2860000</v>
      </c>
      <c r="R84" s="28">
        <v>2860000</v>
      </c>
      <c r="S84" s="28">
        <v>2860000</v>
      </c>
      <c r="T84" s="28">
        <v>2860000</v>
      </c>
      <c r="U84" s="28">
        <v>2860000</v>
      </c>
      <c r="V84" s="28">
        <v>2860000</v>
      </c>
      <c r="W84" s="28">
        <v>2860000</v>
      </c>
      <c r="X84" s="28">
        <v>2860000</v>
      </c>
      <c r="Y84" s="28">
        <v>2860000</v>
      </c>
      <c r="Z84" s="28">
        <v>2860000</v>
      </c>
      <c r="AA84" s="28">
        <v>2860000</v>
      </c>
      <c r="AB84" s="28">
        <v>2860000</v>
      </c>
      <c r="AC84" s="28">
        <v>2860000</v>
      </c>
      <c r="AD84" s="28">
        <v>-2860000</v>
      </c>
      <c r="AE84" s="28">
        <v>-2860000</v>
      </c>
      <c r="AF84" s="28">
        <v>-2860000</v>
      </c>
      <c r="AG84" s="28">
        <v>-2860000</v>
      </c>
      <c r="AH84" s="28">
        <v>-2860000</v>
      </c>
      <c r="AI84" s="28">
        <v>-2860000</v>
      </c>
      <c r="AJ84" s="28">
        <v>-2860000</v>
      </c>
      <c r="AK84" s="28">
        <v>-2860000</v>
      </c>
      <c r="AL84" s="28">
        <v>-2860000</v>
      </c>
      <c r="AM84" s="28">
        <v>-2860000</v>
      </c>
      <c r="AN84" s="28">
        <v>-2860000</v>
      </c>
      <c r="AO84" s="28">
        <v>-2860000</v>
      </c>
      <c r="AP84" s="28">
        <v>0</v>
      </c>
      <c r="AQ84" s="28">
        <v>0</v>
      </c>
      <c r="AR84" s="28">
        <v>0</v>
      </c>
      <c r="AS84" s="28">
        <v>0</v>
      </c>
      <c r="AT84" s="28">
        <v>0</v>
      </c>
      <c r="AU84" s="28">
        <v>0</v>
      </c>
      <c r="AV84" s="28">
        <v>0</v>
      </c>
      <c r="AW84" s="28">
        <v>0</v>
      </c>
      <c r="AX84" s="28">
        <v>0</v>
      </c>
      <c r="AY84" s="28">
        <v>0</v>
      </c>
      <c r="AZ84" s="28">
        <v>0</v>
      </c>
      <c r="BA84" s="28">
        <v>0</v>
      </c>
      <c r="BB84" s="28">
        <v>0</v>
      </c>
      <c r="BC84" s="28">
        <v>0</v>
      </c>
      <c r="BD84" s="28">
        <v>0</v>
      </c>
      <c r="BE84" s="28">
        <v>0</v>
      </c>
      <c r="BF84" s="28">
        <v>0</v>
      </c>
      <c r="BG84" s="28">
        <v>0</v>
      </c>
      <c r="BH84" s="28">
        <v>0</v>
      </c>
      <c r="BI84" s="28">
        <v>0</v>
      </c>
      <c r="BJ84" s="28">
        <v>0</v>
      </c>
      <c r="BK84" s="28">
        <v>0</v>
      </c>
      <c r="BL84" s="28">
        <v>0</v>
      </c>
      <c r="BM84" s="28">
        <v>0</v>
      </c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</row>
    <row r="85" spans="2:128" x14ac:dyDescent="0.25">
      <c r="B85" t="s">
        <v>664</v>
      </c>
      <c r="C85" s="28" t="s">
        <v>484</v>
      </c>
      <c r="D85" t="s">
        <v>665</v>
      </c>
      <c r="E85" s="28" t="s">
        <v>1317</v>
      </c>
      <c r="F85" s="28">
        <v>41600000</v>
      </c>
      <c r="G85" s="28">
        <v>40000000</v>
      </c>
      <c r="H85" s="28">
        <v>40800000</v>
      </c>
      <c r="I85" s="28">
        <v>40000000</v>
      </c>
      <c r="J85" s="28">
        <v>40400000</v>
      </c>
      <c r="K85" s="28">
        <v>40000000</v>
      </c>
      <c r="L85" s="28">
        <v>40400000</v>
      </c>
      <c r="M85" s="28">
        <v>40300000</v>
      </c>
      <c r="N85" s="28">
        <v>22600000</v>
      </c>
      <c r="O85" s="28">
        <v>23000000</v>
      </c>
      <c r="P85" s="28">
        <v>40600000</v>
      </c>
      <c r="Q85" s="28">
        <v>41000000</v>
      </c>
      <c r="R85" s="28">
        <v>0</v>
      </c>
      <c r="S85" s="28">
        <v>0</v>
      </c>
      <c r="T85" s="28">
        <v>0</v>
      </c>
      <c r="U85" s="28">
        <v>0</v>
      </c>
      <c r="V85" s="28">
        <v>0</v>
      </c>
      <c r="W85" s="28">
        <v>0</v>
      </c>
      <c r="X85" s="28">
        <v>0</v>
      </c>
      <c r="Y85" s="28">
        <v>0</v>
      </c>
      <c r="Z85" s="28">
        <v>0</v>
      </c>
      <c r="AA85" s="28">
        <v>0</v>
      </c>
      <c r="AB85" s="28">
        <v>0</v>
      </c>
      <c r="AC85" s="28">
        <v>0</v>
      </c>
      <c r="AD85" s="28">
        <v>-41600000</v>
      </c>
      <c r="AE85" s="28">
        <v>-40000000</v>
      </c>
      <c r="AF85" s="28">
        <v>-40800000</v>
      </c>
      <c r="AG85" s="28">
        <v>-40000000</v>
      </c>
      <c r="AH85" s="28">
        <v>-40400000</v>
      </c>
      <c r="AI85" s="28">
        <v>-40000000</v>
      </c>
      <c r="AJ85" s="28">
        <v>-40400000</v>
      </c>
      <c r="AK85" s="28">
        <v>-40300000</v>
      </c>
      <c r="AL85" s="28">
        <v>-22600000</v>
      </c>
      <c r="AM85" s="28">
        <v>-23000000</v>
      </c>
      <c r="AN85" s="28">
        <v>-40600000</v>
      </c>
      <c r="AO85" s="28">
        <v>-41000000</v>
      </c>
      <c r="AP85" s="28">
        <v>0</v>
      </c>
      <c r="AQ85" s="28">
        <v>0</v>
      </c>
      <c r="AR85" s="28">
        <v>0</v>
      </c>
      <c r="AS85" s="28">
        <v>0</v>
      </c>
      <c r="AT85" s="28">
        <v>0</v>
      </c>
      <c r="AU85" s="28">
        <v>0</v>
      </c>
      <c r="AV85" s="28">
        <v>0</v>
      </c>
      <c r="AW85" s="28">
        <v>0</v>
      </c>
      <c r="AX85" s="28">
        <v>0</v>
      </c>
      <c r="AY85" s="28">
        <v>0</v>
      </c>
      <c r="AZ85" s="28">
        <v>0</v>
      </c>
      <c r="BA85" s="28">
        <v>0</v>
      </c>
      <c r="BB85" s="28">
        <v>0</v>
      </c>
      <c r="BC85" s="28">
        <v>0</v>
      </c>
      <c r="BD85" s="28">
        <v>0</v>
      </c>
      <c r="BE85" s="28">
        <v>0</v>
      </c>
      <c r="BF85" s="28">
        <v>0</v>
      </c>
      <c r="BG85" s="28">
        <v>0</v>
      </c>
      <c r="BH85" s="28">
        <v>0</v>
      </c>
      <c r="BI85" s="28">
        <v>0</v>
      </c>
      <c r="BJ85" s="28">
        <v>0</v>
      </c>
      <c r="BK85" s="28">
        <v>0</v>
      </c>
      <c r="BL85" s="28">
        <v>0</v>
      </c>
      <c r="BM85" s="28">
        <v>0</v>
      </c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</row>
    <row r="86" spans="2:128" x14ac:dyDescent="0.25">
      <c r="B86" t="s">
        <v>666</v>
      </c>
      <c r="C86" s="28" t="s">
        <v>484</v>
      </c>
      <c r="D86" t="s">
        <v>667</v>
      </c>
      <c r="E86" s="28" t="s">
        <v>1318</v>
      </c>
      <c r="F86" s="28">
        <v>18000000</v>
      </c>
      <c r="G86" s="28">
        <v>18080000</v>
      </c>
      <c r="H86" s="28">
        <v>19030000</v>
      </c>
      <c r="I86" s="28">
        <v>18380000</v>
      </c>
      <c r="J86" s="28">
        <v>18930000</v>
      </c>
      <c r="K86" s="28">
        <v>18680000</v>
      </c>
      <c r="L86" s="28">
        <v>19230000</v>
      </c>
      <c r="M86" s="28">
        <v>18986000</v>
      </c>
      <c r="N86" s="28">
        <v>19365500</v>
      </c>
      <c r="O86" s="28">
        <v>19845000</v>
      </c>
      <c r="P86" s="28">
        <v>19623500</v>
      </c>
      <c r="Q86" s="28">
        <v>20178000</v>
      </c>
      <c r="R86" s="28">
        <v>18080000</v>
      </c>
      <c r="S86" s="28">
        <v>19030000</v>
      </c>
      <c r="T86" s="28">
        <v>18380000</v>
      </c>
      <c r="U86" s="28">
        <v>18930000</v>
      </c>
      <c r="V86" s="28">
        <v>18680000</v>
      </c>
      <c r="W86" s="28">
        <v>19230000</v>
      </c>
      <c r="X86" s="28">
        <v>18986000</v>
      </c>
      <c r="Y86" s="28">
        <v>19365500</v>
      </c>
      <c r="Z86" s="28">
        <v>19845000</v>
      </c>
      <c r="AA86" s="28">
        <v>19623500</v>
      </c>
      <c r="AB86" s="28">
        <v>20178000</v>
      </c>
      <c r="AC86" s="28">
        <v>19932500</v>
      </c>
      <c r="AD86" s="28">
        <v>-18000000</v>
      </c>
      <c r="AE86" s="28">
        <v>-18080000</v>
      </c>
      <c r="AF86" s="28">
        <v>-19030000</v>
      </c>
      <c r="AG86" s="28">
        <v>-18380000</v>
      </c>
      <c r="AH86" s="28">
        <v>-18930000</v>
      </c>
      <c r="AI86" s="28">
        <v>-18680000</v>
      </c>
      <c r="AJ86" s="28">
        <v>-19230000</v>
      </c>
      <c r="AK86" s="28">
        <v>-18986000</v>
      </c>
      <c r="AL86" s="28">
        <v>-19365500</v>
      </c>
      <c r="AM86" s="28">
        <v>-19845000</v>
      </c>
      <c r="AN86" s="28">
        <v>-19623500</v>
      </c>
      <c r="AO86" s="28">
        <v>-20178000</v>
      </c>
      <c r="AP86" s="28">
        <v>0</v>
      </c>
      <c r="AQ86" s="28">
        <v>0</v>
      </c>
      <c r="AR86" s="28">
        <v>0</v>
      </c>
      <c r="AS86" s="28">
        <v>0</v>
      </c>
      <c r="AT86" s="28">
        <v>0</v>
      </c>
      <c r="AU86" s="28">
        <v>0</v>
      </c>
      <c r="AV86" s="28">
        <v>0</v>
      </c>
      <c r="AW86" s="28">
        <v>0</v>
      </c>
      <c r="AX86" s="28">
        <v>0</v>
      </c>
      <c r="AY86" s="28">
        <v>0</v>
      </c>
      <c r="AZ86" s="28">
        <v>0</v>
      </c>
      <c r="BA86" s="28">
        <v>0</v>
      </c>
      <c r="BB86" s="28">
        <v>-18080000</v>
      </c>
      <c r="BC86" s="28">
        <v>-19030000</v>
      </c>
      <c r="BD86" s="28">
        <v>-18380000</v>
      </c>
      <c r="BE86" s="28">
        <v>-18930000</v>
      </c>
      <c r="BF86" s="28">
        <v>-18680000</v>
      </c>
      <c r="BG86" s="28">
        <v>-19230000</v>
      </c>
      <c r="BH86" s="28">
        <v>-18986000</v>
      </c>
      <c r="BI86" s="28">
        <v>-19365500</v>
      </c>
      <c r="BJ86" s="28">
        <v>-19845000</v>
      </c>
      <c r="BK86" s="28">
        <v>-19623500</v>
      </c>
      <c r="BL86" s="28">
        <v>-20178000</v>
      </c>
      <c r="BM86" s="28">
        <v>-19932500</v>
      </c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</row>
    <row r="87" spans="2:128" x14ac:dyDescent="0.25">
      <c r="B87" t="s">
        <v>668</v>
      </c>
      <c r="C87" s="28" t="s">
        <v>484</v>
      </c>
      <c r="D87" t="s">
        <v>669</v>
      </c>
      <c r="E87" s="28" t="s">
        <v>1319</v>
      </c>
      <c r="F87" s="28">
        <v>6600000</v>
      </c>
      <c r="G87" s="28">
        <v>6600000</v>
      </c>
      <c r="H87" s="28">
        <v>6600000</v>
      </c>
      <c r="I87" s="28">
        <v>6600000</v>
      </c>
      <c r="J87" s="28">
        <v>6600000</v>
      </c>
      <c r="K87" s="28">
        <v>6600000</v>
      </c>
      <c r="L87" s="28">
        <v>6600000</v>
      </c>
      <c r="M87" s="28">
        <v>6600000</v>
      </c>
      <c r="N87" s="28">
        <v>6600000</v>
      </c>
      <c r="O87" s="28">
        <v>6600000</v>
      </c>
      <c r="P87" s="28">
        <v>6600000</v>
      </c>
      <c r="Q87" s="28">
        <v>6600000</v>
      </c>
      <c r="R87" s="28">
        <v>6600000</v>
      </c>
      <c r="S87" s="28">
        <v>6600000</v>
      </c>
      <c r="T87" s="28">
        <v>6600000</v>
      </c>
      <c r="U87" s="28">
        <v>6600000</v>
      </c>
      <c r="V87" s="28">
        <v>6600000</v>
      </c>
      <c r="W87" s="28">
        <v>6600000</v>
      </c>
      <c r="X87" s="28">
        <v>6600000</v>
      </c>
      <c r="Y87" s="28">
        <v>6600000</v>
      </c>
      <c r="Z87" s="28">
        <v>6600000</v>
      </c>
      <c r="AA87" s="28">
        <v>6600000</v>
      </c>
      <c r="AB87" s="28">
        <v>6600000</v>
      </c>
      <c r="AC87" s="28">
        <v>6600000</v>
      </c>
      <c r="AD87" s="28">
        <v>-6600000</v>
      </c>
      <c r="AE87" s="28">
        <v>-6600000</v>
      </c>
      <c r="AF87" s="28">
        <v>-6600000</v>
      </c>
      <c r="AG87" s="28">
        <v>-6600000</v>
      </c>
      <c r="AH87" s="28">
        <v>-6600000</v>
      </c>
      <c r="AI87" s="28">
        <v>-6600000</v>
      </c>
      <c r="AJ87" s="28">
        <v>-6600000</v>
      </c>
      <c r="AK87" s="28">
        <v>-6600000</v>
      </c>
      <c r="AL87" s="28">
        <v>-6600000</v>
      </c>
      <c r="AM87" s="28">
        <v>-6600000</v>
      </c>
      <c r="AN87" s="28">
        <v>-6600000</v>
      </c>
      <c r="AO87" s="28">
        <v>-6600000</v>
      </c>
      <c r="AP87" s="28">
        <v>0</v>
      </c>
      <c r="AQ87" s="28">
        <v>0</v>
      </c>
      <c r="AR87" s="28">
        <v>0</v>
      </c>
      <c r="AS87" s="28">
        <v>0</v>
      </c>
      <c r="AT87" s="28">
        <v>0</v>
      </c>
      <c r="AU87" s="28">
        <v>0</v>
      </c>
      <c r="AV87" s="28">
        <v>0</v>
      </c>
      <c r="AW87" s="28">
        <v>0</v>
      </c>
      <c r="AX87" s="28">
        <v>0</v>
      </c>
      <c r="AY87" s="28">
        <v>0</v>
      </c>
      <c r="AZ87" s="28">
        <v>0</v>
      </c>
      <c r="BA87" s="28">
        <v>0</v>
      </c>
      <c r="BB87" s="28">
        <v>0</v>
      </c>
      <c r="BC87" s="28">
        <v>0</v>
      </c>
      <c r="BD87" s="28">
        <v>0</v>
      </c>
      <c r="BE87" s="28">
        <v>0</v>
      </c>
      <c r="BF87" s="28">
        <v>0</v>
      </c>
      <c r="BG87" s="28">
        <v>0</v>
      </c>
      <c r="BH87" s="28">
        <v>0</v>
      </c>
      <c r="BI87" s="28">
        <v>0</v>
      </c>
      <c r="BJ87" s="28">
        <v>0</v>
      </c>
      <c r="BK87" s="28">
        <v>0</v>
      </c>
      <c r="BL87" s="28">
        <v>0</v>
      </c>
      <c r="BM87" s="28">
        <v>0</v>
      </c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</row>
    <row r="88" spans="2:128" x14ac:dyDescent="0.25">
      <c r="B88" t="s">
        <v>508</v>
      </c>
      <c r="C88" s="28" t="s">
        <v>484</v>
      </c>
      <c r="D88" t="s">
        <v>509</v>
      </c>
      <c r="E88" s="28" t="s">
        <v>1320</v>
      </c>
      <c r="F88" s="28">
        <v>2400000</v>
      </c>
      <c r="G88" s="28">
        <v>2400000</v>
      </c>
      <c r="H88" s="28">
        <v>2400000</v>
      </c>
      <c r="I88" s="28">
        <v>2400000</v>
      </c>
      <c r="J88" s="28">
        <v>2400000</v>
      </c>
      <c r="K88" s="28">
        <v>2400000</v>
      </c>
      <c r="L88" s="28">
        <v>2400000</v>
      </c>
      <c r="M88" s="28">
        <v>2400000</v>
      </c>
      <c r="N88" s="28">
        <v>2400000</v>
      </c>
      <c r="O88" s="28">
        <v>2400000</v>
      </c>
      <c r="P88" s="28">
        <v>2400000</v>
      </c>
      <c r="Q88" s="28">
        <v>2400000</v>
      </c>
      <c r="R88" s="28">
        <v>2400000</v>
      </c>
      <c r="S88" s="28">
        <v>2400000</v>
      </c>
      <c r="T88" s="28">
        <v>2400000</v>
      </c>
      <c r="U88" s="28">
        <v>2400000</v>
      </c>
      <c r="V88" s="28">
        <v>2400000</v>
      </c>
      <c r="W88" s="28">
        <v>2400000</v>
      </c>
      <c r="X88" s="28">
        <v>2400000</v>
      </c>
      <c r="Y88" s="28">
        <v>2400000</v>
      </c>
      <c r="Z88" s="28">
        <v>2400000</v>
      </c>
      <c r="AA88" s="28">
        <v>2400000</v>
      </c>
      <c r="AB88" s="28">
        <v>2400000</v>
      </c>
      <c r="AC88" s="28">
        <v>2400000</v>
      </c>
      <c r="AD88" s="28">
        <v>-2400000</v>
      </c>
      <c r="AE88" s="28">
        <v>-2400000</v>
      </c>
      <c r="AF88" s="28">
        <v>-2400000</v>
      </c>
      <c r="AG88" s="28">
        <v>-2400000</v>
      </c>
      <c r="AH88" s="28">
        <v>-2400000</v>
      </c>
      <c r="AI88" s="28">
        <v>-2400000</v>
      </c>
      <c r="AJ88" s="28">
        <v>-2400000</v>
      </c>
      <c r="AK88" s="28">
        <v>-2400000</v>
      </c>
      <c r="AL88" s="28">
        <v>-2400000</v>
      </c>
      <c r="AM88" s="28">
        <v>-2400000</v>
      </c>
      <c r="AN88" s="28">
        <v>-2400000</v>
      </c>
      <c r="AO88" s="28">
        <v>-2400000</v>
      </c>
      <c r="AP88" s="28">
        <v>-400000</v>
      </c>
      <c r="AQ88" s="28">
        <v>-400000</v>
      </c>
      <c r="AR88" s="28">
        <v>-400000</v>
      </c>
      <c r="AS88" s="28">
        <v>-400000</v>
      </c>
      <c r="AT88" s="28">
        <v>-400000</v>
      </c>
      <c r="AU88" s="28">
        <v>-400000</v>
      </c>
      <c r="AV88" s="28">
        <v>-400000</v>
      </c>
      <c r="AW88" s="28">
        <v>-400000</v>
      </c>
      <c r="AX88" s="28">
        <v>-400000</v>
      </c>
      <c r="AY88" s="28">
        <v>-400000</v>
      </c>
      <c r="AZ88" s="28">
        <v>-400000</v>
      </c>
      <c r="BA88" s="28">
        <v>-400000</v>
      </c>
      <c r="BB88" s="28">
        <v>0</v>
      </c>
      <c r="BC88" s="28">
        <v>0</v>
      </c>
      <c r="BD88" s="28">
        <v>0</v>
      </c>
      <c r="BE88" s="28">
        <v>0</v>
      </c>
      <c r="BF88" s="28">
        <v>0</v>
      </c>
      <c r="BG88" s="28">
        <v>0</v>
      </c>
      <c r="BH88" s="28">
        <v>0</v>
      </c>
      <c r="BI88" s="28">
        <v>0</v>
      </c>
      <c r="BJ88" s="28">
        <v>0</v>
      </c>
      <c r="BK88" s="28">
        <v>0</v>
      </c>
      <c r="BL88" s="28">
        <v>0</v>
      </c>
      <c r="BM88" s="28">
        <v>0</v>
      </c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</row>
    <row r="89" spans="2:128" x14ac:dyDescent="0.25">
      <c r="B89" t="s">
        <v>1321</v>
      </c>
      <c r="C89" s="28" t="s">
        <v>484</v>
      </c>
      <c r="D89" t="s">
        <v>1322</v>
      </c>
      <c r="E89" s="28" t="s">
        <v>1323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216000000</v>
      </c>
      <c r="M89" s="28">
        <v>0</v>
      </c>
      <c r="N89" s="28">
        <v>0</v>
      </c>
      <c r="O89" s="28">
        <v>0</v>
      </c>
      <c r="P89" s="28">
        <v>0</v>
      </c>
      <c r="Q89" s="28">
        <v>0</v>
      </c>
      <c r="R89" s="28">
        <v>0</v>
      </c>
      <c r="S89" s="28">
        <v>0</v>
      </c>
      <c r="T89" s="28">
        <v>0</v>
      </c>
      <c r="U89" s="28">
        <v>0</v>
      </c>
      <c r="V89" s="28">
        <v>0</v>
      </c>
      <c r="W89" s="28">
        <v>0</v>
      </c>
      <c r="X89" s="28">
        <v>108000000</v>
      </c>
      <c r="Y89" s="28">
        <v>108000000</v>
      </c>
      <c r="Z89" s="28">
        <v>0</v>
      </c>
      <c r="AA89" s="28">
        <v>0</v>
      </c>
      <c r="AB89" s="28">
        <v>0</v>
      </c>
      <c r="AC89" s="28">
        <v>0</v>
      </c>
      <c r="AD89" s="28">
        <v>0</v>
      </c>
      <c r="AE89" s="28">
        <v>0</v>
      </c>
      <c r="AF89" s="28">
        <v>0</v>
      </c>
      <c r="AG89" s="28">
        <v>0</v>
      </c>
      <c r="AH89" s="28">
        <v>0</v>
      </c>
      <c r="AI89" s="28">
        <v>0</v>
      </c>
      <c r="AJ89" s="28">
        <v>-216000000</v>
      </c>
      <c r="AK89" s="28">
        <v>0</v>
      </c>
      <c r="AL89" s="28">
        <v>0</v>
      </c>
      <c r="AM89" s="28">
        <v>0</v>
      </c>
      <c r="AN89" s="28">
        <v>0</v>
      </c>
      <c r="AO89" s="28">
        <v>0</v>
      </c>
      <c r="AP89" s="28">
        <v>0</v>
      </c>
      <c r="AQ89" s="28">
        <v>0</v>
      </c>
      <c r="AR89" s="28">
        <v>0</v>
      </c>
      <c r="AS89" s="28">
        <v>0</v>
      </c>
      <c r="AT89" s="28">
        <v>0</v>
      </c>
      <c r="AU89" s="28">
        <v>0</v>
      </c>
      <c r="AV89" s="28">
        <v>-18000000</v>
      </c>
      <c r="AW89" s="28">
        <v>-18000000</v>
      </c>
      <c r="AX89" s="28">
        <v>0</v>
      </c>
      <c r="AY89" s="28">
        <v>0</v>
      </c>
      <c r="AZ89" s="28">
        <v>0</v>
      </c>
      <c r="BA89" s="28">
        <v>0</v>
      </c>
      <c r="BB89" s="28">
        <v>0</v>
      </c>
      <c r="BC89" s="28">
        <v>0</v>
      </c>
      <c r="BD89" s="28">
        <v>0</v>
      </c>
      <c r="BE89" s="28">
        <v>0</v>
      </c>
      <c r="BF89" s="28">
        <v>0</v>
      </c>
      <c r="BG89" s="28">
        <v>0</v>
      </c>
      <c r="BH89" s="28">
        <v>0</v>
      </c>
      <c r="BI89" s="28">
        <v>0</v>
      </c>
      <c r="BJ89" s="28">
        <v>0</v>
      </c>
      <c r="BK89" s="28">
        <v>0</v>
      </c>
      <c r="BL89" s="28">
        <v>0</v>
      </c>
      <c r="BM89" s="28">
        <v>0</v>
      </c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</row>
    <row r="90" spans="2:128" x14ac:dyDescent="0.25">
      <c r="B90" t="s">
        <v>670</v>
      </c>
      <c r="C90" s="28" t="s">
        <v>484</v>
      </c>
      <c r="D90" t="s">
        <v>671</v>
      </c>
      <c r="E90" s="28" t="s">
        <v>1324</v>
      </c>
      <c r="F90" s="28">
        <v>0</v>
      </c>
      <c r="G90" s="28">
        <v>0</v>
      </c>
      <c r="H90" s="28">
        <v>100000000</v>
      </c>
      <c r="I90" s="28">
        <v>0</v>
      </c>
      <c r="J90" s="28">
        <v>0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  <c r="P90" s="28">
        <v>0</v>
      </c>
      <c r="Q90" s="28">
        <v>0</v>
      </c>
      <c r="R90" s="28">
        <v>0</v>
      </c>
      <c r="S90" s="28">
        <v>0</v>
      </c>
      <c r="T90" s="28">
        <v>100000000</v>
      </c>
      <c r="U90" s="28">
        <v>0</v>
      </c>
      <c r="V90" s="28">
        <v>0</v>
      </c>
      <c r="W90" s="28">
        <v>0</v>
      </c>
      <c r="X90" s="28">
        <v>0</v>
      </c>
      <c r="Y90" s="28">
        <v>0</v>
      </c>
      <c r="Z90" s="28">
        <v>0</v>
      </c>
      <c r="AA90" s="28">
        <v>0</v>
      </c>
      <c r="AB90" s="28">
        <v>0</v>
      </c>
      <c r="AC90" s="28">
        <v>0</v>
      </c>
      <c r="AD90" s="28">
        <v>0</v>
      </c>
      <c r="AE90" s="28">
        <v>0</v>
      </c>
      <c r="AF90" s="28">
        <v>-100000000</v>
      </c>
      <c r="AG90" s="28">
        <v>0</v>
      </c>
      <c r="AH90" s="28">
        <v>0</v>
      </c>
      <c r="AI90" s="28">
        <v>0</v>
      </c>
      <c r="AJ90" s="28">
        <v>0</v>
      </c>
      <c r="AK90" s="28">
        <v>0</v>
      </c>
      <c r="AL90" s="28">
        <v>0</v>
      </c>
      <c r="AM90" s="28">
        <v>0</v>
      </c>
      <c r="AN90" s="28">
        <v>0</v>
      </c>
      <c r="AO90" s="28">
        <v>0</v>
      </c>
      <c r="AP90" s="28">
        <v>0</v>
      </c>
      <c r="AQ90" s="28">
        <v>0</v>
      </c>
      <c r="AR90" s="28">
        <v>0</v>
      </c>
      <c r="AS90" s="28">
        <v>0</v>
      </c>
      <c r="AT90" s="28">
        <v>0</v>
      </c>
      <c r="AU90" s="28">
        <v>0</v>
      </c>
      <c r="AV90" s="28">
        <v>0</v>
      </c>
      <c r="AW90" s="28">
        <v>0</v>
      </c>
      <c r="AX90" s="28">
        <v>0</v>
      </c>
      <c r="AY90" s="28">
        <v>0</v>
      </c>
      <c r="AZ90" s="28">
        <v>0</v>
      </c>
      <c r="BA90" s="28">
        <v>0</v>
      </c>
      <c r="BB90" s="28">
        <v>0</v>
      </c>
      <c r="BC90" s="28">
        <v>0</v>
      </c>
      <c r="BD90" s="28">
        <v>0</v>
      </c>
      <c r="BE90" s="28">
        <v>0</v>
      </c>
      <c r="BF90" s="28">
        <v>0</v>
      </c>
      <c r="BG90" s="28">
        <v>0</v>
      </c>
      <c r="BH90" s="28">
        <v>0</v>
      </c>
      <c r="BI90" s="28">
        <v>0</v>
      </c>
      <c r="BJ90" s="28">
        <v>0</v>
      </c>
      <c r="BK90" s="28">
        <v>0</v>
      </c>
      <c r="BL90" s="28">
        <v>0</v>
      </c>
      <c r="BM90" s="28">
        <v>0</v>
      </c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</row>
    <row r="91" spans="2:128" x14ac:dyDescent="0.25">
      <c r="B91" t="s">
        <v>1325</v>
      </c>
      <c r="C91" s="28" t="s">
        <v>484</v>
      </c>
      <c r="D91" t="s">
        <v>1326</v>
      </c>
      <c r="E91" s="28" t="s">
        <v>1327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8">
        <v>0</v>
      </c>
      <c r="N91" s="28">
        <v>36000000</v>
      </c>
      <c r="O91" s="28">
        <v>0</v>
      </c>
      <c r="P91" s="28">
        <v>0</v>
      </c>
      <c r="Q91" s="28">
        <v>0</v>
      </c>
      <c r="R91" s="28">
        <v>0</v>
      </c>
      <c r="S91" s="28">
        <v>0</v>
      </c>
      <c r="T91" s="28">
        <v>0</v>
      </c>
      <c r="U91" s="28">
        <v>0</v>
      </c>
      <c r="V91" s="28">
        <v>0</v>
      </c>
      <c r="W91" s="28">
        <v>0</v>
      </c>
      <c r="X91" s="28">
        <v>0</v>
      </c>
      <c r="Y91" s="28">
        <v>0</v>
      </c>
      <c r="Z91" s="28">
        <v>0</v>
      </c>
      <c r="AA91" s="28">
        <v>0</v>
      </c>
      <c r="AB91" s="28">
        <v>0</v>
      </c>
      <c r="AC91" s="28">
        <v>0</v>
      </c>
      <c r="AD91" s="28">
        <v>0</v>
      </c>
      <c r="AE91" s="28">
        <v>0</v>
      </c>
      <c r="AF91" s="28">
        <v>0</v>
      </c>
      <c r="AG91" s="28">
        <v>0</v>
      </c>
      <c r="AH91" s="28">
        <v>0</v>
      </c>
      <c r="AI91" s="28">
        <v>0</v>
      </c>
      <c r="AJ91" s="28">
        <v>0</v>
      </c>
      <c r="AK91" s="28">
        <v>0</v>
      </c>
      <c r="AL91" s="28">
        <v>-36000000</v>
      </c>
      <c r="AM91" s="28">
        <v>0</v>
      </c>
      <c r="AN91" s="28">
        <v>0</v>
      </c>
      <c r="AO91" s="28">
        <v>0</v>
      </c>
      <c r="AP91" s="28">
        <v>0</v>
      </c>
      <c r="AQ91" s="28">
        <v>0</v>
      </c>
      <c r="AR91" s="28">
        <v>0</v>
      </c>
      <c r="AS91" s="28">
        <v>0</v>
      </c>
      <c r="AT91" s="28">
        <v>0</v>
      </c>
      <c r="AU91" s="28">
        <v>0</v>
      </c>
      <c r="AV91" s="28">
        <v>0</v>
      </c>
      <c r="AW91" s="28">
        <v>0</v>
      </c>
      <c r="AX91" s="28">
        <v>0</v>
      </c>
      <c r="AY91" s="28">
        <v>0</v>
      </c>
      <c r="AZ91" s="28">
        <v>0</v>
      </c>
      <c r="BA91" s="28">
        <v>0</v>
      </c>
      <c r="BB91" s="28">
        <v>0</v>
      </c>
      <c r="BC91" s="28">
        <v>0</v>
      </c>
      <c r="BD91" s="28">
        <v>0</v>
      </c>
      <c r="BE91" s="28">
        <v>0</v>
      </c>
      <c r="BF91" s="28">
        <v>0</v>
      </c>
      <c r="BG91" s="28">
        <v>0</v>
      </c>
      <c r="BH91" s="28">
        <v>0</v>
      </c>
      <c r="BI91" s="28">
        <v>0</v>
      </c>
      <c r="BJ91" s="28">
        <v>0</v>
      </c>
      <c r="BK91" s="28">
        <v>0</v>
      </c>
      <c r="BL91" s="28">
        <v>0</v>
      </c>
      <c r="BM91" s="28">
        <v>0</v>
      </c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</row>
    <row r="92" spans="2:128" x14ac:dyDescent="0.25">
      <c r="B92" t="s">
        <v>1328</v>
      </c>
      <c r="C92" s="28" t="s">
        <v>484</v>
      </c>
      <c r="D92" t="s">
        <v>1329</v>
      </c>
      <c r="E92" s="28" t="s">
        <v>1330</v>
      </c>
      <c r="F92" s="28">
        <v>120000000</v>
      </c>
      <c r="G92" s="28">
        <v>120000000</v>
      </c>
      <c r="H92" s="28">
        <v>120000000</v>
      </c>
      <c r="I92" s="28">
        <v>120000000</v>
      </c>
      <c r="J92" s="28">
        <v>120000000</v>
      </c>
      <c r="K92" s="28">
        <v>120000000</v>
      </c>
      <c r="L92" s="28">
        <v>120000000</v>
      </c>
      <c r="M92" s="28">
        <v>123000000</v>
      </c>
      <c r="N92" s="28">
        <v>123000000</v>
      </c>
      <c r="O92" s="28">
        <v>123000000</v>
      </c>
      <c r="P92" s="28">
        <v>123000000</v>
      </c>
      <c r="Q92" s="28">
        <v>123000000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8">
        <v>0</v>
      </c>
      <c r="AB92" s="28">
        <v>0</v>
      </c>
      <c r="AC92" s="28">
        <v>0</v>
      </c>
      <c r="AD92" s="28">
        <v>-120000000</v>
      </c>
      <c r="AE92" s="28">
        <v>-120000000</v>
      </c>
      <c r="AF92" s="28">
        <v>-120000000</v>
      </c>
      <c r="AG92" s="28">
        <v>-120000000</v>
      </c>
      <c r="AH92" s="28">
        <v>-120000000</v>
      </c>
      <c r="AI92" s="28">
        <v>-120000000</v>
      </c>
      <c r="AJ92" s="28">
        <v>-120000000</v>
      </c>
      <c r="AK92" s="28">
        <v>-123000000</v>
      </c>
      <c r="AL92" s="28">
        <v>-123000000</v>
      </c>
      <c r="AM92" s="28">
        <v>-123000000</v>
      </c>
      <c r="AN92" s="28">
        <v>-123000000</v>
      </c>
      <c r="AO92" s="28">
        <v>-123000000</v>
      </c>
      <c r="AP92" s="28">
        <v>0</v>
      </c>
      <c r="AQ92" s="28">
        <v>0</v>
      </c>
      <c r="AR92" s="28">
        <v>0</v>
      </c>
      <c r="AS92" s="28">
        <v>0</v>
      </c>
      <c r="AT92" s="28">
        <v>0</v>
      </c>
      <c r="AU92" s="28">
        <v>0</v>
      </c>
      <c r="AV92" s="28">
        <v>0</v>
      </c>
      <c r="AW92" s="28">
        <v>0</v>
      </c>
      <c r="AX92" s="28">
        <v>0</v>
      </c>
      <c r="AY92" s="28">
        <v>0</v>
      </c>
      <c r="AZ92" s="28">
        <v>0</v>
      </c>
      <c r="BA92" s="28">
        <v>0</v>
      </c>
      <c r="BB92" s="28">
        <v>0</v>
      </c>
      <c r="BC92" s="28">
        <v>0</v>
      </c>
      <c r="BD92" s="28">
        <v>0</v>
      </c>
      <c r="BE92" s="28">
        <v>0</v>
      </c>
      <c r="BF92" s="28">
        <v>0</v>
      </c>
      <c r="BG92" s="28">
        <v>0</v>
      </c>
      <c r="BH92" s="28">
        <v>0</v>
      </c>
      <c r="BI92" s="28">
        <v>0</v>
      </c>
      <c r="BJ92" s="28">
        <v>0</v>
      </c>
      <c r="BK92" s="28">
        <v>0</v>
      </c>
      <c r="BL92" s="28">
        <v>0</v>
      </c>
      <c r="BM92" s="28">
        <v>0</v>
      </c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</row>
    <row r="93" spans="2:128" x14ac:dyDescent="0.25">
      <c r="B93" t="s">
        <v>1331</v>
      </c>
      <c r="C93" s="28" t="s">
        <v>484</v>
      </c>
      <c r="D93" t="s">
        <v>1332</v>
      </c>
      <c r="E93" s="28" t="s">
        <v>1333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360000</v>
      </c>
      <c r="O93" s="28">
        <v>0</v>
      </c>
      <c r="P93" s="28">
        <v>0</v>
      </c>
      <c r="Q93" s="28">
        <v>0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28">
        <v>0</v>
      </c>
      <c r="X93" s="28">
        <v>120000</v>
      </c>
      <c r="Y93" s="28">
        <v>120000</v>
      </c>
      <c r="Z93" s="28">
        <v>120000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>
        <v>0</v>
      </c>
      <c r="AG93" s="28">
        <v>0</v>
      </c>
      <c r="AH93" s="28">
        <v>0</v>
      </c>
      <c r="AI93" s="28">
        <v>0</v>
      </c>
      <c r="AJ93" s="28">
        <v>0</v>
      </c>
      <c r="AK93" s="28">
        <v>0</v>
      </c>
      <c r="AL93" s="28">
        <v>-360000</v>
      </c>
      <c r="AM93" s="28">
        <v>0</v>
      </c>
      <c r="AN93" s="28">
        <v>0</v>
      </c>
      <c r="AO93" s="28">
        <v>0</v>
      </c>
      <c r="AP93" s="28">
        <v>0</v>
      </c>
      <c r="AQ93" s="28">
        <v>0</v>
      </c>
      <c r="AR93" s="28">
        <v>0</v>
      </c>
      <c r="AS93" s="28">
        <v>0</v>
      </c>
      <c r="AT93" s="28">
        <v>0</v>
      </c>
      <c r="AU93" s="28">
        <v>0</v>
      </c>
      <c r="AV93" s="28">
        <v>0</v>
      </c>
      <c r="AW93" s="28">
        <v>0</v>
      </c>
      <c r="AX93" s="28">
        <v>0</v>
      </c>
      <c r="AY93" s="28">
        <v>0</v>
      </c>
      <c r="AZ93" s="28">
        <v>0</v>
      </c>
      <c r="BA93" s="28">
        <v>0</v>
      </c>
      <c r="BB93" s="28">
        <v>0</v>
      </c>
      <c r="BC93" s="28">
        <v>0</v>
      </c>
      <c r="BD93" s="28">
        <v>0</v>
      </c>
      <c r="BE93" s="28">
        <v>0</v>
      </c>
      <c r="BF93" s="28">
        <v>0</v>
      </c>
      <c r="BG93" s="28">
        <v>0</v>
      </c>
      <c r="BH93" s="28">
        <v>-120000</v>
      </c>
      <c r="BI93" s="28">
        <v>-120000</v>
      </c>
      <c r="BJ93" s="28">
        <v>-120000</v>
      </c>
      <c r="BK93" s="28">
        <v>0</v>
      </c>
      <c r="BL93" s="28">
        <v>0</v>
      </c>
      <c r="BM93" s="28">
        <v>0</v>
      </c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</row>
    <row r="94" spans="2:128" x14ac:dyDescent="0.25">
      <c r="B94" t="s">
        <v>1334</v>
      </c>
      <c r="C94" s="28" t="s">
        <v>484</v>
      </c>
      <c r="D94" t="s">
        <v>1335</v>
      </c>
      <c r="E94" s="28" t="s">
        <v>1336</v>
      </c>
      <c r="F94" s="28">
        <v>36750000</v>
      </c>
      <c r="G94" s="28">
        <v>36000000</v>
      </c>
      <c r="H94" s="28">
        <v>35250000</v>
      </c>
      <c r="I94" s="28">
        <v>34500000</v>
      </c>
      <c r="J94" s="28">
        <v>33750000</v>
      </c>
      <c r="K94" s="28">
        <v>33000000</v>
      </c>
      <c r="L94" s="28">
        <v>32250000</v>
      </c>
      <c r="M94" s="28">
        <v>32850000</v>
      </c>
      <c r="N94" s="28">
        <v>32077500</v>
      </c>
      <c r="O94" s="28">
        <v>31305000</v>
      </c>
      <c r="P94" s="28">
        <v>30532500</v>
      </c>
      <c r="Q94" s="28">
        <v>29760000</v>
      </c>
      <c r="R94" s="28">
        <v>36000000</v>
      </c>
      <c r="S94" s="28">
        <v>35250000</v>
      </c>
      <c r="T94" s="28">
        <v>34500000</v>
      </c>
      <c r="U94" s="28">
        <v>33750000</v>
      </c>
      <c r="V94" s="28">
        <v>33000000</v>
      </c>
      <c r="W94" s="28">
        <v>32250000</v>
      </c>
      <c r="X94" s="28">
        <v>32850000</v>
      </c>
      <c r="Y94" s="28">
        <v>32077500</v>
      </c>
      <c r="Z94" s="28">
        <v>31305000</v>
      </c>
      <c r="AA94" s="28">
        <v>30532500</v>
      </c>
      <c r="AB94" s="28">
        <v>29760000</v>
      </c>
      <c r="AC94" s="28">
        <v>28987500</v>
      </c>
      <c r="AD94" s="28">
        <v>-36750000</v>
      </c>
      <c r="AE94" s="28">
        <v>-36000000</v>
      </c>
      <c r="AF94" s="28">
        <v>-35250000</v>
      </c>
      <c r="AG94" s="28">
        <v>-34500000</v>
      </c>
      <c r="AH94" s="28">
        <v>-33750000</v>
      </c>
      <c r="AI94" s="28">
        <v>-33000000</v>
      </c>
      <c r="AJ94" s="28">
        <v>-32250000</v>
      </c>
      <c r="AK94" s="28">
        <v>-32850000</v>
      </c>
      <c r="AL94" s="28">
        <v>-32077500</v>
      </c>
      <c r="AM94" s="28">
        <v>-31305000</v>
      </c>
      <c r="AN94" s="28">
        <v>-30532500</v>
      </c>
      <c r="AO94" s="28">
        <v>-29760000</v>
      </c>
      <c r="AP94" s="28">
        <v>0</v>
      </c>
      <c r="AQ94" s="28">
        <v>0</v>
      </c>
      <c r="AR94" s="28">
        <v>0</v>
      </c>
      <c r="AS94" s="28">
        <v>0</v>
      </c>
      <c r="AT94" s="28">
        <v>0</v>
      </c>
      <c r="AU94" s="28">
        <v>0</v>
      </c>
      <c r="AV94" s="28">
        <v>0</v>
      </c>
      <c r="AW94" s="28">
        <v>0</v>
      </c>
      <c r="AX94" s="28">
        <v>0</v>
      </c>
      <c r="AY94" s="28">
        <v>0</v>
      </c>
      <c r="AZ94" s="28">
        <v>0</v>
      </c>
      <c r="BA94" s="28">
        <v>0</v>
      </c>
      <c r="BB94" s="28">
        <v>-36000000</v>
      </c>
      <c r="BC94" s="28">
        <v>-35250000</v>
      </c>
      <c r="BD94" s="28">
        <v>-34500000</v>
      </c>
      <c r="BE94" s="28">
        <v>-33750000</v>
      </c>
      <c r="BF94" s="28">
        <v>-33000000</v>
      </c>
      <c r="BG94" s="28">
        <v>-32250000</v>
      </c>
      <c r="BH94" s="28">
        <v>-32850000</v>
      </c>
      <c r="BI94" s="28">
        <v>-32077500</v>
      </c>
      <c r="BJ94" s="28">
        <v>-31305000</v>
      </c>
      <c r="BK94" s="28">
        <v>-30532500</v>
      </c>
      <c r="BL94" s="28">
        <v>-29760000</v>
      </c>
      <c r="BM94" s="28">
        <v>-28987500</v>
      </c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</row>
    <row r="95" spans="2:128" x14ac:dyDescent="0.25">
      <c r="B95" t="s">
        <v>672</v>
      </c>
      <c r="C95" s="28" t="s">
        <v>485</v>
      </c>
      <c r="D95" t="s">
        <v>673</v>
      </c>
      <c r="E95" s="28" t="s">
        <v>1337</v>
      </c>
      <c r="F95" s="28">
        <v>504000000</v>
      </c>
      <c r="G95" s="28">
        <v>504000000</v>
      </c>
      <c r="H95" s="28">
        <v>504000000</v>
      </c>
      <c r="I95" s="28">
        <v>504000000</v>
      </c>
      <c r="J95" s="28">
        <v>504000000</v>
      </c>
      <c r="K95" s="28">
        <v>504000000</v>
      </c>
      <c r="L95" s="28">
        <v>506520000</v>
      </c>
      <c r="M95" s="28">
        <v>509040000</v>
      </c>
      <c r="N95" s="28">
        <v>509040000</v>
      </c>
      <c r="O95" s="28">
        <v>509040000</v>
      </c>
      <c r="P95" s="28">
        <v>509040000</v>
      </c>
      <c r="Q95" s="28">
        <v>509040000</v>
      </c>
      <c r="R95" s="28">
        <v>504000000</v>
      </c>
      <c r="S95" s="28">
        <v>504000000</v>
      </c>
      <c r="T95" s="28">
        <v>504000000</v>
      </c>
      <c r="U95" s="28">
        <v>504000000</v>
      </c>
      <c r="V95" s="28">
        <v>504000000</v>
      </c>
      <c r="W95" s="28">
        <v>504000000</v>
      </c>
      <c r="X95" s="28">
        <v>506520000</v>
      </c>
      <c r="Y95" s="28">
        <v>509040000</v>
      </c>
      <c r="Z95" s="28">
        <v>509040000</v>
      </c>
      <c r="AA95" s="28">
        <v>509040000</v>
      </c>
      <c r="AB95" s="28">
        <v>509040000</v>
      </c>
      <c r="AC95" s="28">
        <v>509040000</v>
      </c>
      <c r="AD95" s="28">
        <v>504000000</v>
      </c>
      <c r="AE95" s="28">
        <v>504000000</v>
      </c>
      <c r="AF95" s="28">
        <v>504000000</v>
      </c>
      <c r="AG95" s="28">
        <v>504000000</v>
      </c>
      <c r="AH95" s="28">
        <v>504000000</v>
      </c>
      <c r="AI95" s="28">
        <v>504000000</v>
      </c>
      <c r="AJ95" s="28">
        <v>506520000</v>
      </c>
      <c r="AK95" s="28">
        <v>509040000</v>
      </c>
      <c r="AL95" s="28">
        <v>509040000</v>
      </c>
      <c r="AM95" s="28">
        <v>509040000</v>
      </c>
      <c r="AN95" s="28">
        <v>509040000</v>
      </c>
      <c r="AO95" s="28">
        <v>509040000</v>
      </c>
      <c r="AP95" s="28">
        <v>84000000</v>
      </c>
      <c r="AQ95" s="28">
        <v>84000000</v>
      </c>
      <c r="AR95" s="28">
        <v>84000000</v>
      </c>
      <c r="AS95" s="28">
        <v>84000000</v>
      </c>
      <c r="AT95" s="28">
        <v>84000000</v>
      </c>
      <c r="AU95" s="28">
        <v>84000000</v>
      </c>
      <c r="AV95" s="28">
        <v>84420000</v>
      </c>
      <c r="AW95" s="28">
        <v>84840000</v>
      </c>
      <c r="AX95" s="28">
        <v>84840000</v>
      </c>
      <c r="AY95" s="28">
        <v>84840000</v>
      </c>
      <c r="AZ95" s="28">
        <v>84840000</v>
      </c>
      <c r="BA95" s="28">
        <v>84840000</v>
      </c>
      <c r="BB95" s="28">
        <v>420000000</v>
      </c>
      <c r="BC95" s="28">
        <v>420000000</v>
      </c>
      <c r="BD95" s="28">
        <v>420000000</v>
      </c>
      <c r="BE95" s="28">
        <v>420000000</v>
      </c>
      <c r="BF95" s="28">
        <v>420000000</v>
      </c>
      <c r="BG95" s="28">
        <v>420000000</v>
      </c>
      <c r="BH95" s="28">
        <v>422100000</v>
      </c>
      <c r="BI95" s="28">
        <v>424200000</v>
      </c>
      <c r="BJ95" s="28">
        <v>424200000</v>
      </c>
      <c r="BK95" s="28">
        <v>424200000</v>
      </c>
      <c r="BL95" s="28">
        <v>424200000</v>
      </c>
      <c r="BM95" s="28">
        <v>424200000</v>
      </c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</row>
    <row r="96" spans="2:128" x14ac:dyDescent="0.25">
      <c r="B96" t="s">
        <v>510</v>
      </c>
      <c r="C96" s="28" t="s">
        <v>485</v>
      </c>
      <c r="D96" t="s">
        <v>511</v>
      </c>
      <c r="E96" s="28" t="s">
        <v>1338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36000000</v>
      </c>
      <c r="M96" s="28">
        <v>0</v>
      </c>
      <c r="N96" s="28">
        <v>0</v>
      </c>
      <c r="O96" s="28">
        <v>0</v>
      </c>
      <c r="P96" s="28">
        <v>0</v>
      </c>
      <c r="Q96" s="28">
        <v>0</v>
      </c>
      <c r="R96" s="28">
        <v>0</v>
      </c>
      <c r="S96" s="28">
        <v>0</v>
      </c>
      <c r="T96" s="28">
        <v>0</v>
      </c>
      <c r="U96" s="28">
        <v>0</v>
      </c>
      <c r="V96" s="28">
        <v>0</v>
      </c>
      <c r="W96" s="28">
        <v>0</v>
      </c>
      <c r="X96" s="28">
        <v>0</v>
      </c>
      <c r="Y96" s="28">
        <v>0</v>
      </c>
      <c r="Z96" s="28">
        <v>0</v>
      </c>
      <c r="AA96" s="28">
        <v>0</v>
      </c>
      <c r="AB96" s="28">
        <v>0</v>
      </c>
      <c r="AC96" s="28">
        <v>0</v>
      </c>
      <c r="AD96" s="28">
        <v>0</v>
      </c>
      <c r="AE96" s="28">
        <v>0</v>
      </c>
      <c r="AF96" s="28">
        <v>0</v>
      </c>
      <c r="AG96" s="28">
        <v>0</v>
      </c>
      <c r="AH96" s="28">
        <v>0</v>
      </c>
      <c r="AI96" s="28">
        <v>0</v>
      </c>
      <c r="AJ96" s="28">
        <v>36000000</v>
      </c>
      <c r="AK96" s="28">
        <v>0</v>
      </c>
      <c r="AL96" s="28">
        <v>0</v>
      </c>
      <c r="AM96" s="28">
        <v>0</v>
      </c>
      <c r="AN96" s="28">
        <v>0</v>
      </c>
      <c r="AO96" s="28">
        <v>0</v>
      </c>
      <c r="AP96" s="28">
        <v>0</v>
      </c>
      <c r="AQ96" s="28">
        <v>0</v>
      </c>
      <c r="AR96" s="28">
        <v>0</v>
      </c>
      <c r="AS96" s="28">
        <v>0</v>
      </c>
      <c r="AT96" s="28">
        <v>0</v>
      </c>
      <c r="AU96" s="28">
        <v>0</v>
      </c>
      <c r="AV96" s="28">
        <v>0</v>
      </c>
      <c r="AW96" s="28">
        <v>0</v>
      </c>
      <c r="AX96" s="28">
        <v>0</v>
      </c>
      <c r="AY96" s="28">
        <v>0</v>
      </c>
      <c r="AZ96" s="28">
        <v>0</v>
      </c>
      <c r="BA96" s="28">
        <v>0</v>
      </c>
      <c r="BB96" s="28">
        <v>0</v>
      </c>
      <c r="BC96" s="28">
        <v>0</v>
      </c>
      <c r="BD96" s="28">
        <v>0</v>
      </c>
      <c r="BE96" s="28">
        <v>0</v>
      </c>
      <c r="BF96" s="28">
        <v>0</v>
      </c>
      <c r="BG96" s="28">
        <v>0</v>
      </c>
      <c r="BH96" s="28">
        <v>0</v>
      </c>
      <c r="BI96" s="28">
        <v>0</v>
      </c>
      <c r="BJ96" s="28">
        <v>0</v>
      </c>
      <c r="BK96" s="28">
        <v>0</v>
      </c>
      <c r="BL96" s="28">
        <v>0</v>
      </c>
      <c r="BM96" s="28">
        <v>0</v>
      </c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</row>
    <row r="97" spans="2:128" x14ac:dyDescent="0.25">
      <c r="B97" t="s">
        <v>512</v>
      </c>
      <c r="C97" s="28" t="s">
        <v>485</v>
      </c>
      <c r="D97" t="s">
        <v>513</v>
      </c>
      <c r="E97" s="28" t="s">
        <v>1339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180000000</v>
      </c>
      <c r="M97" s="28">
        <v>0</v>
      </c>
      <c r="N97" s="28">
        <v>0</v>
      </c>
      <c r="O97" s="28">
        <v>0</v>
      </c>
      <c r="P97" s="28">
        <v>0</v>
      </c>
      <c r="Q97" s="28">
        <v>0</v>
      </c>
      <c r="R97" s="28">
        <v>0</v>
      </c>
      <c r="S97" s="28">
        <v>0</v>
      </c>
      <c r="T97" s="28">
        <v>0</v>
      </c>
      <c r="U97" s="28">
        <v>0</v>
      </c>
      <c r="V97" s="28">
        <v>0</v>
      </c>
      <c r="W97" s="28">
        <v>0</v>
      </c>
      <c r="X97" s="28">
        <v>0</v>
      </c>
      <c r="Y97" s="28">
        <v>0</v>
      </c>
      <c r="Z97" s="28">
        <v>0</v>
      </c>
      <c r="AA97" s="28">
        <v>0</v>
      </c>
      <c r="AB97" s="28">
        <v>0</v>
      </c>
      <c r="AC97" s="28">
        <v>0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  <c r="AI97" s="28">
        <v>0</v>
      </c>
      <c r="AJ97" s="28">
        <v>180000000</v>
      </c>
      <c r="AK97" s="28">
        <v>0</v>
      </c>
      <c r="AL97" s="28">
        <v>0</v>
      </c>
      <c r="AM97" s="28">
        <v>0</v>
      </c>
      <c r="AN97" s="28">
        <v>0</v>
      </c>
      <c r="AO97" s="28">
        <v>0</v>
      </c>
      <c r="AP97" s="28">
        <v>0</v>
      </c>
      <c r="AQ97" s="28">
        <v>0</v>
      </c>
      <c r="AR97" s="28">
        <v>0</v>
      </c>
      <c r="AS97" s="28">
        <v>0</v>
      </c>
      <c r="AT97" s="28">
        <v>0</v>
      </c>
      <c r="AU97" s="28">
        <v>0</v>
      </c>
      <c r="AV97" s="28">
        <v>0</v>
      </c>
      <c r="AW97" s="28">
        <v>0</v>
      </c>
      <c r="AX97" s="28">
        <v>0</v>
      </c>
      <c r="AY97" s="28">
        <v>0</v>
      </c>
      <c r="AZ97" s="28">
        <v>0</v>
      </c>
      <c r="BA97" s="28">
        <v>0</v>
      </c>
      <c r="BB97" s="28">
        <v>0</v>
      </c>
      <c r="BC97" s="28">
        <v>0</v>
      </c>
      <c r="BD97" s="28">
        <v>0</v>
      </c>
      <c r="BE97" s="28">
        <v>0</v>
      </c>
      <c r="BF97" s="28">
        <v>0</v>
      </c>
      <c r="BG97" s="28">
        <v>0</v>
      </c>
      <c r="BH97" s="28">
        <v>0</v>
      </c>
      <c r="BI97" s="28">
        <v>0</v>
      </c>
      <c r="BJ97" s="28">
        <v>0</v>
      </c>
      <c r="BK97" s="28">
        <v>0</v>
      </c>
      <c r="BL97" s="28">
        <v>0</v>
      </c>
      <c r="BM97" s="28">
        <v>0</v>
      </c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</row>
    <row r="98" spans="2:128" x14ac:dyDescent="0.25">
      <c r="B98" t="s">
        <v>674</v>
      </c>
      <c r="C98" s="28" t="s">
        <v>485</v>
      </c>
      <c r="D98" t="s">
        <v>675</v>
      </c>
      <c r="E98" s="28" t="s">
        <v>1340</v>
      </c>
      <c r="F98" s="28">
        <v>108000000</v>
      </c>
      <c r="G98" s="28">
        <v>108000000</v>
      </c>
      <c r="H98" s="28">
        <v>108000000</v>
      </c>
      <c r="I98" s="28">
        <v>108000000</v>
      </c>
      <c r="J98" s="28">
        <v>108000000</v>
      </c>
      <c r="K98" s="28">
        <v>108000000</v>
      </c>
      <c r="L98" s="28">
        <v>108540000</v>
      </c>
      <c r="M98" s="28">
        <v>109080000</v>
      </c>
      <c r="N98" s="28">
        <v>109080000</v>
      </c>
      <c r="O98" s="28">
        <v>109080000</v>
      </c>
      <c r="P98" s="28">
        <v>109080000</v>
      </c>
      <c r="Q98" s="28">
        <v>109080000</v>
      </c>
      <c r="R98" s="28">
        <v>108000000</v>
      </c>
      <c r="S98" s="28">
        <v>108000000</v>
      </c>
      <c r="T98" s="28">
        <v>108000000</v>
      </c>
      <c r="U98" s="28">
        <v>108000000</v>
      </c>
      <c r="V98" s="28">
        <v>108000000</v>
      </c>
      <c r="W98" s="28">
        <v>108000000</v>
      </c>
      <c r="X98" s="28">
        <v>108540000</v>
      </c>
      <c r="Y98" s="28">
        <v>109080000</v>
      </c>
      <c r="Z98" s="28">
        <v>109080000</v>
      </c>
      <c r="AA98" s="28">
        <v>109080000</v>
      </c>
      <c r="AB98" s="28">
        <v>109080000</v>
      </c>
      <c r="AC98" s="28">
        <v>109080000</v>
      </c>
      <c r="AD98" s="28">
        <v>-108000000</v>
      </c>
      <c r="AE98" s="28">
        <v>-108000000</v>
      </c>
      <c r="AF98" s="28">
        <v>-108000000</v>
      </c>
      <c r="AG98" s="28">
        <v>-108000000</v>
      </c>
      <c r="AH98" s="28">
        <v>-108000000</v>
      </c>
      <c r="AI98" s="28">
        <v>-108000000</v>
      </c>
      <c r="AJ98" s="28">
        <v>-108540000</v>
      </c>
      <c r="AK98" s="28">
        <v>-109080000</v>
      </c>
      <c r="AL98" s="28">
        <v>-109080000</v>
      </c>
      <c r="AM98" s="28">
        <v>-109080000</v>
      </c>
      <c r="AN98" s="28">
        <v>-109080000</v>
      </c>
      <c r="AO98" s="28">
        <v>-109080000</v>
      </c>
      <c r="AP98" s="28">
        <v>-18000000</v>
      </c>
      <c r="AQ98" s="28">
        <v>-18000000</v>
      </c>
      <c r="AR98" s="28">
        <v>-18000000</v>
      </c>
      <c r="AS98" s="28">
        <v>-18000000</v>
      </c>
      <c r="AT98" s="28">
        <v>-18000000</v>
      </c>
      <c r="AU98" s="28">
        <v>-18000000</v>
      </c>
      <c r="AV98" s="28">
        <v>-18090000</v>
      </c>
      <c r="AW98" s="28">
        <v>-18180000</v>
      </c>
      <c r="AX98" s="28">
        <v>-18180000</v>
      </c>
      <c r="AY98" s="28">
        <v>-18180000</v>
      </c>
      <c r="AZ98" s="28">
        <v>-18180000</v>
      </c>
      <c r="BA98" s="28">
        <v>-18180000</v>
      </c>
      <c r="BB98" s="28">
        <v>-90000000</v>
      </c>
      <c r="BC98" s="28">
        <v>-90000000</v>
      </c>
      <c r="BD98" s="28">
        <v>-90000000</v>
      </c>
      <c r="BE98" s="28">
        <v>-90000000</v>
      </c>
      <c r="BF98" s="28">
        <v>-90000000</v>
      </c>
      <c r="BG98" s="28">
        <v>-90000000</v>
      </c>
      <c r="BH98" s="28">
        <v>-90450000</v>
      </c>
      <c r="BI98" s="28">
        <v>-90900000</v>
      </c>
      <c r="BJ98" s="28">
        <v>-90900000</v>
      </c>
      <c r="BK98" s="28">
        <v>-90900000</v>
      </c>
      <c r="BL98" s="28">
        <v>-90900000</v>
      </c>
      <c r="BM98" s="28">
        <v>-90900000</v>
      </c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</row>
    <row r="99" spans="2:128" x14ac:dyDescent="0.25">
      <c r="B99" t="s">
        <v>676</v>
      </c>
      <c r="C99" s="28" t="s">
        <v>485</v>
      </c>
      <c r="D99" t="s">
        <v>677</v>
      </c>
      <c r="E99" s="28" t="s">
        <v>1341</v>
      </c>
      <c r="F99" s="28">
        <v>36000000</v>
      </c>
      <c r="G99" s="28">
        <v>36000000</v>
      </c>
      <c r="H99" s="28">
        <v>36000000</v>
      </c>
      <c r="I99" s="28">
        <v>36000000</v>
      </c>
      <c r="J99" s="28">
        <v>36000000</v>
      </c>
      <c r="K99" s="28">
        <v>36000000</v>
      </c>
      <c r="L99" s="28">
        <v>36180000</v>
      </c>
      <c r="M99" s="28">
        <v>36360000</v>
      </c>
      <c r="N99" s="28">
        <v>36360000</v>
      </c>
      <c r="O99" s="28">
        <v>36360000</v>
      </c>
      <c r="P99" s="28">
        <v>36360000</v>
      </c>
      <c r="Q99" s="28">
        <v>36360000</v>
      </c>
      <c r="R99" s="28">
        <v>36000000</v>
      </c>
      <c r="S99" s="28">
        <v>36000000</v>
      </c>
      <c r="T99" s="28">
        <v>36000000</v>
      </c>
      <c r="U99" s="28">
        <v>36000000</v>
      </c>
      <c r="V99" s="28">
        <v>36000000</v>
      </c>
      <c r="W99" s="28">
        <v>36000000</v>
      </c>
      <c r="X99" s="28">
        <v>36180000</v>
      </c>
      <c r="Y99" s="28">
        <v>36360000</v>
      </c>
      <c r="Z99" s="28">
        <v>36360000</v>
      </c>
      <c r="AA99" s="28">
        <v>36360000</v>
      </c>
      <c r="AB99" s="28">
        <v>36360000</v>
      </c>
      <c r="AC99" s="28">
        <v>36360000</v>
      </c>
      <c r="AD99" s="28">
        <v>-36000000</v>
      </c>
      <c r="AE99" s="28">
        <v>-36000000</v>
      </c>
      <c r="AF99" s="28">
        <v>-36000000</v>
      </c>
      <c r="AG99" s="28">
        <v>-36000000</v>
      </c>
      <c r="AH99" s="28">
        <v>-36000000</v>
      </c>
      <c r="AI99" s="28">
        <v>-36000000</v>
      </c>
      <c r="AJ99" s="28">
        <v>-36180000</v>
      </c>
      <c r="AK99" s="28">
        <v>-36360000</v>
      </c>
      <c r="AL99" s="28">
        <v>-36360000</v>
      </c>
      <c r="AM99" s="28">
        <v>-36360000</v>
      </c>
      <c r="AN99" s="28">
        <v>-36360000</v>
      </c>
      <c r="AO99" s="28">
        <v>-36360000</v>
      </c>
      <c r="AP99" s="28">
        <v>-6000000</v>
      </c>
      <c r="AQ99" s="28">
        <v>-6000000</v>
      </c>
      <c r="AR99" s="28">
        <v>-6000000</v>
      </c>
      <c r="AS99" s="28">
        <v>-6000000</v>
      </c>
      <c r="AT99" s="28">
        <v>-6000000</v>
      </c>
      <c r="AU99" s="28">
        <v>-6000000</v>
      </c>
      <c r="AV99" s="28">
        <v>-6030000</v>
      </c>
      <c r="AW99" s="28">
        <v>-6060000</v>
      </c>
      <c r="AX99" s="28">
        <v>-6060000</v>
      </c>
      <c r="AY99" s="28">
        <v>-6060000</v>
      </c>
      <c r="AZ99" s="28">
        <v>-6060000</v>
      </c>
      <c r="BA99" s="28">
        <v>-6060000</v>
      </c>
      <c r="BB99" s="28">
        <v>-30000000</v>
      </c>
      <c r="BC99" s="28">
        <v>-30000000</v>
      </c>
      <c r="BD99" s="28">
        <v>-30000000</v>
      </c>
      <c r="BE99" s="28">
        <v>-30000000</v>
      </c>
      <c r="BF99" s="28">
        <v>-30000000</v>
      </c>
      <c r="BG99" s="28">
        <v>-30000000</v>
      </c>
      <c r="BH99" s="28">
        <v>-30150000</v>
      </c>
      <c r="BI99" s="28">
        <v>-30300000</v>
      </c>
      <c r="BJ99" s="28">
        <v>-30300000</v>
      </c>
      <c r="BK99" s="28">
        <v>-30300000</v>
      </c>
      <c r="BL99" s="28">
        <v>-30300000</v>
      </c>
      <c r="BM99" s="28">
        <v>-30300000</v>
      </c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</row>
    <row r="100" spans="2:128" x14ac:dyDescent="0.25">
      <c r="B100" t="s">
        <v>678</v>
      </c>
      <c r="C100" s="28" t="s">
        <v>485</v>
      </c>
      <c r="D100" t="s">
        <v>679</v>
      </c>
      <c r="E100" s="28" t="s">
        <v>1342</v>
      </c>
      <c r="F100" s="28">
        <v>74400000</v>
      </c>
      <c r="G100" s="28">
        <v>74400000</v>
      </c>
      <c r="H100" s="28">
        <v>69600000</v>
      </c>
      <c r="I100" s="28">
        <v>74400000</v>
      </c>
      <c r="J100" s="28">
        <v>72000000</v>
      </c>
      <c r="K100" s="28">
        <v>74400000</v>
      </c>
      <c r="L100" s="28">
        <v>72000000</v>
      </c>
      <c r="M100" s="28">
        <v>74400000</v>
      </c>
      <c r="N100" s="28">
        <v>74400000</v>
      </c>
      <c r="O100" s="28">
        <v>72000000</v>
      </c>
      <c r="P100" s="28">
        <v>74400000</v>
      </c>
      <c r="Q100" s="28">
        <v>72000000</v>
      </c>
      <c r="R100" s="28">
        <v>74400000</v>
      </c>
      <c r="S100" s="28">
        <v>69600000</v>
      </c>
      <c r="T100" s="28">
        <v>74400000</v>
      </c>
      <c r="U100" s="28">
        <v>72000000</v>
      </c>
      <c r="V100" s="28">
        <v>74400000</v>
      </c>
      <c r="W100" s="28">
        <v>72000000</v>
      </c>
      <c r="X100" s="28">
        <v>74400000</v>
      </c>
      <c r="Y100" s="28">
        <v>74400000</v>
      </c>
      <c r="Z100" s="28">
        <v>72000000</v>
      </c>
      <c r="AA100" s="28">
        <v>74400000</v>
      </c>
      <c r="AB100" s="28">
        <v>72000000</v>
      </c>
      <c r="AC100" s="28">
        <v>74400000</v>
      </c>
      <c r="AD100" s="28">
        <v>-74400000</v>
      </c>
      <c r="AE100" s="28">
        <v>-74400000</v>
      </c>
      <c r="AF100" s="28">
        <v>-69600000</v>
      </c>
      <c r="AG100" s="28">
        <v>-74400000</v>
      </c>
      <c r="AH100" s="28">
        <v>-72000000</v>
      </c>
      <c r="AI100" s="28">
        <v>-74400000</v>
      </c>
      <c r="AJ100" s="28">
        <v>-72000000</v>
      </c>
      <c r="AK100" s="28">
        <v>-74400000</v>
      </c>
      <c r="AL100" s="28">
        <v>-74400000</v>
      </c>
      <c r="AM100" s="28">
        <v>-72000000</v>
      </c>
      <c r="AN100" s="28">
        <v>-74400000</v>
      </c>
      <c r="AO100" s="28">
        <v>-72000000</v>
      </c>
      <c r="AP100" s="28">
        <v>-12400000</v>
      </c>
      <c r="AQ100" s="28">
        <v>-11600000</v>
      </c>
      <c r="AR100" s="28">
        <v>-12400000</v>
      </c>
      <c r="AS100" s="28">
        <v>-12000000</v>
      </c>
      <c r="AT100" s="28">
        <v>-12400000</v>
      </c>
      <c r="AU100" s="28">
        <v>-12000000</v>
      </c>
      <c r="AV100" s="28">
        <v>-12400000</v>
      </c>
      <c r="AW100" s="28">
        <v>-12400000</v>
      </c>
      <c r="AX100" s="28">
        <v>-12000000</v>
      </c>
      <c r="AY100" s="28">
        <v>-12400000</v>
      </c>
      <c r="AZ100" s="28">
        <v>-12000000</v>
      </c>
      <c r="BA100" s="28">
        <v>-12400000</v>
      </c>
      <c r="BB100" s="28">
        <v>-62000000</v>
      </c>
      <c r="BC100" s="28">
        <v>-58000000</v>
      </c>
      <c r="BD100" s="28">
        <v>-62000000</v>
      </c>
      <c r="BE100" s="28">
        <v>-60000000</v>
      </c>
      <c r="BF100" s="28">
        <v>-62000000</v>
      </c>
      <c r="BG100" s="28">
        <v>-60000000</v>
      </c>
      <c r="BH100" s="28">
        <v>-62000000</v>
      </c>
      <c r="BI100" s="28">
        <v>-62000000</v>
      </c>
      <c r="BJ100" s="28">
        <v>-60000000</v>
      </c>
      <c r="BK100" s="28">
        <v>-62000000</v>
      </c>
      <c r="BL100" s="28">
        <v>-60000000</v>
      </c>
      <c r="BM100" s="28">
        <v>-62000000</v>
      </c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</row>
    <row r="101" spans="2:128" x14ac:dyDescent="0.25">
      <c r="B101" t="s">
        <v>1343</v>
      </c>
      <c r="C101" s="28" t="s">
        <v>485</v>
      </c>
      <c r="D101" t="s">
        <v>1344</v>
      </c>
      <c r="E101" s="28" t="s">
        <v>1345</v>
      </c>
      <c r="F101" s="28">
        <v>12000000</v>
      </c>
      <c r="G101" s="28">
        <v>12000000</v>
      </c>
      <c r="H101" s="28">
        <v>12000000</v>
      </c>
      <c r="I101" s="28">
        <v>12000000</v>
      </c>
      <c r="J101" s="28">
        <v>12000000</v>
      </c>
      <c r="K101" s="28">
        <v>12000000</v>
      </c>
      <c r="L101" s="28">
        <v>12000000</v>
      </c>
      <c r="M101" s="28">
        <v>12000000</v>
      </c>
      <c r="N101" s="28">
        <v>12000000</v>
      </c>
      <c r="O101" s="28">
        <v>12000000</v>
      </c>
      <c r="P101" s="28">
        <v>12000000</v>
      </c>
      <c r="Q101" s="28">
        <v>12000000</v>
      </c>
      <c r="R101" s="28">
        <v>12000000</v>
      </c>
      <c r="S101" s="28">
        <v>12000000</v>
      </c>
      <c r="T101" s="28">
        <v>12000000</v>
      </c>
      <c r="U101" s="28">
        <v>12000000</v>
      </c>
      <c r="V101" s="28">
        <v>12000000</v>
      </c>
      <c r="W101" s="28">
        <v>12000000</v>
      </c>
      <c r="X101" s="28">
        <v>12000000</v>
      </c>
      <c r="Y101" s="28">
        <v>12000000</v>
      </c>
      <c r="Z101" s="28">
        <v>12000000</v>
      </c>
      <c r="AA101" s="28">
        <v>12000000</v>
      </c>
      <c r="AB101" s="28">
        <v>12000000</v>
      </c>
      <c r="AC101" s="28">
        <v>12000000</v>
      </c>
      <c r="AD101" s="28">
        <v>-12000000</v>
      </c>
      <c r="AE101" s="28">
        <v>-12000000</v>
      </c>
      <c r="AF101" s="28">
        <v>-12000000</v>
      </c>
      <c r="AG101" s="28">
        <v>-12000000</v>
      </c>
      <c r="AH101" s="28">
        <v>-12000000</v>
      </c>
      <c r="AI101" s="28">
        <v>-12000000</v>
      </c>
      <c r="AJ101" s="28">
        <v>-12000000</v>
      </c>
      <c r="AK101" s="28">
        <v>-12000000</v>
      </c>
      <c r="AL101" s="28">
        <v>-12000000</v>
      </c>
      <c r="AM101" s="28">
        <v>-12000000</v>
      </c>
      <c r="AN101" s="28">
        <v>-12000000</v>
      </c>
      <c r="AO101" s="28">
        <v>-12000000</v>
      </c>
      <c r="AP101" s="28">
        <v>-2000000</v>
      </c>
      <c r="AQ101" s="28">
        <v>-2000000</v>
      </c>
      <c r="AR101" s="28">
        <v>-2000000</v>
      </c>
      <c r="AS101" s="28">
        <v>-2000000</v>
      </c>
      <c r="AT101" s="28">
        <v>-2000000</v>
      </c>
      <c r="AU101" s="28">
        <v>-2000000</v>
      </c>
      <c r="AV101" s="28">
        <v>-2000000</v>
      </c>
      <c r="AW101" s="28">
        <v>-2000000</v>
      </c>
      <c r="AX101" s="28">
        <v>-2000000</v>
      </c>
      <c r="AY101" s="28">
        <v>-2000000</v>
      </c>
      <c r="AZ101" s="28">
        <v>-2000000</v>
      </c>
      <c r="BA101" s="28">
        <v>-2000000</v>
      </c>
      <c r="BB101" s="28">
        <v>-10000000</v>
      </c>
      <c r="BC101" s="28">
        <v>-10000000</v>
      </c>
      <c r="BD101" s="28">
        <v>-10000000</v>
      </c>
      <c r="BE101" s="28">
        <v>-10000000</v>
      </c>
      <c r="BF101" s="28">
        <v>-10000000</v>
      </c>
      <c r="BG101" s="28">
        <v>-10000000</v>
      </c>
      <c r="BH101" s="28">
        <v>-10000000</v>
      </c>
      <c r="BI101" s="28">
        <v>-10000000</v>
      </c>
      <c r="BJ101" s="28">
        <v>-10000000</v>
      </c>
      <c r="BK101" s="28">
        <v>-10000000</v>
      </c>
      <c r="BL101" s="28">
        <v>-10000000</v>
      </c>
      <c r="BM101" s="28">
        <v>-10000000</v>
      </c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</row>
    <row r="102" spans="2:128" x14ac:dyDescent="0.25">
      <c r="B102" t="s">
        <v>1346</v>
      </c>
      <c r="C102" s="28" t="s">
        <v>485</v>
      </c>
      <c r="D102" t="s">
        <v>1347</v>
      </c>
      <c r="E102" s="28" t="s">
        <v>1348</v>
      </c>
      <c r="F102" s="28">
        <v>24000000</v>
      </c>
      <c r="G102" s="28">
        <v>24000000</v>
      </c>
      <c r="H102" s="28">
        <v>24000000</v>
      </c>
      <c r="I102" s="28">
        <v>24000000</v>
      </c>
      <c r="J102" s="28">
        <v>24000000</v>
      </c>
      <c r="K102" s="28">
        <v>24000000</v>
      </c>
      <c r="L102" s="28">
        <v>24000000</v>
      </c>
      <c r="M102" s="28">
        <v>24000000</v>
      </c>
      <c r="N102" s="28">
        <v>24000000</v>
      </c>
      <c r="O102" s="28">
        <v>24000000</v>
      </c>
      <c r="P102" s="28">
        <v>24000000</v>
      </c>
      <c r="Q102" s="28">
        <v>24000000</v>
      </c>
      <c r="R102" s="28">
        <v>24000000</v>
      </c>
      <c r="S102" s="28">
        <v>24000000</v>
      </c>
      <c r="T102" s="28">
        <v>24000000</v>
      </c>
      <c r="U102" s="28">
        <v>24000000</v>
      </c>
      <c r="V102" s="28">
        <v>24000000</v>
      </c>
      <c r="W102" s="28">
        <v>24000000</v>
      </c>
      <c r="X102" s="28">
        <v>24000000</v>
      </c>
      <c r="Y102" s="28">
        <v>24000000</v>
      </c>
      <c r="Z102" s="28">
        <v>24000000</v>
      </c>
      <c r="AA102" s="28">
        <v>24000000</v>
      </c>
      <c r="AB102" s="28">
        <v>24000000</v>
      </c>
      <c r="AC102" s="28">
        <v>24000000</v>
      </c>
      <c r="AD102" s="28">
        <v>-24000000</v>
      </c>
      <c r="AE102" s="28">
        <v>-24000000</v>
      </c>
      <c r="AF102" s="28">
        <v>-24000000</v>
      </c>
      <c r="AG102" s="28">
        <v>-24000000</v>
      </c>
      <c r="AH102" s="28">
        <v>-24000000</v>
      </c>
      <c r="AI102" s="28">
        <v>-24000000</v>
      </c>
      <c r="AJ102" s="28">
        <v>-24000000</v>
      </c>
      <c r="AK102" s="28">
        <v>-24000000</v>
      </c>
      <c r="AL102" s="28">
        <v>-24000000</v>
      </c>
      <c r="AM102" s="28">
        <v>-24000000</v>
      </c>
      <c r="AN102" s="28">
        <v>-24000000</v>
      </c>
      <c r="AO102" s="28">
        <v>-24000000</v>
      </c>
      <c r="AP102" s="28">
        <v>-4000000</v>
      </c>
      <c r="AQ102" s="28">
        <v>-4000000</v>
      </c>
      <c r="AR102" s="28">
        <v>-4000000</v>
      </c>
      <c r="AS102" s="28">
        <v>-4000000</v>
      </c>
      <c r="AT102" s="28">
        <v>-4000000</v>
      </c>
      <c r="AU102" s="28">
        <v>-4000000</v>
      </c>
      <c r="AV102" s="28">
        <v>-4000000</v>
      </c>
      <c r="AW102" s="28">
        <v>-4000000</v>
      </c>
      <c r="AX102" s="28">
        <v>-4000000</v>
      </c>
      <c r="AY102" s="28">
        <v>-4000000</v>
      </c>
      <c r="AZ102" s="28">
        <v>-4000000</v>
      </c>
      <c r="BA102" s="28">
        <v>-4000000</v>
      </c>
      <c r="BB102" s="28">
        <v>-20000000</v>
      </c>
      <c r="BC102" s="28">
        <v>-20000000</v>
      </c>
      <c r="BD102" s="28">
        <v>-20000000</v>
      </c>
      <c r="BE102" s="28">
        <v>-20000000</v>
      </c>
      <c r="BF102" s="28">
        <v>-20000000</v>
      </c>
      <c r="BG102" s="28">
        <v>-20000000</v>
      </c>
      <c r="BH102" s="28">
        <v>-20000000</v>
      </c>
      <c r="BI102" s="28">
        <v>-20000000</v>
      </c>
      <c r="BJ102" s="28">
        <v>-20000000</v>
      </c>
      <c r="BK102" s="28">
        <v>-20000000</v>
      </c>
      <c r="BL102" s="28">
        <v>-20000000</v>
      </c>
      <c r="BM102" s="28">
        <v>-20000000</v>
      </c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</row>
    <row r="103" spans="2:128" x14ac:dyDescent="0.25">
      <c r="B103" t="s">
        <v>680</v>
      </c>
      <c r="C103" s="28" t="s">
        <v>485</v>
      </c>
      <c r="D103" t="s">
        <v>681</v>
      </c>
      <c r="E103" s="28" t="s">
        <v>1349</v>
      </c>
      <c r="F103" s="28">
        <v>0</v>
      </c>
      <c r="G103" s="28">
        <v>0</v>
      </c>
      <c r="H103" s="28">
        <v>0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8">
        <v>2000000</v>
      </c>
      <c r="S103" s="28">
        <v>2000000</v>
      </c>
      <c r="T103" s="28">
        <v>2000000</v>
      </c>
      <c r="U103" s="28">
        <v>2000000</v>
      </c>
      <c r="V103" s="28">
        <v>2000000</v>
      </c>
      <c r="W103" s="28">
        <v>2000000</v>
      </c>
      <c r="X103" s="28">
        <v>2000000</v>
      </c>
      <c r="Y103" s="28">
        <v>2000000</v>
      </c>
      <c r="Z103" s="28">
        <v>2000000</v>
      </c>
      <c r="AA103" s="28">
        <v>2000000</v>
      </c>
      <c r="AB103" s="28">
        <v>2000000</v>
      </c>
      <c r="AC103" s="28">
        <v>2000000</v>
      </c>
      <c r="AD103" s="28">
        <v>0</v>
      </c>
      <c r="AE103" s="28">
        <v>0</v>
      </c>
      <c r="AF103" s="28">
        <v>0</v>
      </c>
      <c r="AG103" s="28">
        <v>0</v>
      </c>
      <c r="AH103" s="28">
        <v>0</v>
      </c>
      <c r="AI103" s="28">
        <v>0</v>
      </c>
      <c r="AJ103" s="28">
        <v>0</v>
      </c>
      <c r="AK103" s="28">
        <v>0</v>
      </c>
      <c r="AL103" s="28">
        <v>0</v>
      </c>
      <c r="AM103" s="28">
        <v>0</v>
      </c>
      <c r="AN103" s="28">
        <v>0</v>
      </c>
      <c r="AO103" s="28">
        <v>0</v>
      </c>
      <c r="AP103" s="28">
        <v>0</v>
      </c>
      <c r="AQ103" s="28">
        <v>0</v>
      </c>
      <c r="AR103" s="28">
        <v>0</v>
      </c>
      <c r="AS103" s="28">
        <v>0</v>
      </c>
      <c r="AT103" s="28">
        <v>0</v>
      </c>
      <c r="AU103" s="28">
        <v>0</v>
      </c>
      <c r="AV103" s="28">
        <v>0</v>
      </c>
      <c r="AW103" s="28">
        <v>0</v>
      </c>
      <c r="AX103" s="28">
        <v>0</v>
      </c>
      <c r="AY103" s="28">
        <v>0</v>
      </c>
      <c r="AZ103" s="28">
        <v>0</v>
      </c>
      <c r="BA103" s="28">
        <v>0</v>
      </c>
      <c r="BB103" s="28">
        <v>-2000000</v>
      </c>
      <c r="BC103" s="28">
        <v>-2000000</v>
      </c>
      <c r="BD103" s="28">
        <v>-2000000</v>
      </c>
      <c r="BE103" s="28">
        <v>-2000000</v>
      </c>
      <c r="BF103" s="28">
        <v>-2000000</v>
      </c>
      <c r="BG103" s="28">
        <v>-2000000</v>
      </c>
      <c r="BH103" s="28">
        <v>-2000000</v>
      </c>
      <c r="BI103" s="28">
        <v>-2000000</v>
      </c>
      <c r="BJ103" s="28">
        <v>-2000000</v>
      </c>
      <c r="BK103" s="28">
        <v>-2000000</v>
      </c>
      <c r="BL103" s="28">
        <v>-2000000</v>
      </c>
      <c r="BM103" s="28">
        <v>-2000000</v>
      </c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</row>
    <row r="104" spans="2:128" x14ac:dyDescent="0.25">
      <c r="B104" t="s">
        <v>682</v>
      </c>
      <c r="C104" s="28" t="s">
        <v>485</v>
      </c>
      <c r="D104" t="s">
        <v>683</v>
      </c>
      <c r="E104" s="28" t="s">
        <v>1350</v>
      </c>
      <c r="F104" s="28">
        <v>3600000</v>
      </c>
      <c r="G104" s="28">
        <v>3600000</v>
      </c>
      <c r="H104" s="28">
        <v>3600000</v>
      </c>
      <c r="I104" s="28">
        <v>3600000</v>
      </c>
      <c r="J104" s="28">
        <v>3600000</v>
      </c>
      <c r="K104" s="28">
        <v>3600000</v>
      </c>
      <c r="L104" s="28">
        <v>3600000</v>
      </c>
      <c r="M104" s="28">
        <v>3600000</v>
      </c>
      <c r="N104" s="28">
        <v>3600000</v>
      </c>
      <c r="O104" s="28">
        <v>3600000</v>
      </c>
      <c r="P104" s="28">
        <v>3600000</v>
      </c>
      <c r="Q104" s="28">
        <v>3600000</v>
      </c>
      <c r="R104" s="28">
        <v>3600000</v>
      </c>
      <c r="S104" s="28">
        <v>3600000</v>
      </c>
      <c r="T104" s="28">
        <v>3600000</v>
      </c>
      <c r="U104" s="28">
        <v>3600000</v>
      </c>
      <c r="V104" s="28">
        <v>3600000</v>
      </c>
      <c r="W104" s="28">
        <v>3600000</v>
      </c>
      <c r="X104" s="28">
        <v>3600000</v>
      </c>
      <c r="Y104" s="28">
        <v>3600000</v>
      </c>
      <c r="Z104" s="28">
        <v>3600000</v>
      </c>
      <c r="AA104" s="28">
        <v>3600000</v>
      </c>
      <c r="AB104" s="28">
        <v>3600000</v>
      </c>
      <c r="AC104" s="28">
        <v>3600000</v>
      </c>
      <c r="AD104" s="28">
        <v>-3600000</v>
      </c>
      <c r="AE104" s="28">
        <v>-3600000</v>
      </c>
      <c r="AF104" s="28">
        <v>-3600000</v>
      </c>
      <c r="AG104" s="28">
        <v>-3600000</v>
      </c>
      <c r="AH104" s="28">
        <v>-3600000</v>
      </c>
      <c r="AI104" s="28">
        <v>-3600000</v>
      </c>
      <c r="AJ104" s="28">
        <v>-3600000</v>
      </c>
      <c r="AK104" s="28">
        <v>-3600000</v>
      </c>
      <c r="AL104" s="28">
        <v>-3600000</v>
      </c>
      <c r="AM104" s="28">
        <v>-3600000</v>
      </c>
      <c r="AN104" s="28">
        <v>-3600000</v>
      </c>
      <c r="AO104" s="28">
        <v>-3600000</v>
      </c>
      <c r="AP104" s="28">
        <v>-600000</v>
      </c>
      <c r="AQ104" s="28">
        <v>-600000</v>
      </c>
      <c r="AR104" s="28">
        <v>-600000</v>
      </c>
      <c r="AS104" s="28">
        <v>-600000</v>
      </c>
      <c r="AT104" s="28">
        <v>-600000</v>
      </c>
      <c r="AU104" s="28">
        <v>-600000</v>
      </c>
      <c r="AV104" s="28">
        <v>-600000</v>
      </c>
      <c r="AW104" s="28">
        <v>-600000</v>
      </c>
      <c r="AX104" s="28">
        <v>-600000</v>
      </c>
      <c r="AY104" s="28">
        <v>-600000</v>
      </c>
      <c r="AZ104" s="28">
        <v>-600000</v>
      </c>
      <c r="BA104" s="28">
        <v>-600000</v>
      </c>
      <c r="BB104" s="28">
        <v>-3000000</v>
      </c>
      <c r="BC104" s="28">
        <v>-3000000</v>
      </c>
      <c r="BD104" s="28">
        <v>-3000000</v>
      </c>
      <c r="BE104" s="28">
        <v>-3000000</v>
      </c>
      <c r="BF104" s="28">
        <v>-3000000</v>
      </c>
      <c r="BG104" s="28">
        <v>-3000000</v>
      </c>
      <c r="BH104" s="28">
        <v>-3000000</v>
      </c>
      <c r="BI104" s="28">
        <v>-3000000</v>
      </c>
      <c r="BJ104" s="28">
        <v>-3000000</v>
      </c>
      <c r="BK104" s="28">
        <v>-3000000</v>
      </c>
      <c r="BL104" s="28">
        <v>-3000000</v>
      </c>
      <c r="BM104" s="28">
        <v>-3000000</v>
      </c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</row>
    <row r="105" spans="2:128" x14ac:dyDescent="0.25">
      <c r="B105" t="s">
        <v>684</v>
      </c>
      <c r="C105" s="28" t="s">
        <v>485</v>
      </c>
      <c r="D105" t="s">
        <v>685</v>
      </c>
      <c r="E105" s="28" t="s">
        <v>1351</v>
      </c>
      <c r="F105" s="28">
        <v>3600000</v>
      </c>
      <c r="G105" s="28">
        <v>3600000</v>
      </c>
      <c r="H105" s="28">
        <v>3600000</v>
      </c>
      <c r="I105" s="28">
        <v>3600000</v>
      </c>
      <c r="J105" s="28">
        <v>3600000</v>
      </c>
      <c r="K105" s="28">
        <v>3600000</v>
      </c>
      <c r="L105" s="28">
        <v>3600000</v>
      </c>
      <c r="M105" s="28">
        <v>3600000</v>
      </c>
      <c r="N105" s="28">
        <v>3600000</v>
      </c>
      <c r="O105" s="28">
        <v>3600000</v>
      </c>
      <c r="P105" s="28">
        <v>3600000</v>
      </c>
      <c r="Q105" s="28">
        <v>3600000</v>
      </c>
      <c r="R105" s="28">
        <v>3600000</v>
      </c>
      <c r="S105" s="28">
        <v>3600000</v>
      </c>
      <c r="T105" s="28">
        <v>3600000</v>
      </c>
      <c r="U105" s="28">
        <v>3600000</v>
      </c>
      <c r="V105" s="28">
        <v>3600000</v>
      </c>
      <c r="W105" s="28">
        <v>3600000</v>
      </c>
      <c r="X105" s="28">
        <v>3600000</v>
      </c>
      <c r="Y105" s="28">
        <v>3600000</v>
      </c>
      <c r="Z105" s="28">
        <v>3600000</v>
      </c>
      <c r="AA105" s="28">
        <v>3600000</v>
      </c>
      <c r="AB105" s="28">
        <v>3600000</v>
      </c>
      <c r="AC105" s="28">
        <v>3600000</v>
      </c>
      <c r="AD105" s="28">
        <v>-3600000</v>
      </c>
      <c r="AE105" s="28">
        <v>-3600000</v>
      </c>
      <c r="AF105" s="28">
        <v>-3600000</v>
      </c>
      <c r="AG105" s="28">
        <v>-3600000</v>
      </c>
      <c r="AH105" s="28">
        <v>-3600000</v>
      </c>
      <c r="AI105" s="28">
        <v>-3600000</v>
      </c>
      <c r="AJ105" s="28">
        <v>-3600000</v>
      </c>
      <c r="AK105" s="28">
        <v>-3600000</v>
      </c>
      <c r="AL105" s="28">
        <v>-3600000</v>
      </c>
      <c r="AM105" s="28">
        <v>-3600000</v>
      </c>
      <c r="AN105" s="28">
        <v>-3600000</v>
      </c>
      <c r="AO105" s="28">
        <v>-3600000</v>
      </c>
      <c r="AP105" s="28">
        <v>-600000</v>
      </c>
      <c r="AQ105" s="28">
        <v>-600000</v>
      </c>
      <c r="AR105" s="28">
        <v>-600000</v>
      </c>
      <c r="AS105" s="28">
        <v>-600000</v>
      </c>
      <c r="AT105" s="28">
        <v>-600000</v>
      </c>
      <c r="AU105" s="28">
        <v>-600000</v>
      </c>
      <c r="AV105" s="28">
        <v>-600000</v>
      </c>
      <c r="AW105" s="28">
        <v>-600000</v>
      </c>
      <c r="AX105" s="28">
        <v>-600000</v>
      </c>
      <c r="AY105" s="28">
        <v>-600000</v>
      </c>
      <c r="AZ105" s="28">
        <v>-600000</v>
      </c>
      <c r="BA105" s="28">
        <v>-600000</v>
      </c>
      <c r="BB105" s="28">
        <v>-3000000</v>
      </c>
      <c r="BC105" s="28">
        <v>-3000000</v>
      </c>
      <c r="BD105" s="28">
        <v>-3000000</v>
      </c>
      <c r="BE105" s="28">
        <v>-3000000</v>
      </c>
      <c r="BF105" s="28">
        <v>-3000000</v>
      </c>
      <c r="BG105" s="28">
        <v>-3000000</v>
      </c>
      <c r="BH105" s="28">
        <v>-3000000</v>
      </c>
      <c r="BI105" s="28">
        <v>-3000000</v>
      </c>
      <c r="BJ105" s="28">
        <v>-3000000</v>
      </c>
      <c r="BK105" s="28">
        <v>-3000000</v>
      </c>
      <c r="BL105" s="28">
        <v>-3000000</v>
      </c>
      <c r="BM105" s="28">
        <v>-3000000</v>
      </c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</row>
    <row r="106" spans="2:128" x14ac:dyDescent="0.25">
      <c r="B106" t="s">
        <v>686</v>
      </c>
      <c r="C106" s="28" t="s">
        <v>485</v>
      </c>
      <c r="D106" t="s">
        <v>687</v>
      </c>
      <c r="E106" s="28" t="s">
        <v>1352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8">
        <v>45000000</v>
      </c>
      <c r="S106" s="28">
        <v>45000000</v>
      </c>
      <c r="T106" s="28">
        <v>45000000</v>
      </c>
      <c r="U106" s="28">
        <v>45000000</v>
      </c>
      <c r="V106" s="28">
        <v>45000000</v>
      </c>
      <c r="W106" s="28">
        <v>45000000</v>
      </c>
      <c r="X106" s="28">
        <v>45000000</v>
      </c>
      <c r="Y106" s="28">
        <v>45375000</v>
      </c>
      <c r="Z106" s="28">
        <v>45750000</v>
      </c>
      <c r="AA106" s="28">
        <v>45750000</v>
      </c>
      <c r="AB106" s="28">
        <v>45750000</v>
      </c>
      <c r="AC106" s="28">
        <v>45750000</v>
      </c>
      <c r="AD106" s="28">
        <v>0</v>
      </c>
      <c r="AE106" s="28">
        <v>0</v>
      </c>
      <c r="AF106" s="28">
        <v>0</v>
      </c>
      <c r="AG106" s="28">
        <v>0</v>
      </c>
      <c r="AH106" s="28">
        <v>0</v>
      </c>
      <c r="AI106" s="28">
        <v>0</v>
      </c>
      <c r="AJ106" s="28">
        <v>0</v>
      </c>
      <c r="AK106" s="28">
        <v>0</v>
      </c>
      <c r="AL106" s="28">
        <v>0</v>
      </c>
      <c r="AM106" s="28">
        <v>0</v>
      </c>
      <c r="AN106" s="28">
        <v>0</v>
      </c>
      <c r="AO106" s="28">
        <v>0</v>
      </c>
      <c r="AP106" s="28">
        <v>0</v>
      </c>
      <c r="AQ106" s="28">
        <v>0</v>
      </c>
      <c r="AR106" s="28">
        <v>0</v>
      </c>
      <c r="AS106" s="28">
        <v>0</v>
      </c>
      <c r="AT106" s="28">
        <v>0</v>
      </c>
      <c r="AU106" s="28">
        <v>0</v>
      </c>
      <c r="AV106" s="28">
        <v>0</v>
      </c>
      <c r="AW106" s="28">
        <v>0</v>
      </c>
      <c r="AX106" s="28">
        <v>0</v>
      </c>
      <c r="AY106" s="28">
        <v>0</v>
      </c>
      <c r="AZ106" s="28">
        <v>0</v>
      </c>
      <c r="BA106" s="28">
        <v>0</v>
      </c>
      <c r="BB106" s="28">
        <v>-45000000</v>
      </c>
      <c r="BC106" s="28">
        <v>-45000000</v>
      </c>
      <c r="BD106" s="28">
        <v>-45000000</v>
      </c>
      <c r="BE106" s="28">
        <v>-45000000</v>
      </c>
      <c r="BF106" s="28">
        <v>-45000000</v>
      </c>
      <c r="BG106" s="28">
        <v>-45000000</v>
      </c>
      <c r="BH106" s="28">
        <v>-45000000</v>
      </c>
      <c r="BI106" s="28">
        <v>-45375000</v>
      </c>
      <c r="BJ106" s="28">
        <v>-45750000</v>
      </c>
      <c r="BK106" s="28">
        <v>-45750000</v>
      </c>
      <c r="BL106" s="28">
        <v>-45750000</v>
      </c>
      <c r="BM106" s="28">
        <v>-45750000</v>
      </c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</row>
    <row r="107" spans="2:128" x14ac:dyDescent="0.25">
      <c r="B107" t="s">
        <v>688</v>
      </c>
      <c r="C107" s="28" t="s">
        <v>485</v>
      </c>
      <c r="D107" t="s">
        <v>689</v>
      </c>
      <c r="E107" s="28" t="s">
        <v>1353</v>
      </c>
      <c r="F107" s="28">
        <v>7830000</v>
      </c>
      <c r="G107" s="28">
        <v>7830000</v>
      </c>
      <c r="H107" s="28">
        <v>7830000</v>
      </c>
      <c r="I107" s="28">
        <v>7830000</v>
      </c>
      <c r="J107" s="28">
        <v>7830000</v>
      </c>
      <c r="K107" s="28">
        <v>7830000</v>
      </c>
      <c r="L107" s="28">
        <v>7830000</v>
      </c>
      <c r="M107" s="28">
        <v>7830000</v>
      </c>
      <c r="N107" s="28">
        <v>7830000</v>
      </c>
      <c r="O107" s="28">
        <v>7830000</v>
      </c>
      <c r="P107" s="28">
        <v>7830000</v>
      </c>
      <c r="Q107" s="28">
        <v>7830000</v>
      </c>
      <c r="R107" s="28">
        <v>9000000</v>
      </c>
      <c r="S107" s="28">
        <v>9000000</v>
      </c>
      <c r="T107" s="28">
        <v>9000000</v>
      </c>
      <c r="U107" s="28">
        <v>9000000</v>
      </c>
      <c r="V107" s="28">
        <v>9000000</v>
      </c>
      <c r="W107" s="28">
        <v>9000000</v>
      </c>
      <c r="X107" s="28">
        <v>9000000</v>
      </c>
      <c r="Y107" s="28">
        <v>9000000</v>
      </c>
      <c r="Z107" s="28">
        <v>9000000</v>
      </c>
      <c r="AA107" s="28">
        <v>9000000</v>
      </c>
      <c r="AB107" s="28">
        <v>9000000</v>
      </c>
      <c r="AC107" s="28">
        <v>9000000</v>
      </c>
      <c r="AD107" s="28">
        <v>0</v>
      </c>
      <c r="AE107" s="28">
        <v>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28">
        <v>0</v>
      </c>
      <c r="AL107" s="28">
        <v>0</v>
      </c>
      <c r="AM107" s="28">
        <v>0</v>
      </c>
      <c r="AN107" s="28">
        <v>0</v>
      </c>
      <c r="AO107" s="28">
        <v>0</v>
      </c>
      <c r="AP107" s="28">
        <v>0</v>
      </c>
      <c r="AQ107" s="28">
        <v>0</v>
      </c>
      <c r="AR107" s="28">
        <v>0</v>
      </c>
      <c r="AS107" s="28">
        <v>0</v>
      </c>
      <c r="AT107" s="28">
        <v>0</v>
      </c>
      <c r="AU107" s="28">
        <v>0</v>
      </c>
      <c r="AV107" s="28">
        <v>0</v>
      </c>
      <c r="AW107" s="28">
        <v>0</v>
      </c>
      <c r="AX107" s="28">
        <v>0</v>
      </c>
      <c r="AY107" s="28">
        <v>0</v>
      </c>
      <c r="AZ107" s="28">
        <v>0</v>
      </c>
      <c r="BA107" s="28">
        <v>0</v>
      </c>
      <c r="BB107" s="28">
        <v>-9000000</v>
      </c>
      <c r="BC107" s="28">
        <v>-9000000</v>
      </c>
      <c r="BD107" s="28">
        <v>-9000000</v>
      </c>
      <c r="BE107" s="28">
        <v>-9000000</v>
      </c>
      <c r="BF107" s="28">
        <v>-9000000</v>
      </c>
      <c r="BG107" s="28">
        <v>-9000000</v>
      </c>
      <c r="BH107" s="28">
        <v>-9000000</v>
      </c>
      <c r="BI107" s="28">
        <v>-9000000</v>
      </c>
      <c r="BJ107" s="28">
        <v>-9000000</v>
      </c>
      <c r="BK107" s="28">
        <v>-9000000</v>
      </c>
      <c r="BL107" s="28">
        <v>-9000000</v>
      </c>
      <c r="BM107" s="28">
        <v>-9000000</v>
      </c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</row>
    <row r="108" spans="2:128" x14ac:dyDescent="0.25">
      <c r="B108" t="s">
        <v>690</v>
      </c>
      <c r="C108" s="28" t="s">
        <v>485</v>
      </c>
      <c r="D108" t="s">
        <v>691</v>
      </c>
      <c r="E108" s="28" t="s">
        <v>1354</v>
      </c>
      <c r="F108" s="28">
        <v>4350000</v>
      </c>
      <c r="G108" s="28">
        <v>4350000</v>
      </c>
      <c r="H108" s="28">
        <v>4350000</v>
      </c>
      <c r="I108" s="28">
        <v>4350000</v>
      </c>
      <c r="J108" s="28">
        <v>4350000</v>
      </c>
      <c r="K108" s="28">
        <v>4350000</v>
      </c>
      <c r="L108" s="28">
        <v>4350000</v>
      </c>
      <c r="M108" s="28">
        <v>4350000</v>
      </c>
      <c r="N108" s="28">
        <v>4350000</v>
      </c>
      <c r="O108" s="28">
        <v>4350000</v>
      </c>
      <c r="P108" s="28">
        <v>4350000</v>
      </c>
      <c r="Q108" s="28">
        <v>4350000</v>
      </c>
      <c r="R108" s="28">
        <v>5000000</v>
      </c>
      <c r="S108" s="28">
        <v>5000000</v>
      </c>
      <c r="T108" s="28">
        <v>5000000</v>
      </c>
      <c r="U108" s="28">
        <v>5000000</v>
      </c>
      <c r="V108" s="28">
        <v>5000000</v>
      </c>
      <c r="W108" s="28">
        <v>5000000</v>
      </c>
      <c r="X108" s="28">
        <v>5000000</v>
      </c>
      <c r="Y108" s="28">
        <v>5000000</v>
      </c>
      <c r="Z108" s="28">
        <v>5000000</v>
      </c>
      <c r="AA108" s="28">
        <v>5000000</v>
      </c>
      <c r="AB108" s="28">
        <v>5000000</v>
      </c>
      <c r="AC108" s="28">
        <v>5000000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28">
        <v>0</v>
      </c>
      <c r="AL108" s="28">
        <v>0</v>
      </c>
      <c r="AM108" s="28">
        <v>0</v>
      </c>
      <c r="AN108" s="28">
        <v>0</v>
      </c>
      <c r="AO108" s="28">
        <v>0</v>
      </c>
      <c r="AP108" s="28">
        <v>0</v>
      </c>
      <c r="AQ108" s="28">
        <v>0</v>
      </c>
      <c r="AR108" s="28">
        <v>0</v>
      </c>
      <c r="AS108" s="28">
        <v>0</v>
      </c>
      <c r="AT108" s="28">
        <v>0</v>
      </c>
      <c r="AU108" s="28">
        <v>0</v>
      </c>
      <c r="AV108" s="28">
        <v>0</v>
      </c>
      <c r="AW108" s="28">
        <v>0</v>
      </c>
      <c r="AX108" s="28">
        <v>0</v>
      </c>
      <c r="AY108" s="28">
        <v>0</v>
      </c>
      <c r="AZ108" s="28">
        <v>0</v>
      </c>
      <c r="BA108" s="28">
        <v>0</v>
      </c>
      <c r="BB108" s="28">
        <v>-5000000</v>
      </c>
      <c r="BC108" s="28">
        <v>-5000000</v>
      </c>
      <c r="BD108" s="28">
        <v>-5000000</v>
      </c>
      <c r="BE108" s="28">
        <v>-5000000</v>
      </c>
      <c r="BF108" s="28">
        <v>-5000000</v>
      </c>
      <c r="BG108" s="28">
        <v>-5000000</v>
      </c>
      <c r="BH108" s="28">
        <v>-5000000</v>
      </c>
      <c r="BI108" s="28">
        <v>-5000000</v>
      </c>
      <c r="BJ108" s="28">
        <v>-5000000</v>
      </c>
      <c r="BK108" s="28">
        <v>-5000000</v>
      </c>
      <c r="BL108" s="28">
        <v>-5000000</v>
      </c>
      <c r="BM108" s="28">
        <v>-5000000</v>
      </c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</row>
    <row r="109" spans="2:128" x14ac:dyDescent="0.25">
      <c r="B109" t="s">
        <v>692</v>
      </c>
      <c r="C109" s="28" t="s">
        <v>485</v>
      </c>
      <c r="D109" t="s">
        <v>693</v>
      </c>
      <c r="E109" s="28" t="s">
        <v>1355</v>
      </c>
      <c r="F109" s="28">
        <v>6960000</v>
      </c>
      <c r="G109" s="28">
        <v>6960000</v>
      </c>
      <c r="H109" s="28">
        <v>6960000</v>
      </c>
      <c r="I109" s="28">
        <v>6960000</v>
      </c>
      <c r="J109" s="28">
        <v>6960000</v>
      </c>
      <c r="K109" s="28">
        <v>6960000</v>
      </c>
      <c r="L109" s="28">
        <v>6960000</v>
      </c>
      <c r="M109" s="28">
        <v>6960000</v>
      </c>
      <c r="N109" s="28">
        <v>6960000</v>
      </c>
      <c r="O109" s="28">
        <v>6960000</v>
      </c>
      <c r="P109" s="28">
        <v>6960000</v>
      </c>
      <c r="Q109" s="28">
        <v>6960000</v>
      </c>
      <c r="R109" s="28">
        <v>8000000</v>
      </c>
      <c r="S109" s="28">
        <v>8000000</v>
      </c>
      <c r="T109" s="28">
        <v>8000000</v>
      </c>
      <c r="U109" s="28">
        <v>8000000</v>
      </c>
      <c r="V109" s="28">
        <v>8000000</v>
      </c>
      <c r="W109" s="28">
        <v>8000000</v>
      </c>
      <c r="X109" s="28">
        <v>8000000</v>
      </c>
      <c r="Y109" s="28">
        <v>8000000</v>
      </c>
      <c r="Z109" s="28">
        <v>8000000</v>
      </c>
      <c r="AA109" s="28">
        <v>8000000</v>
      </c>
      <c r="AB109" s="28">
        <v>8000000</v>
      </c>
      <c r="AC109" s="28">
        <v>8000000</v>
      </c>
      <c r="AD109" s="28">
        <v>0</v>
      </c>
      <c r="AE109" s="28">
        <v>0</v>
      </c>
      <c r="AF109" s="28">
        <v>0</v>
      </c>
      <c r="AG109" s="28">
        <v>0</v>
      </c>
      <c r="AH109" s="28">
        <v>0</v>
      </c>
      <c r="AI109" s="28">
        <v>0</v>
      </c>
      <c r="AJ109" s="28">
        <v>0</v>
      </c>
      <c r="AK109" s="28">
        <v>0</v>
      </c>
      <c r="AL109" s="28">
        <v>0</v>
      </c>
      <c r="AM109" s="28">
        <v>0</v>
      </c>
      <c r="AN109" s="28">
        <v>0</v>
      </c>
      <c r="AO109" s="28">
        <v>0</v>
      </c>
      <c r="AP109" s="28">
        <v>0</v>
      </c>
      <c r="AQ109" s="28">
        <v>0</v>
      </c>
      <c r="AR109" s="28">
        <v>0</v>
      </c>
      <c r="AS109" s="28">
        <v>0</v>
      </c>
      <c r="AT109" s="28">
        <v>0</v>
      </c>
      <c r="AU109" s="28">
        <v>0</v>
      </c>
      <c r="AV109" s="28">
        <v>0</v>
      </c>
      <c r="AW109" s="28">
        <v>0</v>
      </c>
      <c r="AX109" s="28">
        <v>0</v>
      </c>
      <c r="AY109" s="28">
        <v>0</v>
      </c>
      <c r="AZ109" s="28">
        <v>0</v>
      </c>
      <c r="BA109" s="28">
        <v>0</v>
      </c>
      <c r="BB109" s="28">
        <v>-8000000</v>
      </c>
      <c r="BC109" s="28">
        <v>-8000000</v>
      </c>
      <c r="BD109" s="28">
        <v>-8000000</v>
      </c>
      <c r="BE109" s="28">
        <v>-8000000</v>
      </c>
      <c r="BF109" s="28">
        <v>-8000000</v>
      </c>
      <c r="BG109" s="28">
        <v>-8000000</v>
      </c>
      <c r="BH109" s="28">
        <v>-8000000</v>
      </c>
      <c r="BI109" s="28">
        <v>-8000000</v>
      </c>
      <c r="BJ109" s="28">
        <v>-8000000</v>
      </c>
      <c r="BK109" s="28">
        <v>-8000000</v>
      </c>
      <c r="BL109" s="28">
        <v>-8000000</v>
      </c>
      <c r="BM109" s="28">
        <v>-8000000</v>
      </c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</row>
    <row r="110" spans="2:128" x14ac:dyDescent="0.25">
      <c r="B110" t="s">
        <v>730</v>
      </c>
      <c r="C110" s="28" t="s">
        <v>485</v>
      </c>
      <c r="D110" t="s">
        <v>731</v>
      </c>
      <c r="E110" s="28" t="s">
        <v>1356</v>
      </c>
      <c r="F110" s="28">
        <v>19140000</v>
      </c>
      <c r="G110" s="28">
        <v>19140000</v>
      </c>
      <c r="H110" s="28">
        <v>19140000</v>
      </c>
      <c r="I110" s="28">
        <v>19140000</v>
      </c>
      <c r="J110" s="28">
        <v>19140000</v>
      </c>
      <c r="K110" s="28">
        <v>19140000</v>
      </c>
      <c r="L110" s="28">
        <v>19140000</v>
      </c>
      <c r="M110" s="28">
        <v>19140000</v>
      </c>
      <c r="N110" s="28">
        <v>19140000</v>
      </c>
      <c r="O110" s="28">
        <v>19140000</v>
      </c>
      <c r="P110" s="28">
        <v>19140000</v>
      </c>
      <c r="Q110" s="28">
        <v>19140000</v>
      </c>
      <c r="R110" s="28">
        <v>22000000</v>
      </c>
      <c r="S110" s="28">
        <v>22000000</v>
      </c>
      <c r="T110" s="28">
        <v>22000000</v>
      </c>
      <c r="U110" s="28">
        <v>22000000</v>
      </c>
      <c r="V110" s="28">
        <v>22000000</v>
      </c>
      <c r="W110" s="28">
        <v>22000000</v>
      </c>
      <c r="X110" s="28">
        <v>22000000</v>
      </c>
      <c r="Y110" s="28">
        <v>22000000</v>
      </c>
      <c r="Z110" s="28">
        <v>22000000</v>
      </c>
      <c r="AA110" s="28">
        <v>22000000</v>
      </c>
      <c r="AB110" s="28">
        <v>22000000</v>
      </c>
      <c r="AC110" s="28">
        <v>22000000</v>
      </c>
      <c r="AD110" s="28">
        <v>-19140000</v>
      </c>
      <c r="AE110" s="28">
        <v>-19140000</v>
      </c>
      <c r="AF110" s="28">
        <v>-19140000</v>
      </c>
      <c r="AG110" s="28">
        <v>-19140000</v>
      </c>
      <c r="AH110" s="28">
        <v>-19140000</v>
      </c>
      <c r="AI110" s="28">
        <v>-19140000</v>
      </c>
      <c r="AJ110" s="28">
        <v>-19140000</v>
      </c>
      <c r="AK110" s="28">
        <v>-19140000</v>
      </c>
      <c r="AL110" s="28">
        <v>-19140000</v>
      </c>
      <c r="AM110" s="28">
        <v>-19140000</v>
      </c>
      <c r="AN110" s="28">
        <v>-19140000</v>
      </c>
      <c r="AO110" s="28">
        <v>-19140000</v>
      </c>
      <c r="AP110" s="28">
        <v>0</v>
      </c>
      <c r="AQ110" s="28">
        <v>0</v>
      </c>
      <c r="AR110" s="28">
        <v>0</v>
      </c>
      <c r="AS110" s="28">
        <v>0</v>
      </c>
      <c r="AT110" s="28">
        <v>0</v>
      </c>
      <c r="AU110" s="28">
        <v>0</v>
      </c>
      <c r="AV110" s="28">
        <v>0</v>
      </c>
      <c r="AW110" s="28">
        <v>0</v>
      </c>
      <c r="AX110" s="28">
        <v>0</v>
      </c>
      <c r="AY110" s="28">
        <v>0</v>
      </c>
      <c r="AZ110" s="28">
        <v>0</v>
      </c>
      <c r="BA110" s="28">
        <v>0</v>
      </c>
      <c r="BB110" s="28">
        <v>0</v>
      </c>
      <c r="BC110" s="28">
        <v>0</v>
      </c>
      <c r="BD110" s="28">
        <v>0</v>
      </c>
      <c r="BE110" s="28">
        <v>0</v>
      </c>
      <c r="BF110" s="28">
        <v>0</v>
      </c>
      <c r="BG110" s="28">
        <v>0</v>
      </c>
      <c r="BH110" s="28">
        <v>0</v>
      </c>
      <c r="BI110" s="28">
        <v>0</v>
      </c>
      <c r="BJ110" s="28">
        <v>0</v>
      </c>
      <c r="BK110" s="28">
        <v>0</v>
      </c>
      <c r="BL110" s="28">
        <v>0</v>
      </c>
      <c r="BM110" s="28">
        <v>0</v>
      </c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</row>
    <row r="111" spans="2:128" x14ac:dyDescent="0.25">
      <c r="B111" t="s">
        <v>694</v>
      </c>
      <c r="C111" s="28" t="s">
        <v>485</v>
      </c>
      <c r="D111" t="s">
        <v>695</v>
      </c>
      <c r="E111" s="28" t="s">
        <v>1357</v>
      </c>
      <c r="F111" s="28">
        <v>1170000</v>
      </c>
      <c r="G111" s="28">
        <v>1170000</v>
      </c>
      <c r="H111" s="28">
        <v>1170000</v>
      </c>
      <c r="I111" s="28">
        <v>1170000</v>
      </c>
      <c r="J111" s="28">
        <v>1170000</v>
      </c>
      <c r="K111" s="28">
        <v>1170000</v>
      </c>
      <c r="L111" s="28">
        <v>1170000</v>
      </c>
      <c r="M111" s="28">
        <v>1170000</v>
      </c>
      <c r="N111" s="28">
        <v>1170000</v>
      </c>
      <c r="O111" s="28">
        <v>1170000</v>
      </c>
      <c r="P111" s="28">
        <v>1170000</v>
      </c>
      <c r="Q111" s="28">
        <v>1170000</v>
      </c>
      <c r="R111" s="28">
        <v>1170000</v>
      </c>
      <c r="S111" s="28">
        <v>1170000</v>
      </c>
      <c r="T111" s="28">
        <v>1170000</v>
      </c>
      <c r="U111" s="28">
        <v>1170000</v>
      </c>
      <c r="V111" s="28">
        <v>1170000</v>
      </c>
      <c r="W111" s="28">
        <v>1170000</v>
      </c>
      <c r="X111" s="28">
        <v>1170000</v>
      </c>
      <c r="Y111" s="28">
        <v>1170000</v>
      </c>
      <c r="Z111" s="28">
        <v>1170000</v>
      </c>
      <c r="AA111" s="28">
        <v>1170000</v>
      </c>
      <c r="AB111" s="28">
        <v>1170000</v>
      </c>
      <c r="AC111" s="28">
        <v>1170000</v>
      </c>
      <c r="AD111" s="28">
        <v>0</v>
      </c>
      <c r="AE111" s="28">
        <v>0</v>
      </c>
      <c r="AF111" s="28">
        <v>0</v>
      </c>
      <c r="AG111" s="28">
        <v>0</v>
      </c>
      <c r="AH111" s="28">
        <v>0</v>
      </c>
      <c r="AI111" s="28">
        <v>0</v>
      </c>
      <c r="AJ111" s="28">
        <v>0</v>
      </c>
      <c r="AK111" s="28">
        <v>0</v>
      </c>
      <c r="AL111" s="28">
        <v>0</v>
      </c>
      <c r="AM111" s="28">
        <v>0</v>
      </c>
      <c r="AN111" s="28">
        <v>0</v>
      </c>
      <c r="AO111" s="28">
        <v>0</v>
      </c>
      <c r="AP111" s="28">
        <v>0</v>
      </c>
      <c r="AQ111" s="28">
        <v>0</v>
      </c>
      <c r="AR111" s="28">
        <v>0</v>
      </c>
      <c r="AS111" s="28">
        <v>0</v>
      </c>
      <c r="AT111" s="28">
        <v>0</v>
      </c>
      <c r="AU111" s="28">
        <v>0</v>
      </c>
      <c r="AV111" s="28">
        <v>0</v>
      </c>
      <c r="AW111" s="28">
        <v>0</v>
      </c>
      <c r="AX111" s="28">
        <v>0</v>
      </c>
      <c r="AY111" s="28">
        <v>0</v>
      </c>
      <c r="AZ111" s="28">
        <v>0</v>
      </c>
      <c r="BA111" s="28">
        <v>0</v>
      </c>
      <c r="BB111" s="28">
        <v>0</v>
      </c>
      <c r="BC111" s="28">
        <v>0</v>
      </c>
      <c r="BD111" s="28">
        <v>0</v>
      </c>
      <c r="BE111" s="28">
        <v>0</v>
      </c>
      <c r="BF111" s="28">
        <v>0</v>
      </c>
      <c r="BG111" s="28">
        <v>0</v>
      </c>
      <c r="BH111" s="28">
        <v>0</v>
      </c>
      <c r="BI111" s="28">
        <v>0</v>
      </c>
      <c r="BJ111" s="28">
        <v>0</v>
      </c>
      <c r="BK111" s="28">
        <v>0</v>
      </c>
      <c r="BL111" s="28">
        <v>0</v>
      </c>
      <c r="BM111" s="28">
        <v>0</v>
      </c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</row>
    <row r="112" spans="2:128" x14ac:dyDescent="0.25">
      <c r="B112" t="s">
        <v>696</v>
      </c>
      <c r="C112" s="28" t="s">
        <v>485</v>
      </c>
      <c r="D112" t="s">
        <v>697</v>
      </c>
      <c r="E112" s="28" t="s">
        <v>1358</v>
      </c>
      <c r="F112" s="28">
        <v>650000</v>
      </c>
      <c r="G112" s="28">
        <v>650000</v>
      </c>
      <c r="H112" s="28">
        <v>650000</v>
      </c>
      <c r="I112" s="28">
        <v>650000</v>
      </c>
      <c r="J112" s="28">
        <v>650000</v>
      </c>
      <c r="K112" s="28">
        <v>650000</v>
      </c>
      <c r="L112" s="28">
        <v>650000</v>
      </c>
      <c r="M112" s="28">
        <v>650000</v>
      </c>
      <c r="N112" s="28">
        <v>650000</v>
      </c>
      <c r="O112" s="28">
        <v>650000</v>
      </c>
      <c r="P112" s="28">
        <v>650000</v>
      </c>
      <c r="Q112" s="28">
        <v>650000</v>
      </c>
      <c r="R112" s="28">
        <v>650000</v>
      </c>
      <c r="S112" s="28">
        <v>650000</v>
      </c>
      <c r="T112" s="28">
        <v>650000</v>
      </c>
      <c r="U112" s="28">
        <v>650000</v>
      </c>
      <c r="V112" s="28">
        <v>650000</v>
      </c>
      <c r="W112" s="28">
        <v>650000</v>
      </c>
      <c r="X112" s="28">
        <v>650000</v>
      </c>
      <c r="Y112" s="28">
        <v>650000</v>
      </c>
      <c r="Z112" s="28">
        <v>650000</v>
      </c>
      <c r="AA112" s="28">
        <v>650000</v>
      </c>
      <c r="AB112" s="28">
        <v>650000</v>
      </c>
      <c r="AC112" s="28">
        <v>650000</v>
      </c>
      <c r="AD112" s="28">
        <v>0</v>
      </c>
      <c r="AE112" s="28">
        <v>0</v>
      </c>
      <c r="AF112" s="28">
        <v>0</v>
      </c>
      <c r="AG112" s="28">
        <v>0</v>
      </c>
      <c r="AH112" s="28">
        <v>0</v>
      </c>
      <c r="AI112" s="28">
        <v>0</v>
      </c>
      <c r="AJ112" s="28">
        <v>0</v>
      </c>
      <c r="AK112" s="28">
        <v>0</v>
      </c>
      <c r="AL112" s="28">
        <v>0</v>
      </c>
      <c r="AM112" s="28">
        <v>0</v>
      </c>
      <c r="AN112" s="28">
        <v>0</v>
      </c>
      <c r="AO112" s="28">
        <v>0</v>
      </c>
      <c r="AP112" s="28">
        <v>0</v>
      </c>
      <c r="AQ112" s="28">
        <v>0</v>
      </c>
      <c r="AR112" s="28">
        <v>0</v>
      </c>
      <c r="AS112" s="28">
        <v>0</v>
      </c>
      <c r="AT112" s="28">
        <v>0</v>
      </c>
      <c r="AU112" s="28">
        <v>0</v>
      </c>
      <c r="AV112" s="28">
        <v>0</v>
      </c>
      <c r="AW112" s="28">
        <v>0</v>
      </c>
      <c r="AX112" s="28">
        <v>0</v>
      </c>
      <c r="AY112" s="28">
        <v>0</v>
      </c>
      <c r="AZ112" s="28">
        <v>0</v>
      </c>
      <c r="BA112" s="28">
        <v>0</v>
      </c>
      <c r="BB112" s="28">
        <v>0</v>
      </c>
      <c r="BC112" s="28">
        <v>0</v>
      </c>
      <c r="BD112" s="28">
        <v>0</v>
      </c>
      <c r="BE112" s="28">
        <v>0</v>
      </c>
      <c r="BF112" s="28">
        <v>0</v>
      </c>
      <c r="BG112" s="28">
        <v>0</v>
      </c>
      <c r="BH112" s="28">
        <v>0</v>
      </c>
      <c r="BI112" s="28">
        <v>0</v>
      </c>
      <c r="BJ112" s="28">
        <v>0</v>
      </c>
      <c r="BK112" s="28">
        <v>0</v>
      </c>
      <c r="BL112" s="28">
        <v>0</v>
      </c>
      <c r="BM112" s="28">
        <v>0</v>
      </c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</row>
    <row r="113" spans="2:128" x14ac:dyDescent="0.25">
      <c r="B113" t="s">
        <v>461</v>
      </c>
      <c r="C113" s="28" t="s">
        <v>485</v>
      </c>
      <c r="D113" t="s">
        <v>393</v>
      </c>
      <c r="E113" s="28" t="s">
        <v>1359</v>
      </c>
      <c r="F113" s="28">
        <v>1040000</v>
      </c>
      <c r="G113" s="28">
        <v>1040000</v>
      </c>
      <c r="H113" s="28">
        <v>1040000</v>
      </c>
      <c r="I113" s="28">
        <v>1040000</v>
      </c>
      <c r="J113" s="28">
        <v>1040000</v>
      </c>
      <c r="K113" s="28">
        <v>1040000</v>
      </c>
      <c r="L113" s="28">
        <v>1040000</v>
      </c>
      <c r="M113" s="28">
        <v>1040000</v>
      </c>
      <c r="N113" s="28">
        <v>1040000</v>
      </c>
      <c r="O113" s="28">
        <v>1040000</v>
      </c>
      <c r="P113" s="28">
        <v>1040000</v>
      </c>
      <c r="Q113" s="28">
        <v>1040000</v>
      </c>
      <c r="R113" s="28">
        <v>1040000</v>
      </c>
      <c r="S113" s="28">
        <v>1040000</v>
      </c>
      <c r="T113" s="28">
        <v>1040000</v>
      </c>
      <c r="U113" s="28">
        <v>1040000</v>
      </c>
      <c r="V113" s="28">
        <v>1040000</v>
      </c>
      <c r="W113" s="28">
        <v>1040000</v>
      </c>
      <c r="X113" s="28">
        <v>1040000</v>
      </c>
      <c r="Y113" s="28">
        <v>1040000</v>
      </c>
      <c r="Z113" s="28">
        <v>1040000</v>
      </c>
      <c r="AA113" s="28">
        <v>1040000</v>
      </c>
      <c r="AB113" s="28">
        <v>1040000</v>
      </c>
      <c r="AC113" s="28">
        <v>1040000</v>
      </c>
      <c r="AD113" s="28">
        <v>0</v>
      </c>
      <c r="AE113" s="28">
        <v>0</v>
      </c>
      <c r="AF113" s="28">
        <v>0</v>
      </c>
      <c r="AG113" s="28">
        <v>0</v>
      </c>
      <c r="AH113" s="28">
        <v>0</v>
      </c>
      <c r="AI113" s="28">
        <v>0</v>
      </c>
      <c r="AJ113" s="28">
        <v>0</v>
      </c>
      <c r="AK113" s="28">
        <v>0</v>
      </c>
      <c r="AL113" s="28">
        <v>0</v>
      </c>
      <c r="AM113" s="28">
        <v>0</v>
      </c>
      <c r="AN113" s="28">
        <v>0</v>
      </c>
      <c r="AO113" s="28">
        <v>0</v>
      </c>
      <c r="AP113" s="28">
        <v>0</v>
      </c>
      <c r="AQ113" s="28">
        <v>0</v>
      </c>
      <c r="AR113" s="28">
        <v>0</v>
      </c>
      <c r="AS113" s="28">
        <v>0</v>
      </c>
      <c r="AT113" s="28">
        <v>0</v>
      </c>
      <c r="AU113" s="28">
        <v>0</v>
      </c>
      <c r="AV113" s="28">
        <v>0</v>
      </c>
      <c r="AW113" s="28">
        <v>0</v>
      </c>
      <c r="AX113" s="28">
        <v>0</v>
      </c>
      <c r="AY113" s="28">
        <v>0</v>
      </c>
      <c r="AZ113" s="28">
        <v>0</v>
      </c>
      <c r="BA113" s="28">
        <v>0</v>
      </c>
      <c r="BB113" s="28">
        <v>0</v>
      </c>
      <c r="BC113" s="28">
        <v>0</v>
      </c>
      <c r="BD113" s="28">
        <v>0</v>
      </c>
      <c r="BE113" s="28">
        <v>0</v>
      </c>
      <c r="BF113" s="28">
        <v>0</v>
      </c>
      <c r="BG113" s="28">
        <v>0</v>
      </c>
      <c r="BH113" s="28">
        <v>0</v>
      </c>
      <c r="BI113" s="28">
        <v>0</v>
      </c>
      <c r="BJ113" s="28">
        <v>0</v>
      </c>
      <c r="BK113" s="28">
        <v>0</v>
      </c>
      <c r="BL113" s="28">
        <v>0</v>
      </c>
      <c r="BM113" s="28">
        <v>0</v>
      </c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</row>
    <row r="114" spans="2:128" x14ac:dyDescent="0.25">
      <c r="B114" t="s">
        <v>698</v>
      </c>
      <c r="C114" s="28" t="s">
        <v>485</v>
      </c>
      <c r="D114" t="s">
        <v>699</v>
      </c>
      <c r="E114" s="28" t="s">
        <v>1360</v>
      </c>
      <c r="F114" s="28">
        <v>2700000</v>
      </c>
      <c r="G114" s="28">
        <v>2700000</v>
      </c>
      <c r="H114" s="28">
        <v>2700000</v>
      </c>
      <c r="I114" s="28">
        <v>2700000</v>
      </c>
      <c r="J114" s="28">
        <v>2700000</v>
      </c>
      <c r="K114" s="28">
        <v>2700000</v>
      </c>
      <c r="L114" s="28">
        <v>2700000</v>
      </c>
      <c r="M114" s="28">
        <v>2700000</v>
      </c>
      <c r="N114" s="28">
        <v>2700000</v>
      </c>
      <c r="O114" s="28">
        <v>2700000</v>
      </c>
      <c r="P114" s="28">
        <v>2700000</v>
      </c>
      <c r="Q114" s="28">
        <v>2700000</v>
      </c>
      <c r="R114" s="28">
        <v>2700000</v>
      </c>
      <c r="S114" s="28">
        <v>2700000</v>
      </c>
      <c r="T114" s="28">
        <v>2700000</v>
      </c>
      <c r="U114" s="28">
        <v>2700000</v>
      </c>
      <c r="V114" s="28">
        <v>2700000</v>
      </c>
      <c r="W114" s="28">
        <v>2700000</v>
      </c>
      <c r="X114" s="28">
        <v>2700000</v>
      </c>
      <c r="Y114" s="28">
        <v>2700000</v>
      </c>
      <c r="Z114" s="28">
        <v>2700000</v>
      </c>
      <c r="AA114" s="28">
        <v>2700000</v>
      </c>
      <c r="AB114" s="28">
        <v>2700000</v>
      </c>
      <c r="AC114" s="28">
        <v>2700000</v>
      </c>
      <c r="AD114" s="28">
        <v>0</v>
      </c>
      <c r="AE114" s="28">
        <v>0</v>
      </c>
      <c r="AF114" s="28">
        <v>0</v>
      </c>
      <c r="AG114" s="28">
        <v>0</v>
      </c>
      <c r="AH114" s="28">
        <v>0</v>
      </c>
      <c r="AI114" s="28">
        <v>0</v>
      </c>
      <c r="AJ114" s="28">
        <v>0</v>
      </c>
      <c r="AK114" s="28">
        <v>0</v>
      </c>
      <c r="AL114" s="28">
        <v>0</v>
      </c>
      <c r="AM114" s="28">
        <v>0</v>
      </c>
      <c r="AN114" s="28">
        <v>0</v>
      </c>
      <c r="AO114" s="28">
        <v>0</v>
      </c>
      <c r="AP114" s="28">
        <v>0</v>
      </c>
      <c r="AQ114" s="28">
        <v>0</v>
      </c>
      <c r="AR114" s="28">
        <v>0</v>
      </c>
      <c r="AS114" s="28">
        <v>0</v>
      </c>
      <c r="AT114" s="28">
        <v>0</v>
      </c>
      <c r="AU114" s="28">
        <v>0</v>
      </c>
      <c r="AV114" s="28">
        <v>0</v>
      </c>
      <c r="AW114" s="28">
        <v>0</v>
      </c>
      <c r="AX114" s="28">
        <v>0</v>
      </c>
      <c r="AY114" s="28">
        <v>0</v>
      </c>
      <c r="AZ114" s="28">
        <v>0</v>
      </c>
      <c r="BA114" s="28">
        <v>0</v>
      </c>
      <c r="BB114" s="28">
        <v>-2700000</v>
      </c>
      <c r="BC114" s="28">
        <v>-2700000</v>
      </c>
      <c r="BD114" s="28">
        <v>-2700000</v>
      </c>
      <c r="BE114" s="28">
        <v>-2700000</v>
      </c>
      <c r="BF114" s="28">
        <v>-2700000</v>
      </c>
      <c r="BG114" s="28">
        <v>-2700000</v>
      </c>
      <c r="BH114" s="28">
        <v>-2700000</v>
      </c>
      <c r="BI114" s="28">
        <v>-2700000</v>
      </c>
      <c r="BJ114" s="28">
        <v>-2700000</v>
      </c>
      <c r="BK114" s="28">
        <v>-2700000</v>
      </c>
      <c r="BL114" s="28">
        <v>-2700000</v>
      </c>
      <c r="BM114" s="28">
        <v>-2700000</v>
      </c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</row>
    <row r="115" spans="2:128" x14ac:dyDescent="0.25">
      <c r="B115" t="s">
        <v>700</v>
      </c>
      <c r="C115" s="28" t="s">
        <v>485</v>
      </c>
      <c r="D115" t="s">
        <v>701</v>
      </c>
      <c r="E115" s="28" t="s">
        <v>1361</v>
      </c>
      <c r="F115" s="28">
        <v>1500000</v>
      </c>
      <c r="G115" s="28">
        <v>1500000</v>
      </c>
      <c r="H115" s="28">
        <v>1500000</v>
      </c>
      <c r="I115" s="28">
        <v>1500000</v>
      </c>
      <c r="J115" s="28">
        <v>1500000</v>
      </c>
      <c r="K115" s="28">
        <v>1500000</v>
      </c>
      <c r="L115" s="28">
        <v>1500000</v>
      </c>
      <c r="M115" s="28">
        <v>1500000</v>
      </c>
      <c r="N115" s="28">
        <v>1500000</v>
      </c>
      <c r="O115" s="28">
        <v>1500000</v>
      </c>
      <c r="P115" s="28">
        <v>1500000</v>
      </c>
      <c r="Q115" s="28">
        <v>1500000</v>
      </c>
      <c r="R115" s="28">
        <v>1500000</v>
      </c>
      <c r="S115" s="28">
        <v>1500000</v>
      </c>
      <c r="T115" s="28">
        <v>1500000</v>
      </c>
      <c r="U115" s="28">
        <v>1500000</v>
      </c>
      <c r="V115" s="28">
        <v>1500000</v>
      </c>
      <c r="W115" s="28">
        <v>1500000</v>
      </c>
      <c r="X115" s="28">
        <v>1500000</v>
      </c>
      <c r="Y115" s="28">
        <v>1500000</v>
      </c>
      <c r="Z115" s="28">
        <v>1500000</v>
      </c>
      <c r="AA115" s="28">
        <v>1500000</v>
      </c>
      <c r="AB115" s="28">
        <v>1500000</v>
      </c>
      <c r="AC115" s="28">
        <v>1500000</v>
      </c>
      <c r="AD115" s="28">
        <v>0</v>
      </c>
      <c r="AE115" s="28">
        <v>0</v>
      </c>
      <c r="AF115" s="28">
        <v>0</v>
      </c>
      <c r="AG115" s="28">
        <v>0</v>
      </c>
      <c r="AH115" s="28">
        <v>0</v>
      </c>
      <c r="AI115" s="28">
        <v>0</v>
      </c>
      <c r="AJ115" s="28">
        <v>0</v>
      </c>
      <c r="AK115" s="28">
        <v>0</v>
      </c>
      <c r="AL115" s="28">
        <v>0</v>
      </c>
      <c r="AM115" s="28">
        <v>0</v>
      </c>
      <c r="AN115" s="28">
        <v>0</v>
      </c>
      <c r="AO115" s="28">
        <v>0</v>
      </c>
      <c r="AP115" s="28">
        <v>0</v>
      </c>
      <c r="AQ115" s="28">
        <v>0</v>
      </c>
      <c r="AR115" s="28">
        <v>0</v>
      </c>
      <c r="AS115" s="28">
        <v>0</v>
      </c>
      <c r="AT115" s="28">
        <v>0</v>
      </c>
      <c r="AU115" s="28">
        <v>0</v>
      </c>
      <c r="AV115" s="28">
        <v>0</v>
      </c>
      <c r="AW115" s="28">
        <v>0</v>
      </c>
      <c r="AX115" s="28">
        <v>0</v>
      </c>
      <c r="AY115" s="28">
        <v>0</v>
      </c>
      <c r="AZ115" s="28">
        <v>0</v>
      </c>
      <c r="BA115" s="28">
        <v>0</v>
      </c>
      <c r="BB115" s="28">
        <v>-1500000</v>
      </c>
      <c r="BC115" s="28">
        <v>-1500000</v>
      </c>
      <c r="BD115" s="28">
        <v>-1500000</v>
      </c>
      <c r="BE115" s="28">
        <v>-1500000</v>
      </c>
      <c r="BF115" s="28">
        <v>-1500000</v>
      </c>
      <c r="BG115" s="28">
        <v>-1500000</v>
      </c>
      <c r="BH115" s="28">
        <v>-1500000</v>
      </c>
      <c r="BI115" s="28">
        <v>-1500000</v>
      </c>
      <c r="BJ115" s="28">
        <v>-1500000</v>
      </c>
      <c r="BK115" s="28">
        <v>-1500000</v>
      </c>
      <c r="BL115" s="28">
        <v>-1500000</v>
      </c>
      <c r="BM115" s="28">
        <v>-1500000</v>
      </c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</row>
    <row r="116" spans="2:128" x14ac:dyDescent="0.25">
      <c r="B116" t="s">
        <v>702</v>
      </c>
      <c r="C116" s="28" t="s">
        <v>485</v>
      </c>
      <c r="D116" t="s">
        <v>703</v>
      </c>
      <c r="E116" s="28" t="s">
        <v>1362</v>
      </c>
      <c r="F116" s="28">
        <v>2400000</v>
      </c>
      <c r="G116" s="28">
        <v>2400000</v>
      </c>
      <c r="H116" s="28">
        <v>2400000</v>
      </c>
      <c r="I116" s="28">
        <v>2400000</v>
      </c>
      <c r="J116" s="28">
        <v>2400000</v>
      </c>
      <c r="K116" s="28">
        <v>2400000</v>
      </c>
      <c r="L116" s="28">
        <v>2400000</v>
      </c>
      <c r="M116" s="28">
        <v>2400000</v>
      </c>
      <c r="N116" s="28">
        <v>2400000</v>
      </c>
      <c r="O116" s="28">
        <v>2400000</v>
      </c>
      <c r="P116" s="28">
        <v>2400000</v>
      </c>
      <c r="Q116" s="28">
        <v>2400000</v>
      </c>
      <c r="R116" s="28">
        <v>2400000</v>
      </c>
      <c r="S116" s="28">
        <v>2400000</v>
      </c>
      <c r="T116" s="28">
        <v>2400000</v>
      </c>
      <c r="U116" s="28">
        <v>2400000</v>
      </c>
      <c r="V116" s="28">
        <v>2400000</v>
      </c>
      <c r="W116" s="28">
        <v>2400000</v>
      </c>
      <c r="X116" s="28">
        <v>2400000</v>
      </c>
      <c r="Y116" s="28">
        <v>2400000</v>
      </c>
      <c r="Z116" s="28">
        <v>2400000</v>
      </c>
      <c r="AA116" s="28">
        <v>2400000</v>
      </c>
      <c r="AB116" s="28">
        <v>2400000</v>
      </c>
      <c r="AC116" s="28">
        <v>2400000</v>
      </c>
      <c r="AD116" s="28">
        <v>0</v>
      </c>
      <c r="AE116" s="28">
        <v>0</v>
      </c>
      <c r="AF116" s="28">
        <v>0</v>
      </c>
      <c r="AG116" s="28">
        <v>0</v>
      </c>
      <c r="AH116" s="28">
        <v>0</v>
      </c>
      <c r="AI116" s="28">
        <v>0</v>
      </c>
      <c r="AJ116" s="28">
        <v>0</v>
      </c>
      <c r="AK116" s="28">
        <v>0</v>
      </c>
      <c r="AL116" s="28">
        <v>0</v>
      </c>
      <c r="AM116" s="28">
        <v>0</v>
      </c>
      <c r="AN116" s="28">
        <v>0</v>
      </c>
      <c r="AO116" s="28">
        <v>0</v>
      </c>
      <c r="AP116" s="28">
        <v>0</v>
      </c>
      <c r="AQ116" s="28">
        <v>0</v>
      </c>
      <c r="AR116" s="28">
        <v>0</v>
      </c>
      <c r="AS116" s="28">
        <v>0</v>
      </c>
      <c r="AT116" s="28">
        <v>0</v>
      </c>
      <c r="AU116" s="28">
        <v>0</v>
      </c>
      <c r="AV116" s="28">
        <v>0</v>
      </c>
      <c r="AW116" s="28">
        <v>0</v>
      </c>
      <c r="AX116" s="28">
        <v>0</v>
      </c>
      <c r="AY116" s="28">
        <v>0</v>
      </c>
      <c r="AZ116" s="28">
        <v>0</v>
      </c>
      <c r="BA116" s="28">
        <v>0</v>
      </c>
      <c r="BB116" s="28">
        <v>-2400000</v>
      </c>
      <c r="BC116" s="28">
        <v>-2400000</v>
      </c>
      <c r="BD116" s="28">
        <v>-2400000</v>
      </c>
      <c r="BE116" s="28">
        <v>-2400000</v>
      </c>
      <c r="BF116" s="28">
        <v>-2400000</v>
      </c>
      <c r="BG116" s="28">
        <v>-2400000</v>
      </c>
      <c r="BH116" s="28">
        <v>-2400000</v>
      </c>
      <c r="BI116" s="28">
        <v>-2400000</v>
      </c>
      <c r="BJ116" s="28">
        <v>-2400000</v>
      </c>
      <c r="BK116" s="28">
        <v>-2400000</v>
      </c>
      <c r="BL116" s="28">
        <v>-2400000</v>
      </c>
      <c r="BM116" s="28">
        <v>-2400000</v>
      </c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</row>
    <row r="117" spans="2:128" x14ac:dyDescent="0.25">
      <c r="B117" t="s">
        <v>704</v>
      </c>
      <c r="C117" s="28" t="s">
        <v>485</v>
      </c>
      <c r="D117" t="s">
        <v>705</v>
      </c>
      <c r="E117" s="28" t="s">
        <v>1363</v>
      </c>
      <c r="F117" s="28">
        <v>0</v>
      </c>
      <c r="G117" s="28">
        <v>0</v>
      </c>
      <c r="H117" s="28">
        <v>0</v>
      </c>
      <c r="I117" s="28">
        <v>0</v>
      </c>
      <c r="J117" s="28">
        <v>0</v>
      </c>
      <c r="K117" s="28">
        <v>0</v>
      </c>
      <c r="L117" s="28">
        <v>0</v>
      </c>
      <c r="M117" s="28">
        <v>0</v>
      </c>
      <c r="N117" s="28">
        <v>0</v>
      </c>
      <c r="O117" s="28">
        <v>0</v>
      </c>
      <c r="P117" s="28">
        <v>0</v>
      </c>
      <c r="Q117" s="28">
        <v>0</v>
      </c>
      <c r="R117" s="28">
        <v>0</v>
      </c>
      <c r="S117" s="28">
        <v>0</v>
      </c>
      <c r="T117" s="28">
        <v>0</v>
      </c>
      <c r="U117" s="28">
        <v>0</v>
      </c>
      <c r="V117" s="28">
        <v>0</v>
      </c>
      <c r="W117" s="28">
        <v>0</v>
      </c>
      <c r="X117" s="28">
        <v>0</v>
      </c>
      <c r="Y117" s="28">
        <v>18000000</v>
      </c>
      <c r="Z117" s="28">
        <v>18000000</v>
      </c>
      <c r="AA117" s="28">
        <v>0</v>
      </c>
      <c r="AB117" s="28">
        <v>0</v>
      </c>
      <c r="AC117" s="28">
        <v>0</v>
      </c>
      <c r="AD117" s="28">
        <v>0</v>
      </c>
      <c r="AE117" s="28">
        <v>0</v>
      </c>
      <c r="AF117" s="28">
        <v>0</v>
      </c>
      <c r="AG117" s="28">
        <v>0</v>
      </c>
      <c r="AH117" s="28">
        <v>0</v>
      </c>
      <c r="AI117" s="28">
        <v>0</v>
      </c>
      <c r="AJ117" s="28">
        <v>0</v>
      </c>
      <c r="AK117" s="28">
        <v>0</v>
      </c>
      <c r="AL117" s="28">
        <v>0</v>
      </c>
      <c r="AM117" s="28">
        <v>0</v>
      </c>
      <c r="AN117" s="28">
        <v>0</v>
      </c>
      <c r="AO117" s="28">
        <v>0</v>
      </c>
      <c r="AP117" s="28">
        <v>0</v>
      </c>
      <c r="AQ117" s="28">
        <v>0</v>
      </c>
      <c r="AR117" s="28">
        <v>0</v>
      </c>
      <c r="AS117" s="28">
        <v>0</v>
      </c>
      <c r="AT117" s="28">
        <v>0</v>
      </c>
      <c r="AU117" s="28">
        <v>0</v>
      </c>
      <c r="AV117" s="28">
        <v>0</v>
      </c>
      <c r="AW117" s="28">
        <v>0</v>
      </c>
      <c r="AX117" s="28">
        <v>0</v>
      </c>
      <c r="AY117" s="28">
        <v>0</v>
      </c>
      <c r="AZ117" s="28">
        <v>0</v>
      </c>
      <c r="BA117" s="28">
        <v>0</v>
      </c>
      <c r="BB117" s="28">
        <v>0</v>
      </c>
      <c r="BC117" s="28">
        <v>0</v>
      </c>
      <c r="BD117" s="28">
        <v>0</v>
      </c>
      <c r="BE117" s="28">
        <v>0</v>
      </c>
      <c r="BF117" s="28">
        <v>0</v>
      </c>
      <c r="BG117" s="28">
        <v>0</v>
      </c>
      <c r="BH117" s="28">
        <v>0</v>
      </c>
      <c r="BI117" s="28">
        <v>0</v>
      </c>
      <c r="BJ117" s="28">
        <v>0</v>
      </c>
      <c r="BK117" s="28">
        <v>0</v>
      </c>
      <c r="BL117" s="28">
        <v>0</v>
      </c>
      <c r="BM117" s="28">
        <v>0</v>
      </c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</row>
    <row r="118" spans="2:128" x14ac:dyDescent="0.25">
      <c r="B118" t="s">
        <v>706</v>
      </c>
      <c r="C118" s="28" t="s">
        <v>485</v>
      </c>
      <c r="D118" t="s">
        <v>707</v>
      </c>
      <c r="E118" s="28" t="s">
        <v>1364</v>
      </c>
      <c r="F118" s="28">
        <v>0</v>
      </c>
      <c r="G118" s="28">
        <v>0</v>
      </c>
      <c r="H118" s="28">
        <v>0</v>
      </c>
      <c r="I118" s="28">
        <v>0</v>
      </c>
      <c r="J118" s="28">
        <v>0</v>
      </c>
      <c r="K118" s="28">
        <v>0</v>
      </c>
      <c r="L118" s="28">
        <v>0</v>
      </c>
      <c r="M118" s="28">
        <v>0</v>
      </c>
      <c r="N118" s="28">
        <v>0</v>
      </c>
      <c r="O118" s="28">
        <v>0</v>
      </c>
      <c r="P118" s="28">
        <v>0</v>
      </c>
      <c r="Q118" s="28">
        <v>0</v>
      </c>
      <c r="R118" s="28">
        <v>400000</v>
      </c>
      <c r="S118" s="28">
        <v>400000</v>
      </c>
      <c r="T118" s="28">
        <v>400000</v>
      </c>
      <c r="U118" s="28">
        <v>400000</v>
      </c>
      <c r="V118" s="28">
        <v>400000</v>
      </c>
      <c r="W118" s="28">
        <v>400000</v>
      </c>
      <c r="X118" s="28">
        <v>400000</v>
      </c>
      <c r="Y118" s="28">
        <v>400000</v>
      </c>
      <c r="Z118" s="28">
        <v>400000</v>
      </c>
      <c r="AA118" s="28">
        <v>400000</v>
      </c>
      <c r="AB118" s="28">
        <v>400000</v>
      </c>
      <c r="AC118" s="28">
        <v>400000</v>
      </c>
      <c r="AD118" s="28">
        <v>0</v>
      </c>
      <c r="AE118" s="28">
        <v>0</v>
      </c>
      <c r="AF118" s="28">
        <v>0</v>
      </c>
      <c r="AG118" s="28">
        <v>0</v>
      </c>
      <c r="AH118" s="28">
        <v>0</v>
      </c>
      <c r="AI118" s="28">
        <v>0</v>
      </c>
      <c r="AJ118" s="28">
        <v>0</v>
      </c>
      <c r="AK118" s="28">
        <v>0</v>
      </c>
      <c r="AL118" s="28">
        <v>0</v>
      </c>
      <c r="AM118" s="28">
        <v>0</v>
      </c>
      <c r="AN118" s="28">
        <v>0</v>
      </c>
      <c r="AO118" s="28">
        <v>0</v>
      </c>
      <c r="AP118" s="28">
        <v>0</v>
      </c>
      <c r="AQ118" s="28">
        <v>0</v>
      </c>
      <c r="AR118" s="28">
        <v>0</v>
      </c>
      <c r="AS118" s="28">
        <v>0</v>
      </c>
      <c r="AT118" s="28">
        <v>0</v>
      </c>
      <c r="AU118" s="28">
        <v>0</v>
      </c>
      <c r="AV118" s="28">
        <v>0</v>
      </c>
      <c r="AW118" s="28">
        <v>0</v>
      </c>
      <c r="AX118" s="28">
        <v>0</v>
      </c>
      <c r="AY118" s="28">
        <v>0</v>
      </c>
      <c r="AZ118" s="28">
        <v>0</v>
      </c>
      <c r="BA118" s="28">
        <v>0</v>
      </c>
      <c r="BB118" s="28">
        <v>0</v>
      </c>
      <c r="BC118" s="28">
        <v>0</v>
      </c>
      <c r="BD118" s="28">
        <v>0</v>
      </c>
      <c r="BE118" s="28">
        <v>0</v>
      </c>
      <c r="BF118" s="28">
        <v>0</v>
      </c>
      <c r="BG118" s="28">
        <v>0</v>
      </c>
      <c r="BH118" s="28">
        <v>0</v>
      </c>
      <c r="BI118" s="28">
        <v>0</v>
      </c>
      <c r="BJ118" s="28">
        <v>0</v>
      </c>
      <c r="BK118" s="28">
        <v>0</v>
      </c>
      <c r="BL118" s="28">
        <v>0</v>
      </c>
      <c r="BM118" s="28">
        <v>0</v>
      </c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</row>
    <row r="119" spans="2:128" x14ac:dyDescent="0.25">
      <c r="B119" t="s">
        <v>708</v>
      </c>
      <c r="C119" s="28" t="s">
        <v>485</v>
      </c>
      <c r="D119" t="s">
        <v>709</v>
      </c>
      <c r="E119" s="28" t="s">
        <v>1365</v>
      </c>
      <c r="F119" s="28">
        <v>0</v>
      </c>
      <c r="G119" s="28">
        <v>0</v>
      </c>
      <c r="H119" s="28">
        <v>0</v>
      </c>
      <c r="I119" s="28">
        <v>0</v>
      </c>
      <c r="J119" s="28">
        <v>0</v>
      </c>
      <c r="K119" s="28">
        <v>0</v>
      </c>
      <c r="L119" s="28">
        <v>0</v>
      </c>
      <c r="M119" s="28">
        <v>0</v>
      </c>
      <c r="N119" s="28">
        <v>0</v>
      </c>
      <c r="O119" s="28">
        <v>0</v>
      </c>
      <c r="P119" s="28">
        <v>0</v>
      </c>
      <c r="Q119" s="28">
        <v>0</v>
      </c>
      <c r="R119" s="28">
        <v>43600000</v>
      </c>
      <c r="S119" s="28">
        <v>42800000</v>
      </c>
      <c r="T119" s="28">
        <v>43600000</v>
      </c>
      <c r="U119" s="28">
        <v>43200000</v>
      </c>
      <c r="V119" s="28">
        <v>43600000</v>
      </c>
      <c r="W119" s="28">
        <v>43200000</v>
      </c>
      <c r="X119" s="28">
        <v>43720000</v>
      </c>
      <c r="Y119" s="28">
        <v>43840000</v>
      </c>
      <c r="Z119" s="28">
        <v>43440000</v>
      </c>
      <c r="AA119" s="28">
        <v>43840000</v>
      </c>
      <c r="AB119" s="28">
        <v>43440000</v>
      </c>
      <c r="AC119" s="28">
        <v>43840000</v>
      </c>
      <c r="AD119" s="28">
        <v>0</v>
      </c>
      <c r="AE119" s="28">
        <v>0</v>
      </c>
      <c r="AF119" s="28">
        <v>0</v>
      </c>
      <c r="AG119" s="28">
        <v>0</v>
      </c>
      <c r="AH119" s="28">
        <v>0</v>
      </c>
      <c r="AI119" s="28">
        <v>0</v>
      </c>
      <c r="AJ119" s="28">
        <v>0</v>
      </c>
      <c r="AK119" s="28">
        <v>0</v>
      </c>
      <c r="AL119" s="28">
        <v>0</v>
      </c>
      <c r="AM119" s="28">
        <v>0</v>
      </c>
      <c r="AN119" s="28">
        <v>0</v>
      </c>
      <c r="AO119" s="28">
        <v>0</v>
      </c>
      <c r="AP119" s="28">
        <v>0</v>
      </c>
      <c r="AQ119" s="28">
        <v>0</v>
      </c>
      <c r="AR119" s="28">
        <v>0</v>
      </c>
      <c r="AS119" s="28">
        <v>0</v>
      </c>
      <c r="AT119" s="28">
        <v>0</v>
      </c>
      <c r="AU119" s="28">
        <v>0</v>
      </c>
      <c r="AV119" s="28">
        <v>0</v>
      </c>
      <c r="AW119" s="28">
        <v>0</v>
      </c>
      <c r="AX119" s="28">
        <v>0</v>
      </c>
      <c r="AY119" s="28">
        <v>0</v>
      </c>
      <c r="AZ119" s="28">
        <v>0</v>
      </c>
      <c r="BA119" s="28">
        <v>0</v>
      </c>
      <c r="BB119" s="28">
        <v>0</v>
      </c>
      <c r="BC119" s="28">
        <v>0</v>
      </c>
      <c r="BD119" s="28">
        <v>0</v>
      </c>
      <c r="BE119" s="28">
        <v>0</v>
      </c>
      <c r="BF119" s="28">
        <v>0</v>
      </c>
      <c r="BG119" s="28">
        <v>0</v>
      </c>
      <c r="BH119" s="28">
        <v>0</v>
      </c>
      <c r="BI119" s="28">
        <v>0</v>
      </c>
      <c r="BJ119" s="28">
        <v>0</v>
      </c>
      <c r="BK119" s="28">
        <v>0</v>
      </c>
      <c r="BL119" s="28">
        <v>0</v>
      </c>
      <c r="BM119" s="28">
        <v>0</v>
      </c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</row>
    <row r="120" spans="2:128" x14ac:dyDescent="0.25">
      <c r="B120" t="s">
        <v>710</v>
      </c>
      <c r="C120" s="28" t="s">
        <v>485</v>
      </c>
      <c r="D120" t="s">
        <v>711</v>
      </c>
      <c r="E120" s="28" t="s">
        <v>1366</v>
      </c>
      <c r="F120" s="28">
        <v>2860000</v>
      </c>
      <c r="G120" s="28">
        <v>2860000</v>
      </c>
      <c r="H120" s="28">
        <v>2860000</v>
      </c>
      <c r="I120" s="28">
        <v>2860000</v>
      </c>
      <c r="J120" s="28">
        <v>2860000</v>
      </c>
      <c r="K120" s="28">
        <v>2860000</v>
      </c>
      <c r="L120" s="28">
        <v>2860000</v>
      </c>
      <c r="M120" s="28">
        <v>2860000</v>
      </c>
      <c r="N120" s="28">
        <v>2860000</v>
      </c>
      <c r="O120" s="28">
        <v>2860000</v>
      </c>
      <c r="P120" s="28">
        <v>2860000</v>
      </c>
      <c r="Q120" s="28">
        <v>2860000</v>
      </c>
      <c r="R120" s="28">
        <v>2860000</v>
      </c>
      <c r="S120" s="28">
        <v>2860000</v>
      </c>
      <c r="T120" s="28">
        <v>2860000</v>
      </c>
      <c r="U120" s="28">
        <v>2860000</v>
      </c>
      <c r="V120" s="28">
        <v>2860000</v>
      </c>
      <c r="W120" s="28">
        <v>2860000</v>
      </c>
      <c r="X120" s="28">
        <v>2860000</v>
      </c>
      <c r="Y120" s="28">
        <v>2860000</v>
      </c>
      <c r="Z120" s="28">
        <v>2860000</v>
      </c>
      <c r="AA120" s="28">
        <v>2860000</v>
      </c>
      <c r="AB120" s="28">
        <v>2860000</v>
      </c>
      <c r="AC120" s="28">
        <v>2860000</v>
      </c>
      <c r="AD120" s="28">
        <v>-2860000</v>
      </c>
      <c r="AE120" s="28">
        <v>-2860000</v>
      </c>
      <c r="AF120" s="28">
        <v>-2860000</v>
      </c>
      <c r="AG120" s="28">
        <v>-2860000</v>
      </c>
      <c r="AH120" s="28">
        <v>-2860000</v>
      </c>
      <c r="AI120" s="28">
        <v>-2860000</v>
      </c>
      <c r="AJ120" s="28">
        <v>-2860000</v>
      </c>
      <c r="AK120" s="28">
        <v>-2860000</v>
      </c>
      <c r="AL120" s="28">
        <v>-2860000</v>
      </c>
      <c r="AM120" s="28">
        <v>-2860000</v>
      </c>
      <c r="AN120" s="28">
        <v>-2860000</v>
      </c>
      <c r="AO120" s="28">
        <v>-2860000</v>
      </c>
      <c r="AP120" s="28">
        <v>0</v>
      </c>
      <c r="AQ120" s="28">
        <v>0</v>
      </c>
      <c r="AR120" s="28">
        <v>0</v>
      </c>
      <c r="AS120" s="28">
        <v>0</v>
      </c>
      <c r="AT120" s="28">
        <v>0</v>
      </c>
      <c r="AU120" s="28">
        <v>0</v>
      </c>
      <c r="AV120" s="28">
        <v>0</v>
      </c>
      <c r="AW120" s="28">
        <v>0</v>
      </c>
      <c r="AX120" s="28">
        <v>0</v>
      </c>
      <c r="AY120" s="28">
        <v>0</v>
      </c>
      <c r="AZ120" s="28">
        <v>0</v>
      </c>
      <c r="BA120" s="28">
        <v>0</v>
      </c>
      <c r="BB120" s="28">
        <v>0</v>
      </c>
      <c r="BC120" s="28">
        <v>0</v>
      </c>
      <c r="BD120" s="28">
        <v>0</v>
      </c>
      <c r="BE120" s="28">
        <v>0</v>
      </c>
      <c r="BF120" s="28">
        <v>0</v>
      </c>
      <c r="BG120" s="28">
        <v>0</v>
      </c>
      <c r="BH120" s="28">
        <v>0</v>
      </c>
      <c r="BI120" s="28">
        <v>0</v>
      </c>
      <c r="BJ120" s="28">
        <v>0</v>
      </c>
      <c r="BK120" s="28">
        <v>0</v>
      </c>
      <c r="BL120" s="28">
        <v>0</v>
      </c>
      <c r="BM120" s="28">
        <v>0</v>
      </c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</row>
    <row r="121" spans="2:128" x14ac:dyDescent="0.25">
      <c r="B121" t="s">
        <v>712</v>
      </c>
      <c r="C121" s="28" t="s">
        <v>485</v>
      </c>
      <c r="D121" t="s">
        <v>713</v>
      </c>
      <c r="E121" s="28" t="s">
        <v>1367</v>
      </c>
      <c r="F121" s="28">
        <v>41600000</v>
      </c>
      <c r="G121" s="28">
        <v>40000000</v>
      </c>
      <c r="H121" s="28">
        <v>40800000</v>
      </c>
      <c r="I121" s="28">
        <v>40000000</v>
      </c>
      <c r="J121" s="28">
        <v>40400000</v>
      </c>
      <c r="K121" s="28">
        <v>40000000</v>
      </c>
      <c r="L121" s="28">
        <v>40400000</v>
      </c>
      <c r="M121" s="28">
        <v>40300000</v>
      </c>
      <c r="N121" s="28">
        <v>22600000</v>
      </c>
      <c r="O121" s="28">
        <v>23000000</v>
      </c>
      <c r="P121" s="28">
        <v>40600000</v>
      </c>
      <c r="Q121" s="28">
        <v>41000000</v>
      </c>
      <c r="R121" s="28">
        <v>0</v>
      </c>
      <c r="S121" s="28">
        <v>0</v>
      </c>
      <c r="T121" s="28">
        <v>0</v>
      </c>
      <c r="U121" s="28">
        <v>0</v>
      </c>
      <c r="V121" s="28">
        <v>0</v>
      </c>
      <c r="W121" s="28">
        <v>0</v>
      </c>
      <c r="X121" s="28">
        <v>0</v>
      </c>
      <c r="Y121" s="28">
        <v>0</v>
      </c>
      <c r="Z121" s="28">
        <v>0</v>
      </c>
      <c r="AA121" s="28">
        <v>0</v>
      </c>
      <c r="AB121" s="28">
        <v>0</v>
      </c>
      <c r="AC121" s="28">
        <v>0</v>
      </c>
      <c r="AD121" s="28">
        <v>-41600000</v>
      </c>
      <c r="AE121" s="28">
        <v>-40000000</v>
      </c>
      <c r="AF121" s="28">
        <v>-40800000</v>
      </c>
      <c r="AG121" s="28">
        <v>-40000000</v>
      </c>
      <c r="AH121" s="28">
        <v>-40400000</v>
      </c>
      <c r="AI121" s="28">
        <v>-40000000</v>
      </c>
      <c r="AJ121" s="28">
        <v>-40400000</v>
      </c>
      <c r="AK121" s="28">
        <v>-40300000</v>
      </c>
      <c r="AL121" s="28">
        <v>-22600000</v>
      </c>
      <c r="AM121" s="28">
        <v>-23000000</v>
      </c>
      <c r="AN121" s="28">
        <v>-40600000</v>
      </c>
      <c r="AO121" s="28">
        <v>-41000000</v>
      </c>
      <c r="AP121" s="28">
        <v>0</v>
      </c>
      <c r="AQ121" s="28">
        <v>0</v>
      </c>
      <c r="AR121" s="28">
        <v>0</v>
      </c>
      <c r="AS121" s="28">
        <v>0</v>
      </c>
      <c r="AT121" s="28">
        <v>0</v>
      </c>
      <c r="AU121" s="28">
        <v>0</v>
      </c>
      <c r="AV121" s="28">
        <v>0</v>
      </c>
      <c r="AW121" s="28">
        <v>0</v>
      </c>
      <c r="AX121" s="28">
        <v>0</v>
      </c>
      <c r="AY121" s="28">
        <v>0</v>
      </c>
      <c r="AZ121" s="28">
        <v>0</v>
      </c>
      <c r="BA121" s="28">
        <v>0</v>
      </c>
      <c r="BB121" s="28">
        <v>0</v>
      </c>
      <c r="BC121" s="28">
        <v>0</v>
      </c>
      <c r="BD121" s="28">
        <v>0</v>
      </c>
      <c r="BE121" s="28">
        <v>0</v>
      </c>
      <c r="BF121" s="28">
        <v>0</v>
      </c>
      <c r="BG121" s="28">
        <v>0</v>
      </c>
      <c r="BH121" s="28">
        <v>0</v>
      </c>
      <c r="BI121" s="28">
        <v>0</v>
      </c>
      <c r="BJ121" s="28">
        <v>0</v>
      </c>
      <c r="BK121" s="28">
        <v>0</v>
      </c>
      <c r="BL121" s="28">
        <v>0</v>
      </c>
      <c r="BM121" s="28">
        <v>0</v>
      </c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</row>
    <row r="122" spans="2:128" x14ac:dyDescent="0.25">
      <c r="B122" t="s">
        <v>714</v>
      </c>
      <c r="C122" s="28" t="s">
        <v>485</v>
      </c>
      <c r="D122" t="s">
        <v>715</v>
      </c>
      <c r="E122" s="28" t="s">
        <v>1368</v>
      </c>
      <c r="F122" s="28">
        <v>18000000</v>
      </c>
      <c r="G122" s="28">
        <v>18080000</v>
      </c>
      <c r="H122" s="28">
        <v>19030000</v>
      </c>
      <c r="I122" s="28">
        <v>18380000</v>
      </c>
      <c r="J122" s="28">
        <v>18930000</v>
      </c>
      <c r="K122" s="28">
        <v>18680000</v>
      </c>
      <c r="L122" s="28">
        <v>19230000</v>
      </c>
      <c r="M122" s="28">
        <v>18986000</v>
      </c>
      <c r="N122" s="28">
        <v>19365500</v>
      </c>
      <c r="O122" s="28">
        <v>19845000</v>
      </c>
      <c r="P122" s="28">
        <v>19623500</v>
      </c>
      <c r="Q122" s="28">
        <v>20178000</v>
      </c>
      <c r="R122" s="28">
        <v>18080000</v>
      </c>
      <c r="S122" s="28">
        <v>19030000</v>
      </c>
      <c r="T122" s="28">
        <v>18380000</v>
      </c>
      <c r="U122" s="28">
        <v>18930000</v>
      </c>
      <c r="V122" s="28">
        <v>18680000</v>
      </c>
      <c r="W122" s="28">
        <v>19230000</v>
      </c>
      <c r="X122" s="28">
        <v>18986000</v>
      </c>
      <c r="Y122" s="28">
        <v>19365500</v>
      </c>
      <c r="Z122" s="28">
        <v>19845000</v>
      </c>
      <c r="AA122" s="28">
        <v>19623500</v>
      </c>
      <c r="AB122" s="28">
        <v>20178000</v>
      </c>
      <c r="AC122" s="28">
        <v>19932500</v>
      </c>
      <c r="AD122" s="28">
        <v>-18000000</v>
      </c>
      <c r="AE122" s="28">
        <v>-18080000</v>
      </c>
      <c r="AF122" s="28">
        <v>-19030000</v>
      </c>
      <c r="AG122" s="28">
        <v>-18380000</v>
      </c>
      <c r="AH122" s="28">
        <v>-18930000</v>
      </c>
      <c r="AI122" s="28">
        <v>-18680000</v>
      </c>
      <c r="AJ122" s="28">
        <v>-19230000</v>
      </c>
      <c r="AK122" s="28">
        <v>-18986000</v>
      </c>
      <c r="AL122" s="28">
        <v>-19365500</v>
      </c>
      <c r="AM122" s="28">
        <v>-19845000</v>
      </c>
      <c r="AN122" s="28">
        <v>-19623500</v>
      </c>
      <c r="AO122" s="28">
        <v>-20178000</v>
      </c>
      <c r="AP122" s="28">
        <v>0</v>
      </c>
      <c r="AQ122" s="28">
        <v>0</v>
      </c>
      <c r="AR122" s="28">
        <v>0</v>
      </c>
      <c r="AS122" s="28">
        <v>0</v>
      </c>
      <c r="AT122" s="28">
        <v>0</v>
      </c>
      <c r="AU122" s="28">
        <v>0</v>
      </c>
      <c r="AV122" s="28">
        <v>0</v>
      </c>
      <c r="AW122" s="28">
        <v>0</v>
      </c>
      <c r="AX122" s="28">
        <v>0</v>
      </c>
      <c r="AY122" s="28">
        <v>0</v>
      </c>
      <c r="AZ122" s="28">
        <v>0</v>
      </c>
      <c r="BA122" s="28">
        <v>0</v>
      </c>
      <c r="BB122" s="28">
        <v>-18080000</v>
      </c>
      <c r="BC122" s="28">
        <v>-19030000</v>
      </c>
      <c r="BD122" s="28">
        <v>-18380000</v>
      </c>
      <c r="BE122" s="28">
        <v>-18930000</v>
      </c>
      <c r="BF122" s="28">
        <v>-18680000</v>
      </c>
      <c r="BG122" s="28">
        <v>-19230000</v>
      </c>
      <c r="BH122" s="28">
        <v>-18986000</v>
      </c>
      <c r="BI122" s="28">
        <v>-19365500</v>
      </c>
      <c r="BJ122" s="28">
        <v>-19845000</v>
      </c>
      <c r="BK122" s="28">
        <v>-19623500</v>
      </c>
      <c r="BL122" s="28">
        <v>-20178000</v>
      </c>
      <c r="BM122" s="28">
        <v>-19932500</v>
      </c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</row>
    <row r="123" spans="2:128" x14ac:dyDescent="0.25">
      <c r="B123" t="s">
        <v>716</v>
      </c>
      <c r="C123" s="28" t="s">
        <v>485</v>
      </c>
      <c r="D123" t="s">
        <v>717</v>
      </c>
      <c r="E123" s="28" t="s">
        <v>1369</v>
      </c>
      <c r="F123" s="28">
        <v>6600000</v>
      </c>
      <c r="G123" s="28">
        <v>6600000</v>
      </c>
      <c r="H123" s="28">
        <v>6600000</v>
      </c>
      <c r="I123" s="28">
        <v>6600000</v>
      </c>
      <c r="J123" s="28">
        <v>6600000</v>
      </c>
      <c r="K123" s="28">
        <v>6600000</v>
      </c>
      <c r="L123" s="28">
        <v>6600000</v>
      </c>
      <c r="M123" s="28">
        <v>6600000</v>
      </c>
      <c r="N123" s="28">
        <v>6600000</v>
      </c>
      <c r="O123" s="28">
        <v>6600000</v>
      </c>
      <c r="P123" s="28">
        <v>6600000</v>
      </c>
      <c r="Q123" s="28">
        <v>6600000</v>
      </c>
      <c r="R123" s="28">
        <v>6600000</v>
      </c>
      <c r="S123" s="28">
        <v>6600000</v>
      </c>
      <c r="T123" s="28">
        <v>6600000</v>
      </c>
      <c r="U123" s="28">
        <v>6600000</v>
      </c>
      <c r="V123" s="28">
        <v>6600000</v>
      </c>
      <c r="W123" s="28">
        <v>6600000</v>
      </c>
      <c r="X123" s="28">
        <v>6600000</v>
      </c>
      <c r="Y123" s="28">
        <v>6600000</v>
      </c>
      <c r="Z123" s="28">
        <v>6600000</v>
      </c>
      <c r="AA123" s="28">
        <v>6600000</v>
      </c>
      <c r="AB123" s="28">
        <v>6600000</v>
      </c>
      <c r="AC123" s="28">
        <v>6600000</v>
      </c>
      <c r="AD123" s="28">
        <v>-6600000</v>
      </c>
      <c r="AE123" s="28">
        <v>-6600000</v>
      </c>
      <c r="AF123" s="28">
        <v>-6600000</v>
      </c>
      <c r="AG123" s="28">
        <v>-6600000</v>
      </c>
      <c r="AH123" s="28">
        <v>-6600000</v>
      </c>
      <c r="AI123" s="28">
        <v>-6600000</v>
      </c>
      <c r="AJ123" s="28">
        <v>-6600000</v>
      </c>
      <c r="AK123" s="28">
        <v>-6600000</v>
      </c>
      <c r="AL123" s="28">
        <v>-6600000</v>
      </c>
      <c r="AM123" s="28">
        <v>-6600000</v>
      </c>
      <c r="AN123" s="28">
        <v>-6600000</v>
      </c>
      <c r="AO123" s="28">
        <v>-6600000</v>
      </c>
      <c r="AP123" s="28">
        <v>0</v>
      </c>
      <c r="AQ123" s="28">
        <v>0</v>
      </c>
      <c r="AR123" s="28">
        <v>0</v>
      </c>
      <c r="AS123" s="28">
        <v>0</v>
      </c>
      <c r="AT123" s="28">
        <v>0</v>
      </c>
      <c r="AU123" s="28">
        <v>0</v>
      </c>
      <c r="AV123" s="28">
        <v>0</v>
      </c>
      <c r="AW123" s="28">
        <v>0</v>
      </c>
      <c r="AX123" s="28">
        <v>0</v>
      </c>
      <c r="AY123" s="28">
        <v>0</v>
      </c>
      <c r="AZ123" s="28">
        <v>0</v>
      </c>
      <c r="BA123" s="28">
        <v>0</v>
      </c>
      <c r="BB123" s="28">
        <v>0</v>
      </c>
      <c r="BC123" s="28">
        <v>0</v>
      </c>
      <c r="BD123" s="28">
        <v>0</v>
      </c>
      <c r="BE123" s="28">
        <v>0</v>
      </c>
      <c r="BF123" s="28">
        <v>0</v>
      </c>
      <c r="BG123" s="28">
        <v>0</v>
      </c>
      <c r="BH123" s="28">
        <v>0</v>
      </c>
      <c r="BI123" s="28">
        <v>0</v>
      </c>
      <c r="BJ123" s="28">
        <v>0</v>
      </c>
      <c r="BK123" s="28">
        <v>0</v>
      </c>
      <c r="BL123" s="28">
        <v>0</v>
      </c>
      <c r="BM123" s="28">
        <v>0</v>
      </c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</row>
    <row r="124" spans="2:128" x14ac:dyDescent="0.25">
      <c r="B124" t="s">
        <v>514</v>
      </c>
      <c r="C124" s="28" t="s">
        <v>485</v>
      </c>
      <c r="D124" t="s">
        <v>515</v>
      </c>
      <c r="E124" s="28" t="s">
        <v>1370</v>
      </c>
      <c r="F124" s="28">
        <v>2400000</v>
      </c>
      <c r="G124" s="28">
        <v>2400000</v>
      </c>
      <c r="H124" s="28">
        <v>2400000</v>
      </c>
      <c r="I124" s="28">
        <v>2400000</v>
      </c>
      <c r="J124" s="28">
        <v>2400000</v>
      </c>
      <c r="K124" s="28">
        <v>2400000</v>
      </c>
      <c r="L124" s="28">
        <v>2400000</v>
      </c>
      <c r="M124" s="28">
        <v>2400000</v>
      </c>
      <c r="N124" s="28">
        <v>2400000</v>
      </c>
      <c r="O124" s="28">
        <v>2400000</v>
      </c>
      <c r="P124" s="28">
        <v>2400000</v>
      </c>
      <c r="Q124" s="28">
        <v>2400000</v>
      </c>
      <c r="R124" s="28">
        <v>2400000</v>
      </c>
      <c r="S124" s="28">
        <v>2400000</v>
      </c>
      <c r="T124" s="28">
        <v>2400000</v>
      </c>
      <c r="U124" s="28">
        <v>2400000</v>
      </c>
      <c r="V124" s="28">
        <v>2400000</v>
      </c>
      <c r="W124" s="28">
        <v>2400000</v>
      </c>
      <c r="X124" s="28">
        <v>2400000</v>
      </c>
      <c r="Y124" s="28">
        <v>2400000</v>
      </c>
      <c r="Z124" s="28">
        <v>2400000</v>
      </c>
      <c r="AA124" s="28">
        <v>2400000</v>
      </c>
      <c r="AB124" s="28">
        <v>2400000</v>
      </c>
      <c r="AC124" s="28">
        <v>2400000</v>
      </c>
      <c r="AD124" s="28">
        <v>-2400000</v>
      </c>
      <c r="AE124" s="28">
        <v>-2400000</v>
      </c>
      <c r="AF124" s="28">
        <v>-2400000</v>
      </c>
      <c r="AG124" s="28">
        <v>-2400000</v>
      </c>
      <c r="AH124" s="28">
        <v>-2400000</v>
      </c>
      <c r="AI124" s="28">
        <v>-2400000</v>
      </c>
      <c r="AJ124" s="28">
        <v>-2400000</v>
      </c>
      <c r="AK124" s="28">
        <v>-2400000</v>
      </c>
      <c r="AL124" s="28">
        <v>-2400000</v>
      </c>
      <c r="AM124" s="28">
        <v>-2400000</v>
      </c>
      <c r="AN124" s="28">
        <v>-2400000</v>
      </c>
      <c r="AO124" s="28">
        <v>-2400000</v>
      </c>
      <c r="AP124" s="28">
        <v>-400000</v>
      </c>
      <c r="AQ124" s="28">
        <v>-400000</v>
      </c>
      <c r="AR124" s="28">
        <v>-400000</v>
      </c>
      <c r="AS124" s="28">
        <v>-400000</v>
      </c>
      <c r="AT124" s="28">
        <v>-400000</v>
      </c>
      <c r="AU124" s="28">
        <v>-400000</v>
      </c>
      <c r="AV124" s="28">
        <v>-400000</v>
      </c>
      <c r="AW124" s="28">
        <v>-400000</v>
      </c>
      <c r="AX124" s="28">
        <v>-400000</v>
      </c>
      <c r="AY124" s="28">
        <v>-400000</v>
      </c>
      <c r="AZ124" s="28">
        <v>-400000</v>
      </c>
      <c r="BA124" s="28">
        <v>-400000</v>
      </c>
      <c r="BB124" s="28">
        <v>0</v>
      </c>
      <c r="BC124" s="28">
        <v>0</v>
      </c>
      <c r="BD124" s="28">
        <v>0</v>
      </c>
      <c r="BE124" s="28">
        <v>0</v>
      </c>
      <c r="BF124" s="28">
        <v>0</v>
      </c>
      <c r="BG124" s="28">
        <v>0</v>
      </c>
      <c r="BH124" s="28">
        <v>0</v>
      </c>
      <c r="BI124" s="28">
        <v>0</v>
      </c>
      <c r="BJ124" s="28">
        <v>0</v>
      </c>
      <c r="BK124" s="28">
        <v>0</v>
      </c>
      <c r="BL124" s="28">
        <v>0</v>
      </c>
      <c r="BM124" s="28">
        <v>0</v>
      </c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</row>
    <row r="125" spans="2:128" x14ac:dyDescent="0.25">
      <c r="B125" t="s">
        <v>718</v>
      </c>
      <c r="C125" s="28" t="s">
        <v>485</v>
      </c>
      <c r="D125" t="s">
        <v>719</v>
      </c>
      <c r="E125" s="28" t="s">
        <v>1371</v>
      </c>
      <c r="F125" s="28">
        <v>0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216000000</v>
      </c>
      <c r="M125" s="28">
        <v>0</v>
      </c>
      <c r="N125" s="28">
        <v>0</v>
      </c>
      <c r="O125" s="28">
        <v>0</v>
      </c>
      <c r="P125" s="28">
        <v>0</v>
      </c>
      <c r="Q125" s="28">
        <v>0</v>
      </c>
      <c r="R125" s="28">
        <v>0</v>
      </c>
      <c r="S125" s="28">
        <v>0</v>
      </c>
      <c r="T125" s="28">
        <v>0</v>
      </c>
      <c r="U125" s="28">
        <v>0</v>
      </c>
      <c r="V125" s="28">
        <v>0</v>
      </c>
      <c r="W125" s="28">
        <v>0</v>
      </c>
      <c r="X125" s="28">
        <v>108000000</v>
      </c>
      <c r="Y125" s="28">
        <v>108000000</v>
      </c>
      <c r="Z125" s="28">
        <v>0</v>
      </c>
      <c r="AA125" s="28">
        <v>0</v>
      </c>
      <c r="AB125" s="28">
        <v>0</v>
      </c>
      <c r="AC125" s="28">
        <v>0</v>
      </c>
      <c r="AD125" s="28">
        <v>0</v>
      </c>
      <c r="AE125" s="28">
        <v>0</v>
      </c>
      <c r="AF125" s="28">
        <v>0</v>
      </c>
      <c r="AG125" s="28">
        <v>0</v>
      </c>
      <c r="AH125" s="28">
        <v>0</v>
      </c>
      <c r="AI125" s="28">
        <v>0</v>
      </c>
      <c r="AJ125" s="28">
        <v>-216000000</v>
      </c>
      <c r="AK125" s="28">
        <v>0</v>
      </c>
      <c r="AL125" s="28">
        <v>0</v>
      </c>
      <c r="AM125" s="28">
        <v>0</v>
      </c>
      <c r="AN125" s="28">
        <v>0</v>
      </c>
      <c r="AO125" s="28">
        <v>0</v>
      </c>
      <c r="AP125" s="28">
        <v>0</v>
      </c>
      <c r="AQ125" s="28">
        <v>0</v>
      </c>
      <c r="AR125" s="28">
        <v>0</v>
      </c>
      <c r="AS125" s="28">
        <v>0</v>
      </c>
      <c r="AT125" s="28">
        <v>0</v>
      </c>
      <c r="AU125" s="28">
        <v>0</v>
      </c>
      <c r="AV125" s="28">
        <v>-18000000</v>
      </c>
      <c r="AW125" s="28">
        <v>-18000000</v>
      </c>
      <c r="AX125" s="28">
        <v>0</v>
      </c>
      <c r="AY125" s="28">
        <v>0</v>
      </c>
      <c r="AZ125" s="28">
        <v>0</v>
      </c>
      <c r="BA125" s="28">
        <v>0</v>
      </c>
      <c r="BB125" s="28">
        <v>0</v>
      </c>
      <c r="BC125" s="28">
        <v>0</v>
      </c>
      <c r="BD125" s="28">
        <v>0</v>
      </c>
      <c r="BE125" s="28">
        <v>0</v>
      </c>
      <c r="BF125" s="28">
        <v>0</v>
      </c>
      <c r="BG125" s="28">
        <v>0</v>
      </c>
      <c r="BH125" s="28">
        <v>0</v>
      </c>
      <c r="BI125" s="28">
        <v>0</v>
      </c>
      <c r="BJ125" s="28">
        <v>0</v>
      </c>
      <c r="BK125" s="28">
        <v>0</v>
      </c>
      <c r="BL125" s="28">
        <v>0</v>
      </c>
      <c r="BM125" s="28">
        <v>0</v>
      </c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</row>
    <row r="126" spans="2:128" x14ac:dyDescent="0.25">
      <c r="B126" t="s">
        <v>720</v>
      </c>
      <c r="C126" s="28" t="s">
        <v>485</v>
      </c>
      <c r="D126" t="s">
        <v>721</v>
      </c>
      <c r="E126" s="28" t="s">
        <v>1372</v>
      </c>
      <c r="F126" s="28">
        <v>0</v>
      </c>
      <c r="G126" s="28">
        <v>0</v>
      </c>
      <c r="H126" s="28">
        <v>100000000</v>
      </c>
      <c r="I126" s="28">
        <v>0</v>
      </c>
      <c r="J126" s="28">
        <v>0</v>
      </c>
      <c r="K126" s="28">
        <v>0</v>
      </c>
      <c r="L126" s="28">
        <v>0</v>
      </c>
      <c r="M126" s="28">
        <v>0</v>
      </c>
      <c r="N126" s="28">
        <v>0</v>
      </c>
      <c r="O126" s="28">
        <v>0</v>
      </c>
      <c r="P126" s="28">
        <v>0</v>
      </c>
      <c r="Q126" s="28">
        <v>0</v>
      </c>
      <c r="R126" s="28">
        <v>0</v>
      </c>
      <c r="S126" s="28">
        <v>0</v>
      </c>
      <c r="T126" s="28">
        <v>100000000</v>
      </c>
      <c r="U126" s="28">
        <v>0</v>
      </c>
      <c r="V126" s="28">
        <v>0</v>
      </c>
      <c r="W126" s="28">
        <v>0</v>
      </c>
      <c r="X126" s="28">
        <v>0</v>
      </c>
      <c r="Y126" s="28">
        <v>0</v>
      </c>
      <c r="Z126" s="28">
        <v>0</v>
      </c>
      <c r="AA126" s="28">
        <v>0</v>
      </c>
      <c r="AB126" s="28">
        <v>0</v>
      </c>
      <c r="AC126" s="28">
        <v>0</v>
      </c>
      <c r="AD126" s="28">
        <v>0</v>
      </c>
      <c r="AE126" s="28">
        <v>0</v>
      </c>
      <c r="AF126" s="28">
        <v>-100000000</v>
      </c>
      <c r="AG126" s="28">
        <v>0</v>
      </c>
      <c r="AH126" s="28">
        <v>0</v>
      </c>
      <c r="AI126" s="28">
        <v>0</v>
      </c>
      <c r="AJ126" s="28">
        <v>0</v>
      </c>
      <c r="AK126" s="28">
        <v>0</v>
      </c>
      <c r="AL126" s="28">
        <v>0</v>
      </c>
      <c r="AM126" s="28">
        <v>0</v>
      </c>
      <c r="AN126" s="28">
        <v>0</v>
      </c>
      <c r="AO126" s="28">
        <v>0</v>
      </c>
      <c r="AP126" s="28">
        <v>0</v>
      </c>
      <c r="AQ126" s="28">
        <v>0</v>
      </c>
      <c r="AR126" s="28">
        <v>0</v>
      </c>
      <c r="AS126" s="28">
        <v>0</v>
      </c>
      <c r="AT126" s="28">
        <v>0</v>
      </c>
      <c r="AU126" s="28">
        <v>0</v>
      </c>
      <c r="AV126" s="28">
        <v>0</v>
      </c>
      <c r="AW126" s="28">
        <v>0</v>
      </c>
      <c r="AX126" s="28">
        <v>0</v>
      </c>
      <c r="AY126" s="28">
        <v>0</v>
      </c>
      <c r="AZ126" s="28">
        <v>0</v>
      </c>
      <c r="BA126" s="28">
        <v>0</v>
      </c>
      <c r="BB126" s="28">
        <v>0</v>
      </c>
      <c r="BC126" s="28">
        <v>0</v>
      </c>
      <c r="BD126" s="28">
        <v>0</v>
      </c>
      <c r="BE126" s="28">
        <v>0</v>
      </c>
      <c r="BF126" s="28">
        <v>0</v>
      </c>
      <c r="BG126" s="28">
        <v>0</v>
      </c>
      <c r="BH126" s="28">
        <v>0</v>
      </c>
      <c r="BI126" s="28">
        <v>0</v>
      </c>
      <c r="BJ126" s="28">
        <v>0</v>
      </c>
      <c r="BK126" s="28">
        <v>0</v>
      </c>
      <c r="BL126" s="28">
        <v>0</v>
      </c>
      <c r="BM126" s="28">
        <v>0</v>
      </c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</row>
    <row r="127" spans="2:128" x14ac:dyDescent="0.25">
      <c r="B127" t="s">
        <v>516</v>
      </c>
      <c r="C127" s="28" t="s">
        <v>485</v>
      </c>
      <c r="D127" t="s">
        <v>517</v>
      </c>
      <c r="E127" s="28" t="s">
        <v>1373</v>
      </c>
      <c r="F127" s="28">
        <v>0</v>
      </c>
      <c r="G127" s="28">
        <v>0</v>
      </c>
      <c r="H127" s="28">
        <v>0</v>
      </c>
      <c r="I127" s="28">
        <v>0</v>
      </c>
      <c r="J127" s="28">
        <v>0</v>
      </c>
      <c r="K127" s="28">
        <v>0</v>
      </c>
      <c r="L127" s="28">
        <v>0</v>
      </c>
      <c r="M127" s="28">
        <v>0</v>
      </c>
      <c r="N127" s="28">
        <v>36000000</v>
      </c>
      <c r="O127" s="28">
        <v>0</v>
      </c>
      <c r="P127" s="28">
        <v>0</v>
      </c>
      <c r="Q127" s="28">
        <v>0</v>
      </c>
      <c r="R127" s="28">
        <v>0</v>
      </c>
      <c r="S127" s="28">
        <v>0</v>
      </c>
      <c r="T127" s="28">
        <v>0</v>
      </c>
      <c r="U127" s="28">
        <v>0</v>
      </c>
      <c r="V127" s="28">
        <v>0</v>
      </c>
      <c r="W127" s="28">
        <v>0</v>
      </c>
      <c r="X127" s="28">
        <v>0</v>
      </c>
      <c r="Y127" s="28">
        <v>0</v>
      </c>
      <c r="Z127" s="28">
        <v>0</v>
      </c>
      <c r="AA127" s="28">
        <v>0</v>
      </c>
      <c r="AB127" s="28">
        <v>0</v>
      </c>
      <c r="AC127" s="28">
        <v>0</v>
      </c>
      <c r="AD127" s="28">
        <v>0</v>
      </c>
      <c r="AE127" s="28">
        <v>0</v>
      </c>
      <c r="AF127" s="28">
        <v>0</v>
      </c>
      <c r="AG127" s="28">
        <v>0</v>
      </c>
      <c r="AH127" s="28">
        <v>0</v>
      </c>
      <c r="AI127" s="28">
        <v>0</v>
      </c>
      <c r="AJ127" s="28">
        <v>0</v>
      </c>
      <c r="AK127" s="28">
        <v>0</v>
      </c>
      <c r="AL127" s="28">
        <v>-36000000</v>
      </c>
      <c r="AM127" s="28">
        <v>0</v>
      </c>
      <c r="AN127" s="28">
        <v>0</v>
      </c>
      <c r="AO127" s="28">
        <v>0</v>
      </c>
      <c r="AP127" s="28">
        <v>0</v>
      </c>
      <c r="AQ127" s="28">
        <v>0</v>
      </c>
      <c r="AR127" s="28">
        <v>0</v>
      </c>
      <c r="AS127" s="28">
        <v>0</v>
      </c>
      <c r="AT127" s="28">
        <v>0</v>
      </c>
      <c r="AU127" s="28">
        <v>0</v>
      </c>
      <c r="AV127" s="28">
        <v>0</v>
      </c>
      <c r="AW127" s="28">
        <v>0</v>
      </c>
      <c r="AX127" s="28">
        <v>0</v>
      </c>
      <c r="AY127" s="28">
        <v>0</v>
      </c>
      <c r="AZ127" s="28">
        <v>0</v>
      </c>
      <c r="BA127" s="28">
        <v>0</v>
      </c>
      <c r="BB127" s="28">
        <v>0</v>
      </c>
      <c r="BC127" s="28">
        <v>0</v>
      </c>
      <c r="BD127" s="28">
        <v>0</v>
      </c>
      <c r="BE127" s="28">
        <v>0</v>
      </c>
      <c r="BF127" s="28">
        <v>0</v>
      </c>
      <c r="BG127" s="28">
        <v>0</v>
      </c>
      <c r="BH127" s="28">
        <v>0</v>
      </c>
      <c r="BI127" s="28">
        <v>0</v>
      </c>
      <c r="BJ127" s="28">
        <v>0</v>
      </c>
      <c r="BK127" s="28">
        <v>0</v>
      </c>
      <c r="BL127" s="28">
        <v>0</v>
      </c>
      <c r="BM127" s="28">
        <v>0</v>
      </c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</row>
    <row r="128" spans="2:128" x14ac:dyDescent="0.25">
      <c r="B128" t="s">
        <v>518</v>
      </c>
      <c r="C128" s="28" t="s">
        <v>485</v>
      </c>
      <c r="D128" t="s">
        <v>519</v>
      </c>
      <c r="E128" s="28" t="s">
        <v>1374</v>
      </c>
      <c r="F128" s="28">
        <v>120000000</v>
      </c>
      <c r="G128" s="28">
        <v>120000000</v>
      </c>
      <c r="H128" s="28">
        <v>120000000</v>
      </c>
      <c r="I128" s="28">
        <v>120000000</v>
      </c>
      <c r="J128" s="28">
        <v>120000000</v>
      </c>
      <c r="K128" s="28">
        <v>120000000</v>
      </c>
      <c r="L128" s="28">
        <v>120000000</v>
      </c>
      <c r="M128" s="28">
        <v>123000000</v>
      </c>
      <c r="N128" s="28">
        <v>123000000</v>
      </c>
      <c r="O128" s="28">
        <v>123000000</v>
      </c>
      <c r="P128" s="28">
        <v>123000000</v>
      </c>
      <c r="Q128" s="28">
        <v>123000000</v>
      </c>
      <c r="R128" s="28">
        <v>0</v>
      </c>
      <c r="S128" s="28">
        <v>0</v>
      </c>
      <c r="T128" s="28">
        <v>0</v>
      </c>
      <c r="U128" s="28">
        <v>0</v>
      </c>
      <c r="V128" s="28">
        <v>0</v>
      </c>
      <c r="W128" s="28">
        <v>0</v>
      </c>
      <c r="X128" s="28">
        <v>0</v>
      </c>
      <c r="Y128" s="28">
        <v>0</v>
      </c>
      <c r="Z128" s="28">
        <v>0</v>
      </c>
      <c r="AA128" s="28">
        <v>0</v>
      </c>
      <c r="AB128" s="28">
        <v>0</v>
      </c>
      <c r="AC128" s="28">
        <v>0</v>
      </c>
      <c r="AD128" s="28">
        <v>-120000000</v>
      </c>
      <c r="AE128" s="28">
        <v>-120000000</v>
      </c>
      <c r="AF128" s="28">
        <v>-120000000</v>
      </c>
      <c r="AG128" s="28">
        <v>-120000000</v>
      </c>
      <c r="AH128" s="28">
        <v>-120000000</v>
      </c>
      <c r="AI128" s="28">
        <v>-120000000</v>
      </c>
      <c r="AJ128" s="28">
        <v>-120000000</v>
      </c>
      <c r="AK128" s="28">
        <v>-123000000</v>
      </c>
      <c r="AL128" s="28">
        <v>-123000000</v>
      </c>
      <c r="AM128" s="28">
        <v>-123000000</v>
      </c>
      <c r="AN128" s="28">
        <v>-123000000</v>
      </c>
      <c r="AO128" s="28">
        <v>-123000000</v>
      </c>
      <c r="AP128" s="28">
        <v>0</v>
      </c>
      <c r="AQ128" s="28">
        <v>0</v>
      </c>
      <c r="AR128" s="28">
        <v>0</v>
      </c>
      <c r="AS128" s="28">
        <v>0</v>
      </c>
      <c r="AT128" s="28">
        <v>0</v>
      </c>
      <c r="AU128" s="28">
        <v>0</v>
      </c>
      <c r="AV128" s="28">
        <v>0</v>
      </c>
      <c r="AW128" s="28">
        <v>0</v>
      </c>
      <c r="AX128" s="28">
        <v>0</v>
      </c>
      <c r="AY128" s="28">
        <v>0</v>
      </c>
      <c r="AZ128" s="28">
        <v>0</v>
      </c>
      <c r="BA128" s="28">
        <v>0</v>
      </c>
      <c r="BB128" s="28">
        <v>0</v>
      </c>
      <c r="BC128" s="28">
        <v>0</v>
      </c>
      <c r="BD128" s="28">
        <v>0</v>
      </c>
      <c r="BE128" s="28">
        <v>0</v>
      </c>
      <c r="BF128" s="28">
        <v>0</v>
      </c>
      <c r="BG128" s="28">
        <v>0</v>
      </c>
      <c r="BH128" s="28">
        <v>0</v>
      </c>
      <c r="BI128" s="28">
        <v>0</v>
      </c>
      <c r="BJ128" s="28">
        <v>0</v>
      </c>
      <c r="BK128" s="28">
        <v>0</v>
      </c>
      <c r="BL128" s="28">
        <v>0</v>
      </c>
      <c r="BM128" s="28">
        <v>0</v>
      </c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</row>
    <row r="129" spans="2:128" x14ac:dyDescent="0.25">
      <c r="B129" t="s">
        <v>520</v>
      </c>
      <c r="C129" s="28" t="s">
        <v>485</v>
      </c>
      <c r="D129" t="s">
        <v>521</v>
      </c>
      <c r="E129" s="28" t="s">
        <v>1375</v>
      </c>
      <c r="F129" s="28">
        <v>0</v>
      </c>
      <c r="G129" s="28">
        <v>0</v>
      </c>
      <c r="H129" s="28">
        <v>0</v>
      </c>
      <c r="I129" s="28">
        <v>0</v>
      </c>
      <c r="J129" s="28">
        <v>0</v>
      </c>
      <c r="K129" s="28">
        <v>0</v>
      </c>
      <c r="L129" s="28">
        <v>0</v>
      </c>
      <c r="M129" s="28">
        <v>0</v>
      </c>
      <c r="N129" s="28">
        <v>360000</v>
      </c>
      <c r="O129" s="28">
        <v>0</v>
      </c>
      <c r="P129" s="28">
        <v>0</v>
      </c>
      <c r="Q129" s="28">
        <v>0</v>
      </c>
      <c r="R129" s="28">
        <v>0</v>
      </c>
      <c r="S129" s="28">
        <v>0</v>
      </c>
      <c r="T129" s="28">
        <v>0</v>
      </c>
      <c r="U129" s="28">
        <v>0</v>
      </c>
      <c r="V129" s="28">
        <v>0</v>
      </c>
      <c r="W129" s="28">
        <v>0</v>
      </c>
      <c r="X129" s="28">
        <v>120000</v>
      </c>
      <c r="Y129" s="28">
        <v>120000</v>
      </c>
      <c r="Z129" s="28">
        <v>120000</v>
      </c>
      <c r="AA129" s="28">
        <v>0</v>
      </c>
      <c r="AB129" s="28">
        <v>0</v>
      </c>
      <c r="AC129" s="28">
        <v>0</v>
      </c>
      <c r="AD129" s="28">
        <v>0</v>
      </c>
      <c r="AE129" s="28">
        <v>0</v>
      </c>
      <c r="AF129" s="28">
        <v>0</v>
      </c>
      <c r="AG129" s="28">
        <v>0</v>
      </c>
      <c r="AH129" s="28">
        <v>0</v>
      </c>
      <c r="AI129" s="28">
        <v>0</v>
      </c>
      <c r="AJ129" s="28">
        <v>0</v>
      </c>
      <c r="AK129" s="28">
        <v>0</v>
      </c>
      <c r="AL129" s="28">
        <v>-360000</v>
      </c>
      <c r="AM129" s="28">
        <v>0</v>
      </c>
      <c r="AN129" s="28">
        <v>0</v>
      </c>
      <c r="AO129" s="28">
        <v>0</v>
      </c>
      <c r="AP129" s="28">
        <v>0</v>
      </c>
      <c r="AQ129" s="28">
        <v>0</v>
      </c>
      <c r="AR129" s="28">
        <v>0</v>
      </c>
      <c r="AS129" s="28">
        <v>0</v>
      </c>
      <c r="AT129" s="28">
        <v>0</v>
      </c>
      <c r="AU129" s="28">
        <v>0</v>
      </c>
      <c r="AV129" s="28">
        <v>0</v>
      </c>
      <c r="AW129" s="28">
        <v>0</v>
      </c>
      <c r="AX129" s="28">
        <v>0</v>
      </c>
      <c r="AY129" s="28">
        <v>0</v>
      </c>
      <c r="AZ129" s="28">
        <v>0</v>
      </c>
      <c r="BA129" s="28">
        <v>0</v>
      </c>
      <c r="BB129" s="28">
        <v>0</v>
      </c>
      <c r="BC129" s="28">
        <v>0</v>
      </c>
      <c r="BD129" s="28">
        <v>0</v>
      </c>
      <c r="BE129" s="28">
        <v>0</v>
      </c>
      <c r="BF129" s="28">
        <v>0</v>
      </c>
      <c r="BG129" s="28">
        <v>0</v>
      </c>
      <c r="BH129" s="28">
        <v>-120000</v>
      </c>
      <c r="BI129" s="28">
        <v>-120000</v>
      </c>
      <c r="BJ129" s="28">
        <v>-120000</v>
      </c>
      <c r="BK129" s="28">
        <v>0</v>
      </c>
      <c r="BL129" s="28">
        <v>0</v>
      </c>
      <c r="BM129" s="28">
        <v>0</v>
      </c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</row>
    <row r="130" spans="2:128" x14ac:dyDescent="0.25">
      <c r="B130" t="s">
        <v>522</v>
      </c>
      <c r="C130" s="28" t="s">
        <v>485</v>
      </c>
      <c r="D130" t="s">
        <v>523</v>
      </c>
      <c r="E130" s="28" t="s">
        <v>1376</v>
      </c>
      <c r="F130" s="28">
        <v>36750000</v>
      </c>
      <c r="G130" s="28">
        <v>36000000</v>
      </c>
      <c r="H130" s="28">
        <v>35250000</v>
      </c>
      <c r="I130" s="28">
        <v>34500000</v>
      </c>
      <c r="J130" s="28">
        <v>33750000</v>
      </c>
      <c r="K130" s="28">
        <v>33000000</v>
      </c>
      <c r="L130" s="28">
        <v>32250000</v>
      </c>
      <c r="M130" s="28">
        <v>32850000</v>
      </c>
      <c r="N130" s="28">
        <v>32077500</v>
      </c>
      <c r="O130" s="28">
        <v>31305000</v>
      </c>
      <c r="P130" s="28">
        <v>30532500</v>
      </c>
      <c r="Q130" s="28">
        <v>29760000</v>
      </c>
      <c r="R130" s="28">
        <v>36000000</v>
      </c>
      <c r="S130" s="28">
        <v>35250000</v>
      </c>
      <c r="T130" s="28">
        <v>34500000</v>
      </c>
      <c r="U130" s="28">
        <v>33750000</v>
      </c>
      <c r="V130" s="28">
        <v>33000000</v>
      </c>
      <c r="W130" s="28">
        <v>32250000</v>
      </c>
      <c r="X130" s="28">
        <v>32850000</v>
      </c>
      <c r="Y130" s="28">
        <v>32077500</v>
      </c>
      <c r="Z130" s="28">
        <v>31305000</v>
      </c>
      <c r="AA130" s="28">
        <v>30532500</v>
      </c>
      <c r="AB130" s="28">
        <v>29760000</v>
      </c>
      <c r="AC130" s="28">
        <v>28987500</v>
      </c>
      <c r="AD130" s="28">
        <v>-36750000</v>
      </c>
      <c r="AE130" s="28">
        <v>-36000000</v>
      </c>
      <c r="AF130" s="28">
        <v>-35250000</v>
      </c>
      <c r="AG130" s="28">
        <v>-34500000</v>
      </c>
      <c r="AH130" s="28">
        <v>-33750000</v>
      </c>
      <c r="AI130" s="28">
        <v>-33000000</v>
      </c>
      <c r="AJ130" s="28">
        <v>-32250000</v>
      </c>
      <c r="AK130" s="28">
        <v>-32850000</v>
      </c>
      <c r="AL130" s="28">
        <v>-32077500</v>
      </c>
      <c r="AM130" s="28">
        <v>-31305000</v>
      </c>
      <c r="AN130" s="28">
        <v>-30532500</v>
      </c>
      <c r="AO130" s="28">
        <v>-29760000</v>
      </c>
      <c r="AP130" s="28">
        <v>0</v>
      </c>
      <c r="AQ130" s="28">
        <v>0</v>
      </c>
      <c r="AR130" s="28">
        <v>0</v>
      </c>
      <c r="AS130" s="28">
        <v>0</v>
      </c>
      <c r="AT130" s="28">
        <v>0</v>
      </c>
      <c r="AU130" s="28">
        <v>0</v>
      </c>
      <c r="AV130" s="28">
        <v>0</v>
      </c>
      <c r="AW130" s="28">
        <v>0</v>
      </c>
      <c r="AX130" s="28">
        <v>0</v>
      </c>
      <c r="AY130" s="28">
        <v>0</v>
      </c>
      <c r="AZ130" s="28">
        <v>0</v>
      </c>
      <c r="BA130" s="28">
        <v>0</v>
      </c>
      <c r="BB130" s="28">
        <v>-36000000</v>
      </c>
      <c r="BC130" s="28">
        <v>-35250000</v>
      </c>
      <c r="BD130" s="28">
        <v>-34500000</v>
      </c>
      <c r="BE130" s="28">
        <v>-33750000</v>
      </c>
      <c r="BF130" s="28">
        <v>-33000000</v>
      </c>
      <c r="BG130" s="28">
        <v>-32250000</v>
      </c>
      <c r="BH130" s="28">
        <v>-32850000</v>
      </c>
      <c r="BI130" s="28">
        <v>-32077500</v>
      </c>
      <c r="BJ130" s="28">
        <v>-31305000</v>
      </c>
      <c r="BK130" s="28">
        <v>-30532500</v>
      </c>
      <c r="BL130" s="28">
        <v>-29760000</v>
      </c>
      <c r="BM130" s="28">
        <v>-28987500</v>
      </c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</row>
    <row r="131" spans="2:128" x14ac:dyDescent="0.25">
      <c r="B131" t="s">
        <v>495</v>
      </c>
      <c r="C131" s="28" t="s">
        <v>248</v>
      </c>
      <c r="D131" t="s">
        <v>496</v>
      </c>
      <c r="E131" s="28" t="s">
        <v>1377</v>
      </c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>
        <v>360000000</v>
      </c>
      <c r="AE131" s="28">
        <v>360000000</v>
      </c>
      <c r="AF131" s="28">
        <v>360000000</v>
      </c>
      <c r="AG131" s="28">
        <v>360000000</v>
      </c>
      <c r="AH131" s="28">
        <v>360000000</v>
      </c>
      <c r="AI131" s="28">
        <v>360000000</v>
      </c>
      <c r="AJ131" s="28">
        <v>361800000</v>
      </c>
      <c r="AK131" s="28">
        <v>363600000</v>
      </c>
      <c r="AL131" s="28">
        <v>363600000</v>
      </c>
      <c r="AM131" s="28">
        <v>363600000</v>
      </c>
      <c r="AN131" s="28">
        <v>363600000</v>
      </c>
      <c r="AO131" s="28">
        <v>363600000</v>
      </c>
      <c r="AP131" s="28">
        <v>60000000</v>
      </c>
      <c r="AQ131" s="28">
        <v>60000000</v>
      </c>
      <c r="AR131" s="28">
        <v>60000000</v>
      </c>
      <c r="AS131" s="28">
        <v>60000000</v>
      </c>
      <c r="AT131" s="28">
        <v>60000000</v>
      </c>
      <c r="AU131" s="28">
        <v>60000000</v>
      </c>
      <c r="AV131" s="28">
        <v>60300000</v>
      </c>
      <c r="AW131" s="28">
        <v>60600000</v>
      </c>
      <c r="AX131" s="28">
        <v>60600000</v>
      </c>
      <c r="AY131" s="28">
        <v>60600000</v>
      </c>
      <c r="AZ131" s="28">
        <v>60600000</v>
      </c>
      <c r="BA131" s="28">
        <v>60600000</v>
      </c>
      <c r="BB131" s="28">
        <v>300000000</v>
      </c>
      <c r="BC131" s="28">
        <v>300000000</v>
      </c>
      <c r="BD131" s="28">
        <v>300000000</v>
      </c>
      <c r="BE131" s="28">
        <v>300000000</v>
      </c>
      <c r="BF131" s="28">
        <v>300000000</v>
      </c>
      <c r="BG131" s="28">
        <v>300000000</v>
      </c>
      <c r="BH131" s="28">
        <v>301500000</v>
      </c>
      <c r="BI131" s="28">
        <v>303000000</v>
      </c>
      <c r="BJ131" s="28">
        <v>303000000</v>
      </c>
      <c r="BK131" s="28">
        <v>303000000</v>
      </c>
      <c r="BL131" s="28">
        <v>303000000</v>
      </c>
      <c r="BM131" s="28">
        <v>303000000</v>
      </c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</row>
    <row r="132" spans="2:128" x14ac:dyDescent="0.25">
      <c r="B132" t="s">
        <v>459</v>
      </c>
      <c r="C132" s="28" t="s">
        <v>248</v>
      </c>
      <c r="D132" t="s">
        <v>363</v>
      </c>
      <c r="E132" s="28" t="s">
        <v>1378</v>
      </c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>
        <v>-120000000</v>
      </c>
      <c r="AE132" s="28">
        <v>-120000000</v>
      </c>
      <c r="AF132" s="28">
        <v>-115200000</v>
      </c>
      <c r="AG132" s="28">
        <v>-120000000</v>
      </c>
      <c r="AH132" s="28">
        <v>-117600000</v>
      </c>
      <c r="AI132" s="28">
        <v>-120000000</v>
      </c>
      <c r="AJ132" s="28">
        <v>-117600000</v>
      </c>
      <c r="AK132" s="28">
        <v>-120000000</v>
      </c>
      <c r="AL132" s="28">
        <v>-120000000</v>
      </c>
      <c r="AM132" s="28">
        <v>-117600000</v>
      </c>
      <c r="AN132" s="28">
        <v>-120000000</v>
      </c>
      <c r="AO132" s="28">
        <v>-117600000</v>
      </c>
      <c r="AP132" s="28">
        <v>-20000000</v>
      </c>
      <c r="AQ132" s="28">
        <v>-19200000</v>
      </c>
      <c r="AR132" s="28">
        <v>-20000000</v>
      </c>
      <c r="AS132" s="28">
        <v>-19600000</v>
      </c>
      <c r="AT132" s="28">
        <v>-20000000</v>
      </c>
      <c r="AU132" s="28">
        <v>-19600000</v>
      </c>
      <c r="AV132" s="28">
        <v>-20000000</v>
      </c>
      <c r="AW132" s="28">
        <v>-20000000</v>
      </c>
      <c r="AX132" s="28">
        <v>-19600000</v>
      </c>
      <c r="AY132" s="28">
        <v>-20000000</v>
      </c>
      <c r="AZ132" s="28">
        <v>-19600000</v>
      </c>
      <c r="BA132" s="28">
        <v>-20000000</v>
      </c>
      <c r="BB132" s="28">
        <v>-100000000</v>
      </c>
      <c r="BC132" s="28">
        <v>-96000000</v>
      </c>
      <c r="BD132" s="28">
        <v>-100000000</v>
      </c>
      <c r="BE132" s="28">
        <v>-98000000</v>
      </c>
      <c r="BF132" s="28">
        <v>-100000000</v>
      </c>
      <c r="BG132" s="28">
        <v>-98000000</v>
      </c>
      <c r="BH132" s="28">
        <v>-100000000</v>
      </c>
      <c r="BI132" s="28">
        <v>-100000000</v>
      </c>
      <c r="BJ132" s="28">
        <v>-98000000</v>
      </c>
      <c r="BK132" s="28">
        <v>-100000000</v>
      </c>
      <c r="BL132" s="28">
        <v>-98000000</v>
      </c>
      <c r="BM132" s="28">
        <v>-100000000</v>
      </c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</row>
    <row r="133" spans="2:128" x14ac:dyDescent="0.25">
      <c r="B133" t="s">
        <v>524</v>
      </c>
      <c r="C133" s="28" t="s">
        <v>248</v>
      </c>
      <c r="D133" t="s">
        <v>525</v>
      </c>
      <c r="E133" s="28" t="s">
        <v>1379</v>
      </c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>
        <v>-28600000</v>
      </c>
      <c r="AE133" s="28">
        <v>-28600000</v>
      </c>
      <c r="AF133" s="28">
        <v>-28600000</v>
      </c>
      <c r="AG133" s="28">
        <v>-28600000</v>
      </c>
      <c r="AH133" s="28">
        <v>-28600000</v>
      </c>
      <c r="AI133" s="28">
        <v>-28600000</v>
      </c>
      <c r="AJ133" s="28">
        <v>-28600000</v>
      </c>
      <c r="AK133" s="28">
        <v>-28600000</v>
      </c>
      <c r="AL133" s="28">
        <v>-28600000</v>
      </c>
      <c r="AM133" s="28">
        <v>-28600000</v>
      </c>
      <c r="AN133" s="28">
        <v>-28600000</v>
      </c>
      <c r="AO133" s="28">
        <v>-28600000</v>
      </c>
      <c r="AP133" s="28">
        <v>0</v>
      </c>
      <c r="AQ133" s="28">
        <v>0</v>
      </c>
      <c r="AR133" s="28">
        <v>0</v>
      </c>
      <c r="AS133" s="28">
        <v>0</v>
      </c>
      <c r="AT133" s="28">
        <v>0</v>
      </c>
      <c r="AU133" s="28">
        <v>0</v>
      </c>
      <c r="AV133" s="28">
        <v>0</v>
      </c>
      <c r="AW133" s="28">
        <v>0</v>
      </c>
      <c r="AX133" s="28">
        <v>0</v>
      </c>
      <c r="AY133" s="28">
        <v>0</v>
      </c>
      <c r="AZ133" s="28">
        <v>0</v>
      </c>
      <c r="BA133" s="28">
        <v>0</v>
      </c>
      <c r="BB133" s="28">
        <v>-28600000</v>
      </c>
      <c r="BC133" s="28">
        <v>-28600000</v>
      </c>
      <c r="BD133" s="28">
        <v>-28600000</v>
      </c>
      <c r="BE133" s="28">
        <v>-28600000</v>
      </c>
      <c r="BF133" s="28">
        <v>-28600000</v>
      </c>
      <c r="BG133" s="28">
        <v>-28600000</v>
      </c>
      <c r="BH133" s="28">
        <v>-28600000</v>
      </c>
      <c r="BI133" s="28">
        <v>-28600000</v>
      </c>
      <c r="BJ133" s="28">
        <v>-28600000</v>
      </c>
      <c r="BK133" s="28">
        <v>-28600000</v>
      </c>
      <c r="BL133" s="28">
        <v>-28600000</v>
      </c>
      <c r="BM133" s="28">
        <v>-28600000</v>
      </c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</row>
    <row r="134" spans="2:128" x14ac:dyDescent="0.25">
      <c r="B134" t="s">
        <v>526</v>
      </c>
      <c r="C134" s="28" t="s">
        <v>248</v>
      </c>
      <c r="D134" t="s">
        <v>527</v>
      </c>
      <c r="E134" s="28" t="s">
        <v>1380</v>
      </c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>
        <v>-216350000</v>
      </c>
      <c r="AE134" s="28">
        <v>-214080000</v>
      </c>
      <c r="AF134" s="28">
        <v>-315080000</v>
      </c>
      <c r="AG134" s="28">
        <v>-212880000</v>
      </c>
      <c r="AH134" s="28">
        <v>-213080000</v>
      </c>
      <c r="AI134" s="28">
        <v>-211680000</v>
      </c>
      <c r="AJ134" s="28">
        <v>-211880000</v>
      </c>
      <c r="AK134" s="28">
        <v>-215136000</v>
      </c>
      <c r="AL134" s="28">
        <v>-233403000</v>
      </c>
      <c r="AM134" s="28">
        <v>-197150000</v>
      </c>
      <c r="AN134" s="28">
        <v>-213756000</v>
      </c>
      <c r="AO134" s="28">
        <v>-213938000</v>
      </c>
      <c r="AP134" s="28">
        <v>0</v>
      </c>
      <c r="AQ134" s="28">
        <v>0</v>
      </c>
      <c r="AR134" s="28">
        <v>0</v>
      </c>
      <c r="AS134" s="28">
        <v>0</v>
      </c>
      <c r="AT134" s="28">
        <v>0</v>
      </c>
      <c r="AU134" s="28">
        <v>0</v>
      </c>
      <c r="AV134" s="28">
        <v>-18000000</v>
      </c>
      <c r="AW134" s="28">
        <v>-18000000</v>
      </c>
      <c r="AX134" s="28">
        <v>0</v>
      </c>
      <c r="AY134" s="28">
        <v>0</v>
      </c>
      <c r="AZ134" s="28">
        <v>0</v>
      </c>
      <c r="BA134" s="28">
        <v>0</v>
      </c>
      <c r="BB134" s="28">
        <v>-99080000</v>
      </c>
      <c r="BC134" s="28">
        <v>-99280000</v>
      </c>
      <c r="BD134" s="28">
        <v>-97880000</v>
      </c>
      <c r="BE134" s="28">
        <v>-97680000</v>
      </c>
      <c r="BF134" s="28">
        <v>-96680000</v>
      </c>
      <c r="BG134" s="28">
        <v>-96480000</v>
      </c>
      <c r="BH134" s="28">
        <v>-96956000</v>
      </c>
      <c r="BI134" s="28">
        <v>-96938000</v>
      </c>
      <c r="BJ134" s="28">
        <v>-97020000</v>
      </c>
      <c r="BK134" s="28">
        <v>-95906000</v>
      </c>
      <c r="BL134" s="28">
        <v>-95688000</v>
      </c>
      <c r="BM134" s="28">
        <v>-94670000</v>
      </c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</row>
    <row r="135" spans="2:128" x14ac:dyDescent="0.25">
      <c r="B135" t="s">
        <v>1381</v>
      </c>
      <c r="C135" s="28" t="s">
        <v>466</v>
      </c>
      <c r="D135" t="s">
        <v>1382</v>
      </c>
      <c r="E135" s="28" t="s">
        <v>1383</v>
      </c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>
        <v>0</v>
      </c>
      <c r="BO135" s="28">
        <v>0</v>
      </c>
      <c r="BP135" s="28">
        <v>0</v>
      </c>
      <c r="BQ135" s="28">
        <v>0</v>
      </c>
      <c r="BR135" s="28">
        <v>0</v>
      </c>
      <c r="BS135" s="28">
        <v>0</v>
      </c>
      <c r="BT135" s="28">
        <v>90000000</v>
      </c>
      <c r="BU135" s="28">
        <v>90000000</v>
      </c>
      <c r="BV135" s="28">
        <v>0</v>
      </c>
      <c r="BW135" s="28">
        <v>0</v>
      </c>
      <c r="BX135" s="28">
        <v>0</v>
      </c>
      <c r="BY135" s="28">
        <v>0</v>
      </c>
      <c r="BZ135" s="28">
        <v>0</v>
      </c>
      <c r="CA135" s="28">
        <v>0</v>
      </c>
      <c r="CB135" s="28">
        <v>0</v>
      </c>
      <c r="CC135" s="28">
        <v>0</v>
      </c>
      <c r="CD135" s="28">
        <v>0</v>
      </c>
      <c r="CE135" s="28">
        <v>0</v>
      </c>
      <c r="CF135" s="28">
        <v>0</v>
      </c>
      <c r="CG135" s="28">
        <v>0</v>
      </c>
      <c r="CH135" s="28">
        <v>0</v>
      </c>
      <c r="CI135" s="28">
        <v>0</v>
      </c>
      <c r="CJ135" s="28">
        <v>0</v>
      </c>
      <c r="CK135" s="28">
        <v>0</v>
      </c>
      <c r="CL135" s="28">
        <v>10800000000</v>
      </c>
      <c r="CM135" s="28">
        <v>10800000000</v>
      </c>
      <c r="CN135" s="28">
        <v>10800000000</v>
      </c>
      <c r="CO135" s="28">
        <v>10800000000</v>
      </c>
      <c r="CP135" s="28">
        <v>10800000000</v>
      </c>
      <c r="CQ135" s="28">
        <v>10800000000</v>
      </c>
      <c r="CR135" s="28">
        <v>10800000000</v>
      </c>
      <c r="CS135" s="28">
        <v>10890000000</v>
      </c>
      <c r="CT135" s="28">
        <v>10980000000</v>
      </c>
      <c r="CU135" s="28">
        <v>10980000000</v>
      </c>
      <c r="CV135" s="28">
        <v>10980000000</v>
      </c>
      <c r="CW135" s="28">
        <v>10980000000</v>
      </c>
      <c r="CX135" s="28">
        <v>10980000000</v>
      </c>
      <c r="CY135" s="28">
        <v>10800000000</v>
      </c>
      <c r="CZ135" s="28">
        <v>10800000000</v>
      </c>
      <c r="DA135" s="28">
        <v>10800000000</v>
      </c>
      <c r="DB135" s="28">
        <v>10800000000</v>
      </c>
      <c r="DC135" s="28">
        <v>10800000000</v>
      </c>
      <c r="DD135" s="28">
        <v>10800000000</v>
      </c>
      <c r="DE135" s="28">
        <v>10800000000</v>
      </c>
      <c r="DF135" s="28">
        <v>10890000000</v>
      </c>
      <c r="DG135" s="28">
        <v>10980000000</v>
      </c>
      <c r="DH135" s="28">
        <v>10980000000</v>
      </c>
      <c r="DI135" s="28">
        <v>10980000000</v>
      </c>
      <c r="DJ135" s="28">
        <v>10980000000</v>
      </c>
      <c r="DK135" s="28">
        <v>10980000000</v>
      </c>
      <c r="DL135" s="28">
        <v>0</v>
      </c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</row>
    <row r="136" spans="2:128" x14ac:dyDescent="0.25">
      <c r="B136" t="s">
        <v>1384</v>
      </c>
      <c r="C136" s="28" t="s">
        <v>466</v>
      </c>
      <c r="D136" t="s">
        <v>1385</v>
      </c>
      <c r="E136" s="28" t="s">
        <v>1386</v>
      </c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>
        <v>0</v>
      </c>
      <c r="BO136" s="28">
        <v>0</v>
      </c>
      <c r="BP136" s="28">
        <v>0</v>
      </c>
      <c r="BQ136" s="28">
        <v>0</v>
      </c>
      <c r="BR136" s="28">
        <v>0</v>
      </c>
      <c r="BS136" s="28">
        <v>0</v>
      </c>
      <c r="BT136" s="28">
        <v>0</v>
      </c>
      <c r="BU136" s="28">
        <v>0</v>
      </c>
      <c r="BV136" s="28">
        <v>0</v>
      </c>
      <c r="BW136" s="28">
        <v>0</v>
      </c>
      <c r="BX136" s="28">
        <v>0</v>
      </c>
      <c r="BY136" s="28">
        <v>0</v>
      </c>
      <c r="BZ136" s="28">
        <v>45000000</v>
      </c>
      <c r="CA136" s="28">
        <v>45000000</v>
      </c>
      <c r="CB136" s="28">
        <v>45000000</v>
      </c>
      <c r="CC136" s="28">
        <v>45000000</v>
      </c>
      <c r="CD136" s="28">
        <v>45000000</v>
      </c>
      <c r="CE136" s="28">
        <v>45000000</v>
      </c>
      <c r="CF136" s="28">
        <v>45000000</v>
      </c>
      <c r="CG136" s="28">
        <v>45375000</v>
      </c>
      <c r="CH136" s="28">
        <v>45750000</v>
      </c>
      <c r="CI136" s="28">
        <v>45750000</v>
      </c>
      <c r="CJ136" s="28">
        <v>45750000</v>
      </c>
      <c r="CK136" s="28">
        <v>45750000</v>
      </c>
      <c r="CL136" s="28">
        <v>-2700000000</v>
      </c>
      <c r="CM136" s="28">
        <v>-2745000000</v>
      </c>
      <c r="CN136" s="28">
        <v>-2790000000</v>
      </c>
      <c r="CO136" s="28">
        <v>-2835000000</v>
      </c>
      <c r="CP136" s="28">
        <v>-2880000000</v>
      </c>
      <c r="CQ136" s="28">
        <v>-2925000000</v>
      </c>
      <c r="CR136" s="28">
        <v>-2970000000</v>
      </c>
      <c r="CS136" s="28">
        <v>-3015000000</v>
      </c>
      <c r="CT136" s="28">
        <v>-3060375000</v>
      </c>
      <c r="CU136" s="28">
        <v>-3106125000</v>
      </c>
      <c r="CV136" s="28">
        <v>-3151875000</v>
      </c>
      <c r="CW136" s="28">
        <v>-3197625000</v>
      </c>
      <c r="CX136" s="28">
        <v>-3243375000</v>
      </c>
      <c r="CY136" s="28">
        <v>-2700000000</v>
      </c>
      <c r="CZ136" s="28">
        <v>-2745000000</v>
      </c>
      <c r="DA136" s="28">
        <v>-2790000000</v>
      </c>
      <c r="DB136" s="28">
        <v>-2835000000</v>
      </c>
      <c r="DC136" s="28">
        <v>-2880000000</v>
      </c>
      <c r="DD136" s="28">
        <v>-2925000000</v>
      </c>
      <c r="DE136" s="28">
        <v>-2970000000</v>
      </c>
      <c r="DF136" s="28">
        <v>-3015000000</v>
      </c>
      <c r="DG136" s="28">
        <v>-3060375000</v>
      </c>
      <c r="DH136" s="28">
        <v>-3106125000</v>
      </c>
      <c r="DI136" s="28">
        <v>-3151875000</v>
      </c>
      <c r="DJ136" s="28">
        <v>-3197625000</v>
      </c>
      <c r="DK136" s="28">
        <v>-3243375000</v>
      </c>
      <c r="DL136" s="28">
        <v>0</v>
      </c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</row>
    <row r="137" spans="2:128" x14ac:dyDescent="0.25">
      <c r="B137" t="s">
        <v>1387</v>
      </c>
      <c r="C137" s="28" t="s">
        <v>466</v>
      </c>
      <c r="D137" t="s">
        <v>1388</v>
      </c>
      <c r="E137" s="28" t="s">
        <v>1389</v>
      </c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>
        <v>2000000</v>
      </c>
      <c r="BO137" s="28">
        <v>2000000</v>
      </c>
      <c r="BP137" s="28">
        <v>2000000</v>
      </c>
      <c r="BQ137" s="28">
        <v>2000000</v>
      </c>
      <c r="BR137" s="28">
        <v>2000000</v>
      </c>
      <c r="BS137" s="28">
        <v>2000000</v>
      </c>
      <c r="BT137" s="28">
        <v>2000000</v>
      </c>
      <c r="BU137" s="28">
        <v>2000000</v>
      </c>
      <c r="BV137" s="28">
        <v>2000000</v>
      </c>
      <c r="BW137" s="28">
        <v>2000000</v>
      </c>
      <c r="BX137" s="28">
        <v>2000000</v>
      </c>
      <c r="BY137" s="28">
        <v>2000000</v>
      </c>
      <c r="BZ137" s="28">
        <v>2000000</v>
      </c>
      <c r="CA137" s="28">
        <v>2000000</v>
      </c>
      <c r="CB137" s="28">
        <v>2000000</v>
      </c>
      <c r="CC137" s="28">
        <v>2000000</v>
      </c>
      <c r="CD137" s="28">
        <v>2000000</v>
      </c>
      <c r="CE137" s="28">
        <v>2000000</v>
      </c>
      <c r="CF137" s="28">
        <v>2000000</v>
      </c>
      <c r="CG137" s="28">
        <v>2000000</v>
      </c>
      <c r="CH137" s="28">
        <v>2000000</v>
      </c>
      <c r="CI137" s="28">
        <v>2000000</v>
      </c>
      <c r="CJ137" s="28">
        <v>2000000</v>
      </c>
      <c r="CK137" s="28">
        <v>2000000</v>
      </c>
      <c r="CL137" s="28">
        <v>1000000</v>
      </c>
      <c r="CM137" s="28">
        <v>1000000</v>
      </c>
      <c r="CN137" s="28">
        <v>1000000</v>
      </c>
      <c r="CO137" s="28">
        <v>1000000</v>
      </c>
      <c r="CP137" s="28">
        <v>1000000</v>
      </c>
      <c r="CQ137" s="28">
        <v>1000000</v>
      </c>
      <c r="CR137" s="28">
        <v>1000000</v>
      </c>
      <c r="CS137" s="28">
        <v>1000000</v>
      </c>
      <c r="CT137" s="28">
        <v>1000000</v>
      </c>
      <c r="CU137" s="28">
        <v>1000000</v>
      </c>
      <c r="CV137" s="28">
        <v>1000000</v>
      </c>
      <c r="CW137" s="28">
        <v>1000000</v>
      </c>
      <c r="CX137" s="28">
        <v>1000000</v>
      </c>
      <c r="CY137" s="28">
        <v>1000000</v>
      </c>
      <c r="CZ137" s="28">
        <v>1000000</v>
      </c>
      <c r="DA137" s="28">
        <v>1000000</v>
      </c>
      <c r="DB137" s="28">
        <v>1000000</v>
      </c>
      <c r="DC137" s="28">
        <v>1000000</v>
      </c>
      <c r="DD137" s="28">
        <v>1000000</v>
      </c>
      <c r="DE137" s="28">
        <v>1000000</v>
      </c>
      <c r="DF137" s="28">
        <v>1000000</v>
      </c>
      <c r="DG137" s="28">
        <v>1000000</v>
      </c>
      <c r="DH137" s="28">
        <v>1000000</v>
      </c>
      <c r="DI137" s="28">
        <v>1000000</v>
      </c>
      <c r="DJ137" s="28">
        <v>1000000</v>
      </c>
      <c r="DK137" s="28">
        <v>1000000</v>
      </c>
      <c r="DL137" s="28">
        <v>0</v>
      </c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</row>
    <row r="138" spans="2:128" x14ac:dyDescent="0.25">
      <c r="B138" t="s">
        <v>1390</v>
      </c>
      <c r="C138" s="28" t="s">
        <v>466</v>
      </c>
      <c r="D138" t="s">
        <v>1391</v>
      </c>
      <c r="E138" s="28" t="s">
        <v>1392</v>
      </c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>
        <v>0</v>
      </c>
      <c r="BO138" s="28">
        <v>0</v>
      </c>
      <c r="BP138" s="28">
        <v>0</v>
      </c>
      <c r="BQ138" s="28">
        <v>0</v>
      </c>
      <c r="BR138" s="28">
        <v>0</v>
      </c>
      <c r="BS138" s="28">
        <v>0</v>
      </c>
      <c r="BT138" s="28">
        <v>18000000</v>
      </c>
      <c r="BU138" s="28">
        <v>18000000</v>
      </c>
      <c r="BV138" s="28">
        <v>0</v>
      </c>
      <c r="BW138" s="28">
        <v>0</v>
      </c>
      <c r="BX138" s="28">
        <v>0</v>
      </c>
      <c r="BY138" s="28">
        <v>0</v>
      </c>
      <c r="BZ138" s="28">
        <v>0</v>
      </c>
      <c r="CA138" s="28">
        <v>0</v>
      </c>
      <c r="CB138" s="28">
        <v>0</v>
      </c>
      <c r="CC138" s="28">
        <v>0</v>
      </c>
      <c r="CD138" s="28">
        <v>0</v>
      </c>
      <c r="CE138" s="28">
        <v>0</v>
      </c>
      <c r="CF138" s="28">
        <v>0</v>
      </c>
      <c r="CG138" s="28">
        <v>18000000</v>
      </c>
      <c r="CH138" s="28">
        <v>18000000</v>
      </c>
      <c r="CI138" s="28">
        <v>0</v>
      </c>
      <c r="CJ138" s="28">
        <v>0</v>
      </c>
      <c r="CK138" s="28">
        <v>0</v>
      </c>
      <c r="CL138" s="28">
        <v>0</v>
      </c>
      <c r="CM138" s="28">
        <v>0</v>
      </c>
      <c r="CN138" s="28">
        <v>0</v>
      </c>
      <c r="CO138" s="28">
        <v>0</v>
      </c>
      <c r="CP138" s="28">
        <v>0</v>
      </c>
      <c r="CQ138" s="28">
        <v>0</v>
      </c>
      <c r="CR138" s="28">
        <v>0</v>
      </c>
      <c r="CS138" s="28">
        <v>18000000</v>
      </c>
      <c r="CT138" s="28">
        <v>18000000</v>
      </c>
      <c r="CU138" s="28">
        <v>0</v>
      </c>
      <c r="CV138" s="28">
        <v>0</v>
      </c>
      <c r="CW138" s="28">
        <v>0</v>
      </c>
      <c r="CX138" s="28">
        <v>0</v>
      </c>
      <c r="CY138" s="28">
        <v>0</v>
      </c>
      <c r="CZ138" s="28">
        <v>0</v>
      </c>
      <c r="DA138" s="28">
        <v>0</v>
      </c>
      <c r="DB138" s="28">
        <v>0</v>
      </c>
      <c r="DC138" s="28">
        <v>0</v>
      </c>
      <c r="DD138" s="28">
        <v>0</v>
      </c>
      <c r="DE138" s="28">
        <v>0</v>
      </c>
      <c r="DF138" s="28">
        <v>18000000</v>
      </c>
      <c r="DG138" s="28">
        <v>18000000</v>
      </c>
      <c r="DH138" s="28">
        <v>0</v>
      </c>
      <c r="DI138" s="28">
        <v>0</v>
      </c>
      <c r="DJ138" s="28">
        <v>0</v>
      </c>
      <c r="DK138" s="28">
        <v>0</v>
      </c>
      <c r="DL138" s="28">
        <v>0</v>
      </c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</row>
    <row r="139" spans="2:128" x14ac:dyDescent="0.25">
      <c r="B139" t="s">
        <v>1393</v>
      </c>
      <c r="C139" s="28" t="s">
        <v>466</v>
      </c>
      <c r="D139" t="s">
        <v>1394</v>
      </c>
      <c r="E139" s="28" t="s">
        <v>1395</v>
      </c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>
        <v>400000</v>
      </c>
      <c r="BO139" s="28">
        <v>400000</v>
      </c>
      <c r="BP139" s="28">
        <v>400000</v>
      </c>
      <c r="BQ139" s="28">
        <v>400000</v>
      </c>
      <c r="BR139" s="28">
        <v>400000</v>
      </c>
      <c r="BS139" s="28">
        <v>400000</v>
      </c>
      <c r="BT139" s="28">
        <v>400000</v>
      </c>
      <c r="BU139" s="28">
        <v>400000</v>
      </c>
      <c r="BV139" s="28">
        <v>400000</v>
      </c>
      <c r="BW139" s="28">
        <v>400000</v>
      </c>
      <c r="BX139" s="28">
        <v>400000</v>
      </c>
      <c r="BY139" s="28">
        <v>400000</v>
      </c>
      <c r="BZ139" s="28">
        <v>400000</v>
      </c>
      <c r="CA139" s="28">
        <v>400000</v>
      </c>
      <c r="CB139" s="28">
        <v>400000</v>
      </c>
      <c r="CC139" s="28">
        <v>400000</v>
      </c>
      <c r="CD139" s="28">
        <v>400000</v>
      </c>
      <c r="CE139" s="28">
        <v>400000</v>
      </c>
      <c r="CF139" s="28">
        <v>400000</v>
      </c>
      <c r="CG139" s="28">
        <v>400000</v>
      </c>
      <c r="CH139" s="28">
        <v>400000</v>
      </c>
      <c r="CI139" s="28">
        <v>400000</v>
      </c>
      <c r="CJ139" s="28">
        <v>400000</v>
      </c>
      <c r="CK139" s="28">
        <v>400000</v>
      </c>
      <c r="CL139" s="28">
        <v>100000</v>
      </c>
      <c r="CM139" s="28">
        <v>100000</v>
      </c>
      <c r="CN139" s="28">
        <v>100000</v>
      </c>
      <c r="CO139" s="28">
        <v>100000</v>
      </c>
      <c r="CP139" s="28">
        <v>100000</v>
      </c>
      <c r="CQ139" s="28">
        <v>100000</v>
      </c>
      <c r="CR139" s="28">
        <v>100000</v>
      </c>
      <c r="CS139" s="28">
        <v>100000</v>
      </c>
      <c r="CT139" s="28">
        <v>100000</v>
      </c>
      <c r="CU139" s="28">
        <v>100000</v>
      </c>
      <c r="CV139" s="28">
        <v>100000</v>
      </c>
      <c r="CW139" s="28">
        <v>100000</v>
      </c>
      <c r="CX139" s="28">
        <v>100000</v>
      </c>
      <c r="CY139" s="28">
        <v>100000</v>
      </c>
      <c r="CZ139" s="28">
        <v>100000</v>
      </c>
      <c r="DA139" s="28">
        <v>100000</v>
      </c>
      <c r="DB139" s="28">
        <v>100000</v>
      </c>
      <c r="DC139" s="28">
        <v>100000</v>
      </c>
      <c r="DD139" s="28">
        <v>100000</v>
      </c>
      <c r="DE139" s="28">
        <v>100000</v>
      </c>
      <c r="DF139" s="28">
        <v>100000</v>
      </c>
      <c r="DG139" s="28">
        <v>100000</v>
      </c>
      <c r="DH139" s="28">
        <v>100000</v>
      </c>
      <c r="DI139" s="28">
        <v>100000</v>
      </c>
      <c r="DJ139" s="28">
        <v>100000</v>
      </c>
      <c r="DK139" s="28">
        <v>100000</v>
      </c>
      <c r="DL139" s="28">
        <v>0</v>
      </c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</row>
    <row r="140" spans="2:128" x14ac:dyDescent="0.25">
      <c r="B140" t="s">
        <v>1396</v>
      </c>
      <c r="C140" s="28" t="s">
        <v>466</v>
      </c>
      <c r="D140" t="s">
        <v>1397</v>
      </c>
      <c r="E140" s="28" t="s">
        <v>1398</v>
      </c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>
        <v>43600000</v>
      </c>
      <c r="BO140" s="28">
        <v>42800000</v>
      </c>
      <c r="BP140" s="28">
        <v>43600000</v>
      </c>
      <c r="BQ140" s="28">
        <v>43200000</v>
      </c>
      <c r="BR140" s="28">
        <v>43600000</v>
      </c>
      <c r="BS140" s="28">
        <v>43200000</v>
      </c>
      <c r="BT140" s="28">
        <v>43720000</v>
      </c>
      <c r="BU140" s="28">
        <v>43840000</v>
      </c>
      <c r="BV140" s="28">
        <v>43440000</v>
      </c>
      <c r="BW140" s="28">
        <v>43840000</v>
      </c>
      <c r="BX140" s="28">
        <v>43440000</v>
      </c>
      <c r="BY140" s="28">
        <v>43840000</v>
      </c>
      <c r="BZ140" s="28">
        <v>43600000</v>
      </c>
      <c r="CA140" s="28">
        <v>42800000</v>
      </c>
      <c r="CB140" s="28">
        <v>43600000</v>
      </c>
      <c r="CC140" s="28">
        <v>43200000</v>
      </c>
      <c r="CD140" s="28">
        <v>43600000</v>
      </c>
      <c r="CE140" s="28">
        <v>43200000</v>
      </c>
      <c r="CF140" s="28">
        <v>43720000</v>
      </c>
      <c r="CG140" s="28">
        <v>43840000</v>
      </c>
      <c r="CH140" s="28">
        <v>43440000</v>
      </c>
      <c r="CI140" s="28">
        <v>43840000</v>
      </c>
      <c r="CJ140" s="28">
        <v>43440000</v>
      </c>
      <c r="CK140" s="28">
        <v>43840000</v>
      </c>
      <c r="CL140" s="28">
        <v>0</v>
      </c>
      <c r="CM140" s="28">
        <v>0</v>
      </c>
      <c r="CN140" s="28">
        <v>0</v>
      </c>
      <c r="CO140" s="28">
        <v>0</v>
      </c>
      <c r="CP140" s="28">
        <v>0</v>
      </c>
      <c r="CQ140" s="28">
        <v>0</v>
      </c>
      <c r="CR140" s="28">
        <v>0</v>
      </c>
      <c r="CS140" s="28">
        <v>0</v>
      </c>
      <c r="CT140" s="28">
        <v>0</v>
      </c>
      <c r="CU140" s="28">
        <v>0</v>
      </c>
      <c r="CV140" s="28">
        <v>0</v>
      </c>
      <c r="CW140" s="28">
        <v>0</v>
      </c>
      <c r="CX140" s="28">
        <v>0</v>
      </c>
      <c r="CY140" s="28">
        <v>0</v>
      </c>
      <c r="CZ140" s="28">
        <v>0</v>
      </c>
      <c r="DA140" s="28">
        <v>0</v>
      </c>
      <c r="DB140" s="28">
        <v>0</v>
      </c>
      <c r="DC140" s="28">
        <v>0</v>
      </c>
      <c r="DD140" s="28">
        <v>0</v>
      </c>
      <c r="DE140" s="28">
        <v>0</v>
      </c>
      <c r="DF140" s="28">
        <v>0</v>
      </c>
      <c r="DG140" s="28">
        <v>0</v>
      </c>
      <c r="DH140" s="28">
        <v>0</v>
      </c>
      <c r="DI140" s="28">
        <v>0</v>
      </c>
      <c r="DJ140" s="28">
        <v>0</v>
      </c>
      <c r="DK140" s="28">
        <v>0</v>
      </c>
      <c r="DL140" s="28">
        <v>0</v>
      </c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</row>
    <row r="141" spans="2:128" x14ac:dyDescent="0.25">
      <c r="B141" t="s">
        <v>1399</v>
      </c>
      <c r="C141" s="28" t="s">
        <v>466</v>
      </c>
      <c r="D141" t="s">
        <v>1400</v>
      </c>
      <c r="E141" s="28" t="s">
        <v>1401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>
        <v>504000000</v>
      </c>
      <c r="BO141" s="28">
        <v>504000000</v>
      </c>
      <c r="BP141" s="28">
        <v>504000000</v>
      </c>
      <c r="BQ141" s="28">
        <v>504000000</v>
      </c>
      <c r="BR141" s="28">
        <v>504000000</v>
      </c>
      <c r="BS141" s="28">
        <v>504000000</v>
      </c>
      <c r="BT141" s="28">
        <v>506520000</v>
      </c>
      <c r="BU141" s="28">
        <v>509040000</v>
      </c>
      <c r="BV141" s="28">
        <v>509040000</v>
      </c>
      <c r="BW141" s="28">
        <v>509040000</v>
      </c>
      <c r="BX141" s="28">
        <v>509040000</v>
      </c>
      <c r="BY141" s="28">
        <v>509040000</v>
      </c>
      <c r="BZ141" s="28">
        <v>504000000</v>
      </c>
      <c r="CA141" s="28">
        <v>504000000</v>
      </c>
      <c r="CB141" s="28">
        <v>504000000</v>
      </c>
      <c r="CC141" s="28">
        <v>504000000</v>
      </c>
      <c r="CD141" s="28">
        <v>504000000</v>
      </c>
      <c r="CE141" s="28">
        <v>504000000</v>
      </c>
      <c r="CF141" s="28">
        <v>506520000</v>
      </c>
      <c r="CG141" s="28">
        <v>509040000</v>
      </c>
      <c r="CH141" s="28">
        <v>509040000</v>
      </c>
      <c r="CI141" s="28">
        <v>509040000</v>
      </c>
      <c r="CJ141" s="28">
        <v>509040000</v>
      </c>
      <c r="CK141" s="28">
        <v>509040000</v>
      </c>
      <c r="CL141" s="28">
        <v>0</v>
      </c>
      <c r="CM141" s="28">
        <v>0</v>
      </c>
      <c r="CN141" s="28">
        <v>0</v>
      </c>
      <c r="CO141" s="28">
        <v>0</v>
      </c>
      <c r="CP141" s="28">
        <v>0</v>
      </c>
      <c r="CQ141" s="28">
        <v>0</v>
      </c>
      <c r="CR141" s="28">
        <v>0</v>
      </c>
      <c r="CS141" s="28">
        <v>0</v>
      </c>
      <c r="CT141" s="28">
        <v>0</v>
      </c>
      <c r="CU141" s="28">
        <v>0</v>
      </c>
      <c r="CV141" s="28">
        <v>0</v>
      </c>
      <c r="CW141" s="28">
        <v>0</v>
      </c>
      <c r="CX141" s="28">
        <v>0</v>
      </c>
      <c r="CY141" s="28">
        <v>0</v>
      </c>
      <c r="CZ141" s="28">
        <v>0</v>
      </c>
      <c r="DA141" s="28">
        <v>0</v>
      </c>
      <c r="DB141" s="28">
        <v>0</v>
      </c>
      <c r="DC141" s="28">
        <v>0</v>
      </c>
      <c r="DD141" s="28">
        <v>0</v>
      </c>
      <c r="DE141" s="28">
        <v>0</v>
      </c>
      <c r="DF141" s="28">
        <v>0</v>
      </c>
      <c r="DG141" s="28">
        <v>0</v>
      </c>
      <c r="DH141" s="28">
        <v>0</v>
      </c>
      <c r="DI141" s="28">
        <v>0</v>
      </c>
      <c r="DJ141" s="28">
        <v>0</v>
      </c>
      <c r="DK141" s="28">
        <v>0</v>
      </c>
      <c r="DL141" s="28">
        <v>0</v>
      </c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</row>
    <row r="142" spans="2:128" x14ac:dyDescent="0.25">
      <c r="B142" t="s">
        <v>1402</v>
      </c>
      <c r="C142" s="28" t="s">
        <v>466</v>
      </c>
      <c r="D142" t="s">
        <v>1403</v>
      </c>
      <c r="E142" s="28" t="s">
        <v>1404</v>
      </c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>
        <v>144000000</v>
      </c>
      <c r="BO142" s="28">
        <v>144000000</v>
      </c>
      <c r="BP142" s="28">
        <v>144000000</v>
      </c>
      <c r="BQ142" s="28">
        <v>144000000</v>
      </c>
      <c r="BR142" s="28">
        <v>144000000</v>
      </c>
      <c r="BS142" s="28">
        <v>144000000</v>
      </c>
      <c r="BT142" s="28">
        <v>144720000</v>
      </c>
      <c r="BU142" s="28">
        <v>145440000</v>
      </c>
      <c r="BV142" s="28">
        <v>145440000</v>
      </c>
      <c r="BW142" s="28">
        <v>145440000</v>
      </c>
      <c r="BX142" s="28">
        <v>145440000</v>
      </c>
      <c r="BY142" s="28">
        <v>145440000</v>
      </c>
      <c r="BZ142" s="28">
        <v>144000000</v>
      </c>
      <c r="CA142" s="28">
        <v>144000000</v>
      </c>
      <c r="CB142" s="28">
        <v>144000000</v>
      </c>
      <c r="CC142" s="28">
        <v>144000000</v>
      </c>
      <c r="CD142" s="28">
        <v>144000000</v>
      </c>
      <c r="CE142" s="28">
        <v>144000000</v>
      </c>
      <c r="CF142" s="28">
        <v>144720000</v>
      </c>
      <c r="CG142" s="28">
        <v>145440000</v>
      </c>
      <c r="CH142" s="28">
        <v>145440000</v>
      </c>
      <c r="CI142" s="28">
        <v>145440000</v>
      </c>
      <c r="CJ142" s="28">
        <v>145440000</v>
      </c>
      <c r="CK142" s="28">
        <v>145440000</v>
      </c>
      <c r="CL142" s="28">
        <v>72000000</v>
      </c>
      <c r="CM142" s="28">
        <v>72000000</v>
      </c>
      <c r="CN142" s="28">
        <v>72000000</v>
      </c>
      <c r="CO142" s="28">
        <v>72000000</v>
      </c>
      <c r="CP142" s="28">
        <v>72000000</v>
      </c>
      <c r="CQ142" s="28">
        <v>72000000</v>
      </c>
      <c r="CR142" s="28">
        <v>72000000</v>
      </c>
      <c r="CS142" s="28">
        <v>72000000</v>
      </c>
      <c r="CT142" s="28">
        <v>72000000</v>
      </c>
      <c r="CU142" s="28">
        <v>72000000</v>
      </c>
      <c r="CV142" s="28">
        <v>72000000</v>
      </c>
      <c r="CW142" s="28">
        <v>72000000</v>
      </c>
      <c r="CX142" s="28">
        <v>72000000</v>
      </c>
      <c r="CY142" s="28">
        <v>72000000</v>
      </c>
      <c r="CZ142" s="28">
        <v>72000000</v>
      </c>
      <c r="DA142" s="28">
        <v>72000000</v>
      </c>
      <c r="DB142" s="28">
        <v>72000000</v>
      </c>
      <c r="DC142" s="28">
        <v>72000000</v>
      </c>
      <c r="DD142" s="28">
        <v>72000000</v>
      </c>
      <c r="DE142" s="28">
        <v>72000000</v>
      </c>
      <c r="DF142" s="28">
        <v>72000000</v>
      </c>
      <c r="DG142" s="28">
        <v>72000000</v>
      </c>
      <c r="DH142" s="28">
        <v>72000000</v>
      </c>
      <c r="DI142" s="28">
        <v>72000000</v>
      </c>
      <c r="DJ142" s="28">
        <v>72000000</v>
      </c>
      <c r="DK142" s="28">
        <v>72000000</v>
      </c>
      <c r="DL142" s="28">
        <v>0</v>
      </c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</row>
    <row r="143" spans="2:128" x14ac:dyDescent="0.25">
      <c r="B143" t="s">
        <v>1405</v>
      </c>
      <c r="C143" s="28" t="s">
        <v>466</v>
      </c>
      <c r="D143" t="s">
        <v>1406</v>
      </c>
      <c r="E143" s="28" t="s">
        <v>1407</v>
      </c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>
        <v>0</v>
      </c>
      <c r="BO143" s="28">
        <v>0</v>
      </c>
      <c r="BP143" s="28">
        <v>0</v>
      </c>
      <c r="BQ143" s="28">
        <v>0</v>
      </c>
      <c r="BR143" s="28">
        <v>0</v>
      </c>
      <c r="BS143" s="28">
        <v>0</v>
      </c>
      <c r="BT143" s="28">
        <v>216000000</v>
      </c>
      <c r="BU143" s="28">
        <v>0</v>
      </c>
      <c r="BV143" s="28">
        <v>0</v>
      </c>
      <c r="BW143" s="28">
        <v>0</v>
      </c>
      <c r="BX143" s="28">
        <v>0</v>
      </c>
      <c r="BY143" s="28">
        <v>0</v>
      </c>
      <c r="BZ143" s="28">
        <v>0</v>
      </c>
      <c r="CA143" s="28">
        <v>0</v>
      </c>
      <c r="CB143" s="28">
        <v>0</v>
      </c>
      <c r="CC143" s="28">
        <v>0</v>
      </c>
      <c r="CD143" s="28">
        <v>0</v>
      </c>
      <c r="CE143" s="28">
        <v>0</v>
      </c>
      <c r="CF143" s="28">
        <v>108000000</v>
      </c>
      <c r="CG143" s="28">
        <v>108000000</v>
      </c>
      <c r="CH143" s="28">
        <v>0</v>
      </c>
      <c r="CI143" s="28">
        <v>0</v>
      </c>
      <c r="CJ143" s="28">
        <v>0</v>
      </c>
      <c r="CK143" s="28">
        <v>0</v>
      </c>
      <c r="CL143" s="28">
        <v>0</v>
      </c>
      <c r="CM143" s="28">
        <v>0</v>
      </c>
      <c r="CN143" s="28">
        <v>0</v>
      </c>
      <c r="CO143" s="28">
        <v>0</v>
      </c>
      <c r="CP143" s="28">
        <v>0</v>
      </c>
      <c r="CQ143" s="28">
        <v>0</v>
      </c>
      <c r="CR143" s="28">
        <v>0</v>
      </c>
      <c r="CS143" s="28">
        <v>108000000</v>
      </c>
      <c r="CT143" s="28">
        <v>0</v>
      </c>
      <c r="CU143" s="28">
        <v>0</v>
      </c>
      <c r="CV143" s="28">
        <v>0</v>
      </c>
      <c r="CW143" s="28">
        <v>0</v>
      </c>
      <c r="CX143" s="28">
        <v>0</v>
      </c>
      <c r="CY143" s="28">
        <v>0</v>
      </c>
      <c r="CZ143" s="28">
        <v>0</v>
      </c>
      <c r="DA143" s="28">
        <v>0</v>
      </c>
      <c r="DB143" s="28">
        <v>0</v>
      </c>
      <c r="DC143" s="28">
        <v>0</v>
      </c>
      <c r="DD143" s="28">
        <v>0</v>
      </c>
      <c r="DE143" s="28">
        <v>0</v>
      </c>
      <c r="DF143" s="28">
        <v>108000000</v>
      </c>
      <c r="DG143" s="28">
        <v>0</v>
      </c>
      <c r="DH143" s="28">
        <v>0</v>
      </c>
      <c r="DI143" s="28">
        <v>0</v>
      </c>
      <c r="DJ143" s="28">
        <v>0</v>
      </c>
      <c r="DK143" s="28">
        <v>0</v>
      </c>
      <c r="DL143" s="28">
        <v>0</v>
      </c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</row>
    <row r="144" spans="2:128" x14ac:dyDescent="0.25">
      <c r="B144" t="s">
        <v>1408</v>
      </c>
      <c r="C144" s="28" t="s">
        <v>466</v>
      </c>
      <c r="D144" t="s">
        <v>1409</v>
      </c>
      <c r="E144" s="28" t="s">
        <v>1410</v>
      </c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>
        <v>504000000</v>
      </c>
      <c r="BO144" s="28">
        <v>504000000</v>
      </c>
      <c r="BP144" s="28">
        <v>504000000</v>
      </c>
      <c r="BQ144" s="28">
        <v>504000000</v>
      </c>
      <c r="BR144" s="28">
        <v>504000000</v>
      </c>
      <c r="BS144" s="28">
        <v>504000000</v>
      </c>
      <c r="BT144" s="28">
        <v>722520000</v>
      </c>
      <c r="BU144" s="28">
        <v>509040000</v>
      </c>
      <c r="BV144" s="28">
        <v>509040000</v>
      </c>
      <c r="BW144" s="28">
        <v>509040000</v>
      </c>
      <c r="BX144" s="28">
        <v>509040000</v>
      </c>
      <c r="BY144" s="28">
        <v>509040000</v>
      </c>
      <c r="BZ144" s="28">
        <v>508950000</v>
      </c>
      <c r="CA144" s="28">
        <v>506680000</v>
      </c>
      <c r="CB144" s="28">
        <v>602880000</v>
      </c>
      <c r="CC144" s="28">
        <v>505480000</v>
      </c>
      <c r="CD144" s="28">
        <v>503280000</v>
      </c>
      <c r="CE144" s="28">
        <v>504280000</v>
      </c>
      <c r="CF144" s="28">
        <v>718800000</v>
      </c>
      <c r="CG144" s="28">
        <v>509176000</v>
      </c>
      <c r="CH144" s="28">
        <v>527443000</v>
      </c>
      <c r="CI144" s="28">
        <v>488790000</v>
      </c>
      <c r="CJ144" s="28">
        <v>507796000</v>
      </c>
      <c r="CK144" s="28">
        <v>505578000</v>
      </c>
      <c r="CL144" s="28">
        <v>500000000</v>
      </c>
      <c r="CM144" s="28">
        <v>495050000</v>
      </c>
      <c r="CN144" s="28">
        <v>492370000</v>
      </c>
      <c r="CO144" s="28">
        <v>393490000</v>
      </c>
      <c r="CP144" s="28">
        <v>392010000</v>
      </c>
      <c r="CQ144" s="28">
        <v>392730000</v>
      </c>
      <c r="CR144" s="28">
        <v>392450000</v>
      </c>
      <c r="CS144" s="28">
        <v>396170000</v>
      </c>
      <c r="CT144" s="28">
        <v>396034000</v>
      </c>
      <c r="CU144" s="28">
        <v>377631000</v>
      </c>
      <c r="CV144" s="28">
        <v>397881000</v>
      </c>
      <c r="CW144" s="28">
        <v>399125000</v>
      </c>
      <c r="CX144" s="28">
        <v>402587000</v>
      </c>
      <c r="CY144" s="28">
        <v>500000000</v>
      </c>
      <c r="CZ144" s="28">
        <v>495050000</v>
      </c>
      <c r="DA144" s="28">
        <v>492370000</v>
      </c>
      <c r="DB144" s="28">
        <v>393490000</v>
      </c>
      <c r="DC144" s="28">
        <v>392010000</v>
      </c>
      <c r="DD144" s="28">
        <v>392730000</v>
      </c>
      <c r="DE144" s="28">
        <v>392450000</v>
      </c>
      <c r="DF144" s="28">
        <v>396170000</v>
      </c>
      <c r="DG144" s="28">
        <v>396034000</v>
      </c>
      <c r="DH144" s="28">
        <v>377631000</v>
      </c>
      <c r="DI144" s="28">
        <v>397881000</v>
      </c>
      <c r="DJ144" s="28">
        <v>399125000</v>
      </c>
      <c r="DK144" s="28">
        <v>402587000</v>
      </c>
      <c r="DL144" s="28">
        <v>0</v>
      </c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</row>
    <row r="145" spans="2:128" x14ac:dyDescent="0.25">
      <c r="B145" t="s">
        <v>1411</v>
      </c>
      <c r="C145" s="28" t="s">
        <v>466</v>
      </c>
      <c r="D145" t="s">
        <v>1412</v>
      </c>
      <c r="E145" s="28" t="s">
        <v>1413</v>
      </c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>
        <v>0</v>
      </c>
      <c r="BO145" s="28">
        <v>0</v>
      </c>
      <c r="BP145" s="28">
        <v>0</v>
      </c>
      <c r="BQ145" s="28">
        <v>0</v>
      </c>
      <c r="BR145" s="28">
        <v>0</v>
      </c>
      <c r="BS145" s="28">
        <v>0</v>
      </c>
      <c r="BT145" s="28">
        <v>0</v>
      </c>
      <c r="BU145" s="28">
        <v>0</v>
      </c>
      <c r="BV145" s="28">
        <v>0</v>
      </c>
      <c r="BW145" s="28">
        <v>0</v>
      </c>
      <c r="BX145" s="28">
        <v>0</v>
      </c>
      <c r="BY145" s="28">
        <v>0</v>
      </c>
      <c r="BZ145" s="28">
        <v>0</v>
      </c>
      <c r="CA145" s="28">
        <v>0</v>
      </c>
      <c r="CB145" s="28">
        <v>0</v>
      </c>
      <c r="CC145" s="28">
        <v>0</v>
      </c>
      <c r="CD145" s="28">
        <v>0</v>
      </c>
      <c r="CE145" s="28">
        <v>0</v>
      </c>
      <c r="CF145" s="28">
        <v>0</v>
      </c>
      <c r="CG145" s="28">
        <v>0</v>
      </c>
      <c r="CH145" s="28">
        <v>0</v>
      </c>
      <c r="CI145" s="28">
        <v>0</v>
      </c>
      <c r="CJ145" s="28">
        <v>0</v>
      </c>
      <c r="CK145" s="28">
        <v>0</v>
      </c>
      <c r="CL145" s="28">
        <v>-1000000000</v>
      </c>
      <c r="CM145" s="28">
        <v>-1000000000</v>
      </c>
      <c r="CN145" s="28">
        <v>-1000000000</v>
      </c>
      <c r="CO145" s="28">
        <v>-1000000000</v>
      </c>
      <c r="CP145" s="28">
        <v>-1000000000</v>
      </c>
      <c r="CQ145" s="28">
        <v>-1000000000</v>
      </c>
      <c r="CR145" s="28">
        <v>-1000000000</v>
      </c>
      <c r="CS145" s="28">
        <v>-1000000000</v>
      </c>
      <c r="CT145" s="28">
        <v>-1000000000</v>
      </c>
      <c r="CU145" s="28">
        <v>-1000000000</v>
      </c>
      <c r="CV145" s="28">
        <v>-1000000000</v>
      </c>
      <c r="CW145" s="28">
        <v>-1000000000</v>
      </c>
      <c r="CX145" s="28">
        <v>-1000000000</v>
      </c>
      <c r="CY145" s="28">
        <v>0</v>
      </c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>
        <v>1000000000</v>
      </c>
      <c r="DM145" s="28">
        <v>1000000000</v>
      </c>
      <c r="DN145" s="28">
        <v>1000000000</v>
      </c>
      <c r="DO145" s="28">
        <v>1000000000</v>
      </c>
      <c r="DP145" s="28">
        <v>1000000000</v>
      </c>
      <c r="DQ145" s="28">
        <v>1000000000</v>
      </c>
      <c r="DR145" s="28">
        <v>1000000000</v>
      </c>
      <c r="DS145" s="28">
        <v>1000000000</v>
      </c>
      <c r="DT145" s="28">
        <v>1000000000</v>
      </c>
      <c r="DU145" s="28">
        <v>1000000000</v>
      </c>
      <c r="DV145" s="28">
        <v>1000000000</v>
      </c>
      <c r="DW145" s="28">
        <v>1000000000</v>
      </c>
      <c r="DX145" s="28">
        <v>1000000000</v>
      </c>
    </row>
    <row r="146" spans="2:128" x14ac:dyDescent="0.25">
      <c r="B146" t="s">
        <v>1414</v>
      </c>
      <c r="C146" s="28" t="s">
        <v>466</v>
      </c>
      <c r="D146" t="s">
        <v>1415</v>
      </c>
      <c r="E146" s="28" t="s">
        <v>1416</v>
      </c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>
        <v>0</v>
      </c>
      <c r="BO146" s="28">
        <v>0</v>
      </c>
      <c r="BP146" s="28">
        <v>100000000</v>
      </c>
      <c r="BQ146" s="28">
        <v>0</v>
      </c>
      <c r="BR146" s="28">
        <v>0</v>
      </c>
      <c r="BS146" s="28">
        <v>0</v>
      </c>
      <c r="BT146" s="28">
        <v>0</v>
      </c>
      <c r="BU146" s="28">
        <v>0</v>
      </c>
      <c r="BV146" s="28">
        <v>0</v>
      </c>
      <c r="BW146" s="28">
        <v>0</v>
      </c>
      <c r="BX146" s="28">
        <v>0</v>
      </c>
      <c r="BY146" s="28">
        <v>0</v>
      </c>
      <c r="BZ146" s="28">
        <v>0</v>
      </c>
      <c r="CA146" s="28">
        <v>0</v>
      </c>
      <c r="CB146" s="28">
        <v>0</v>
      </c>
      <c r="CC146" s="28">
        <v>0</v>
      </c>
      <c r="CD146" s="28">
        <v>0</v>
      </c>
      <c r="CE146" s="28">
        <v>0</v>
      </c>
      <c r="CF146" s="28">
        <v>0</v>
      </c>
      <c r="CG146" s="28">
        <v>0</v>
      </c>
      <c r="CH146" s="28">
        <v>0</v>
      </c>
      <c r="CI146" s="28">
        <v>0</v>
      </c>
      <c r="CJ146" s="28">
        <v>0</v>
      </c>
      <c r="CK146" s="28">
        <v>0</v>
      </c>
      <c r="CL146" s="28">
        <v>-2648750000</v>
      </c>
      <c r="CM146" s="28">
        <v>-2648750000</v>
      </c>
      <c r="CN146" s="28">
        <v>-2648750000</v>
      </c>
      <c r="CO146" s="28">
        <v>-2548750000</v>
      </c>
      <c r="CP146" s="28">
        <v>-2548750000</v>
      </c>
      <c r="CQ146" s="28">
        <v>-2548750000</v>
      </c>
      <c r="CR146" s="28">
        <v>-2548750000</v>
      </c>
      <c r="CS146" s="28">
        <v>-2548750000</v>
      </c>
      <c r="CT146" s="28">
        <v>-2548750000</v>
      </c>
      <c r="CU146" s="28">
        <v>-2548750000</v>
      </c>
      <c r="CV146" s="28">
        <v>-2548750000</v>
      </c>
      <c r="CW146" s="28">
        <v>-2548750000</v>
      </c>
      <c r="CX146" s="28">
        <v>-2548750000</v>
      </c>
      <c r="CY146" s="28">
        <v>0</v>
      </c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>
        <v>2648750000</v>
      </c>
      <c r="DM146" s="28">
        <v>2648750000</v>
      </c>
      <c r="DN146" s="28">
        <v>2648750000</v>
      </c>
      <c r="DO146" s="28">
        <v>2548750000</v>
      </c>
      <c r="DP146" s="28">
        <v>2548750000</v>
      </c>
      <c r="DQ146" s="28">
        <v>2548750000</v>
      </c>
      <c r="DR146" s="28">
        <v>2548750000</v>
      </c>
      <c r="DS146" s="28">
        <v>2548750000</v>
      </c>
      <c r="DT146" s="28">
        <v>2548750000</v>
      </c>
      <c r="DU146" s="28">
        <v>2548750000</v>
      </c>
      <c r="DV146" s="28">
        <v>2548750000</v>
      </c>
      <c r="DW146" s="28">
        <v>2548750000</v>
      </c>
      <c r="DX146" s="28">
        <v>2548750000</v>
      </c>
    </row>
    <row r="147" spans="2:128" x14ac:dyDescent="0.25">
      <c r="B147" t="s">
        <v>1417</v>
      </c>
      <c r="C147" s="28" t="s">
        <v>466</v>
      </c>
      <c r="D147" t="s">
        <v>1418</v>
      </c>
      <c r="E147" s="28" t="s">
        <v>1419</v>
      </c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>
        <v>120000000</v>
      </c>
      <c r="BO147" s="28">
        <v>120000000</v>
      </c>
      <c r="BP147" s="28">
        <v>120000000</v>
      </c>
      <c r="BQ147" s="28">
        <v>120000000</v>
      </c>
      <c r="BR147" s="28">
        <v>120000000</v>
      </c>
      <c r="BS147" s="28">
        <v>120000000</v>
      </c>
      <c r="BT147" s="28">
        <v>120000000</v>
      </c>
      <c r="BU147" s="28">
        <v>123000000</v>
      </c>
      <c r="BV147" s="28">
        <v>123000000</v>
      </c>
      <c r="BW147" s="28">
        <v>123000000</v>
      </c>
      <c r="BX147" s="28">
        <v>123000000</v>
      </c>
      <c r="BY147" s="28">
        <v>123000000</v>
      </c>
      <c r="BZ147" s="28">
        <v>0</v>
      </c>
      <c r="CA147" s="28">
        <v>0</v>
      </c>
      <c r="CB147" s="28">
        <v>0</v>
      </c>
      <c r="CC147" s="28">
        <v>0</v>
      </c>
      <c r="CD147" s="28">
        <v>0</v>
      </c>
      <c r="CE147" s="28">
        <v>0</v>
      </c>
      <c r="CF147" s="28">
        <v>180000000</v>
      </c>
      <c r="CG147" s="28">
        <v>0</v>
      </c>
      <c r="CH147" s="28">
        <v>0</v>
      </c>
      <c r="CI147" s="28">
        <v>0</v>
      </c>
      <c r="CJ147" s="28">
        <v>0</v>
      </c>
      <c r="CK147" s="28">
        <v>0</v>
      </c>
      <c r="CL147" s="28">
        <v>-4800000000</v>
      </c>
      <c r="CM147" s="28">
        <v>-4680000000</v>
      </c>
      <c r="CN147" s="28">
        <v>-4560000000</v>
      </c>
      <c r="CO147" s="28">
        <v>-4440000000</v>
      </c>
      <c r="CP147" s="28">
        <v>-4320000000</v>
      </c>
      <c r="CQ147" s="28">
        <v>-4200000000</v>
      </c>
      <c r="CR147" s="28">
        <v>-4080000000</v>
      </c>
      <c r="CS147" s="28">
        <v>-4140000000</v>
      </c>
      <c r="CT147" s="28">
        <v>-4017000000</v>
      </c>
      <c r="CU147" s="28">
        <v>-3894000000</v>
      </c>
      <c r="CV147" s="28">
        <v>-3771000000</v>
      </c>
      <c r="CW147" s="28">
        <v>-3648000000</v>
      </c>
      <c r="CX147" s="28">
        <v>-3525000000</v>
      </c>
      <c r="CY147" s="28">
        <v>0</v>
      </c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>
        <v>4800000000</v>
      </c>
      <c r="DM147" s="28">
        <v>4680000000</v>
      </c>
      <c r="DN147" s="28">
        <v>4560000000</v>
      </c>
      <c r="DO147" s="28">
        <v>4440000000</v>
      </c>
      <c r="DP147" s="28">
        <v>4320000000</v>
      </c>
      <c r="DQ147" s="28">
        <v>4200000000</v>
      </c>
      <c r="DR147" s="28">
        <v>4080000000</v>
      </c>
      <c r="DS147" s="28">
        <v>4140000000</v>
      </c>
      <c r="DT147" s="28">
        <v>4017000000</v>
      </c>
      <c r="DU147" s="28">
        <v>3894000000</v>
      </c>
      <c r="DV147" s="28">
        <v>3771000000</v>
      </c>
      <c r="DW147" s="28">
        <v>3648000000</v>
      </c>
      <c r="DX147" s="28">
        <v>3525000000</v>
      </c>
    </row>
    <row r="148" spans="2:128" x14ac:dyDescent="0.25">
      <c r="B148" t="s">
        <v>1420</v>
      </c>
      <c r="C148" s="28" t="s">
        <v>466</v>
      </c>
      <c r="D148" t="s">
        <v>1421</v>
      </c>
      <c r="E148" s="28" t="s">
        <v>1422</v>
      </c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>
        <v>0</v>
      </c>
      <c r="BO148" s="28">
        <v>0</v>
      </c>
      <c r="BP148" s="28">
        <v>0</v>
      </c>
      <c r="BQ148" s="28">
        <v>0</v>
      </c>
      <c r="BR148" s="28">
        <v>0</v>
      </c>
      <c r="BS148" s="28">
        <v>0</v>
      </c>
      <c r="BT148" s="28">
        <v>0</v>
      </c>
      <c r="BU148" s="28">
        <v>0</v>
      </c>
      <c r="BV148" s="28">
        <v>36000000</v>
      </c>
      <c r="BW148" s="28">
        <v>0</v>
      </c>
      <c r="BX148" s="28">
        <v>0</v>
      </c>
      <c r="BY148" s="28">
        <v>0</v>
      </c>
      <c r="BZ148" s="28">
        <v>0</v>
      </c>
      <c r="CA148" s="28">
        <v>0</v>
      </c>
      <c r="CB148" s="28">
        <v>0</v>
      </c>
      <c r="CC148" s="28">
        <v>0</v>
      </c>
      <c r="CD148" s="28">
        <v>0</v>
      </c>
      <c r="CE148" s="28">
        <v>0</v>
      </c>
      <c r="CF148" s="28">
        <v>36000000</v>
      </c>
      <c r="CG148" s="28">
        <v>0</v>
      </c>
      <c r="CH148" s="28">
        <v>0</v>
      </c>
      <c r="CI148" s="28">
        <v>0</v>
      </c>
      <c r="CJ148" s="28">
        <v>0</v>
      </c>
      <c r="CK148" s="28">
        <v>0</v>
      </c>
      <c r="CL148" s="28">
        <v>0</v>
      </c>
      <c r="CM148" s="28">
        <v>0</v>
      </c>
      <c r="CN148" s="28">
        <v>0</v>
      </c>
      <c r="CO148" s="28">
        <v>0</v>
      </c>
      <c r="CP148" s="28">
        <v>0</v>
      </c>
      <c r="CQ148" s="28">
        <v>0</v>
      </c>
      <c r="CR148" s="28">
        <v>0</v>
      </c>
      <c r="CS148" s="28">
        <v>-36000000</v>
      </c>
      <c r="CT148" s="28">
        <v>-36000000</v>
      </c>
      <c r="CU148" s="28">
        <v>0</v>
      </c>
      <c r="CV148" s="28">
        <v>0</v>
      </c>
      <c r="CW148" s="28">
        <v>0</v>
      </c>
      <c r="CX148" s="28">
        <v>0</v>
      </c>
      <c r="CY148" s="28">
        <v>0</v>
      </c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>
        <v>0</v>
      </c>
      <c r="DM148" s="28">
        <v>0</v>
      </c>
      <c r="DN148" s="28">
        <v>0</v>
      </c>
      <c r="DO148" s="28">
        <v>0</v>
      </c>
      <c r="DP148" s="28">
        <v>0</v>
      </c>
      <c r="DQ148" s="28">
        <v>0</v>
      </c>
      <c r="DR148" s="28">
        <v>0</v>
      </c>
      <c r="DS148" s="28">
        <v>36000000</v>
      </c>
      <c r="DT148" s="28">
        <v>36000000</v>
      </c>
      <c r="DU148" s="28">
        <v>0</v>
      </c>
      <c r="DV148" s="28">
        <v>0</v>
      </c>
      <c r="DW148" s="28">
        <v>0</v>
      </c>
      <c r="DX148" s="28">
        <v>0</v>
      </c>
    </row>
    <row r="149" spans="2:128" x14ac:dyDescent="0.25">
      <c r="B149" t="s">
        <v>1423</v>
      </c>
      <c r="C149" s="28" t="s">
        <v>466</v>
      </c>
      <c r="D149" t="s">
        <v>1424</v>
      </c>
      <c r="E149" s="28" t="s">
        <v>1425</v>
      </c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>
        <v>0</v>
      </c>
      <c r="BO149" s="28">
        <v>0</v>
      </c>
      <c r="BP149" s="28">
        <v>0</v>
      </c>
      <c r="BQ149" s="28">
        <v>0</v>
      </c>
      <c r="BR149" s="28">
        <v>0</v>
      </c>
      <c r="BS149" s="28">
        <v>0</v>
      </c>
      <c r="BT149" s="28">
        <v>0</v>
      </c>
      <c r="BU149" s="28">
        <v>0</v>
      </c>
      <c r="BV149" s="28">
        <v>360000</v>
      </c>
      <c r="BW149" s="28">
        <v>0</v>
      </c>
      <c r="BX149" s="28">
        <v>0</v>
      </c>
      <c r="BY149" s="28">
        <v>0</v>
      </c>
      <c r="BZ149" s="28">
        <v>0</v>
      </c>
      <c r="CA149" s="28">
        <v>0</v>
      </c>
      <c r="CB149" s="28">
        <v>0</v>
      </c>
      <c r="CC149" s="28">
        <v>0</v>
      </c>
      <c r="CD149" s="28">
        <v>0</v>
      </c>
      <c r="CE149" s="28">
        <v>0</v>
      </c>
      <c r="CF149" s="28">
        <v>120000</v>
      </c>
      <c r="CG149" s="28">
        <v>120000</v>
      </c>
      <c r="CH149" s="28">
        <v>120000</v>
      </c>
      <c r="CI149" s="28">
        <v>0</v>
      </c>
      <c r="CJ149" s="28">
        <v>0</v>
      </c>
      <c r="CK149" s="28">
        <v>0</v>
      </c>
      <c r="CL149" s="28">
        <v>0</v>
      </c>
      <c r="CM149" s="28">
        <v>0</v>
      </c>
      <c r="CN149" s="28">
        <v>0</v>
      </c>
      <c r="CO149" s="28">
        <v>0</v>
      </c>
      <c r="CP149" s="28">
        <v>0</v>
      </c>
      <c r="CQ149" s="28">
        <v>0</v>
      </c>
      <c r="CR149" s="28">
        <v>0</v>
      </c>
      <c r="CS149" s="28">
        <v>-120000</v>
      </c>
      <c r="CT149" s="28">
        <v>-240000</v>
      </c>
      <c r="CU149" s="28">
        <v>0</v>
      </c>
      <c r="CV149" s="28">
        <v>0</v>
      </c>
      <c r="CW149" s="28">
        <v>0</v>
      </c>
      <c r="CX149" s="28">
        <v>0</v>
      </c>
      <c r="CY149" s="28">
        <v>0</v>
      </c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>
        <v>0</v>
      </c>
      <c r="DM149" s="28">
        <v>0</v>
      </c>
      <c r="DN149" s="28">
        <v>0</v>
      </c>
      <c r="DO149" s="28">
        <v>0</v>
      </c>
      <c r="DP149" s="28">
        <v>0</v>
      </c>
      <c r="DQ149" s="28">
        <v>0</v>
      </c>
      <c r="DR149" s="28">
        <v>0</v>
      </c>
      <c r="DS149" s="28">
        <v>120000</v>
      </c>
      <c r="DT149" s="28">
        <v>240000</v>
      </c>
      <c r="DU149" s="28">
        <v>0</v>
      </c>
      <c r="DV149" s="28">
        <v>0</v>
      </c>
      <c r="DW149" s="28">
        <v>0</v>
      </c>
      <c r="DX149" s="28">
        <v>0</v>
      </c>
    </row>
    <row r="150" spans="2:128" x14ac:dyDescent="0.25">
      <c r="B150" t="s">
        <v>1426</v>
      </c>
      <c r="C150" s="28" t="s">
        <v>466</v>
      </c>
      <c r="D150" t="s">
        <v>1427</v>
      </c>
      <c r="E150" s="28" t="s">
        <v>1428</v>
      </c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>
        <v>36750000</v>
      </c>
      <c r="BO150" s="28">
        <v>36000000</v>
      </c>
      <c r="BP150" s="28">
        <v>35250000</v>
      </c>
      <c r="BQ150" s="28">
        <v>34500000</v>
      </c>
      <c r="BR150" s="28">
        <v>33750000</v>
      </c>
      <c r="BS150" s="28">
        <v>33000000</v>
      </c>
      <c r="BT150" s="28">
        <v>32250000</v>
      </c>
      <c r="BU150" s="28">
        <v>32850000</v>
      </c>
      <c r="BV150" s="28">
        <v>32077500</v>
      </c>
      <c r="BW150" s="28">
        <v>31305000</v>
      </c>
      <c r="BX150" s="28">
        <v>30532500</v>
      </c>
      <c r="BY150" s="28">
        <v>29760000</v>
      </c>
      <c r="BZ150" s="28">
        <v>36000000</v>
      </c>
      <c r="CA150" s="28">
        <v>35250000</v>
      </c>
      <c r="CB150" s="28">
        <v>34500000</v>
      </c>
      <c r="CC150" s="28">
        <v>33750000</v>
      </c>
      <c r="CD150" s="28">
        <v>33000000</v>
      </c>
      <c r="CE150" s="28">
        <v>32250000</v>
      </c>
      <c r="CF150" s="28">
        <v>32850000</v>
      </c>
      <c r="CG150" s="28">
        <v>32077500</v>
      </c>
      <c r="CH150" s="28">
        <v>31305000</v>
      </c>
      <c r="CI150" s="28">
        <v>30532500</v>
      </c>
      <c r="CJ150" s="28">
        <v>29760000</v>
      </c>
      <c r="CK150" s="28">
        <v>28987500</v>
      </c>
      <c r="CL150" s="28">
        <v>-36750000</v>
      </c>
      <c r="CM150" s="28">
        <v>-36000000</v>
      </c>
      <c r="CN150" s="28">
        <v>-35250000</v>
      </c>
      <c r="CO150" s="28">
        <v>-34500000</v>
      </c>
      <c r="CP150" s="28">
        <v>-33750000</v>
      </c>
      <c r="CQ150" s="28">
        <v>-33000000</v>
      </c>
      <c r="CR150" s="28">
        <v>-32250000</v>
      </c>
      <c r="CS150" s="28">
        <v>-32850000</v>
      </c>
      <c r="CT150" s="28">
        <v>-32077500</v>
      </c>
      <c r="CU150" s="28">
        <v>-31305000</v>
      </c>
      <c r="CV150" s="28">
        <v>-30532500</v>
      </c>
      <c r="CW150" s="28">
        <v>-29760000</v>
      </c>
      <c r="CX150" s="28">
        <v>-28987500</v>
      </c>
      <c r="CY150" s="28">
        <v>0</v>
      </c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>
        <v>36750000</v>
      </c>
      <c r="DM150" s="28">
        <v>36000000</v>
      </c>
      <c r="DN150" s="28">
        <v>35250000</v>
      </c>
      <c r="DO150" s="28">
        <v>34500000</v>
      </c>
      <c r="DP150" s="28">
        <v>33750000</v>
      </c>
      <c r="DQ150" s="28">
        <v>33000000</v>
      </c>
      <c r="DR150" s="28">
        <v>32250000</v>
      </c>
      <c r="DS150" s="28">
        <v>32850000</v>
      </c>
      <c r="DT150" s="28">
        <v>32077500</v>
      </c>
      <c r="DU150" s="28">
        <v>31305000</v>
      </c>
      <c r="DV150" s="28">
        <v>30532500</v>
      </c>
      <c r="DW150" s="28">
        <v>29760000</v>
      </c>
      <c r="DX150" s="28">
        <v>28987500</v>
      </c>
    </row>
    <row r="151" spans="2:128" x14ac:dyDescent="0.25">
      <c r="B151" t="s">
        <v>1429</v>
      </c>
      <c r="C151" s="28" t="s">
        <v>466</v>
      </c>
      <c r="D151" t="s">
        <v>1430</v>
      </c>
      <c r="E151" s="28" t="s">
        <v>1240</v>
      </c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>
        <v>2860000</v>
      </c>
      <c r="BO151" s="28">
        <v>2860000</v>
      </c>
      <c r="BP151" s="28">
        <v>2860000</v>
      </c>
      <c r="BQ151" s="28">
        <v>2860000</v>
      </c>
      <c r="BR151" s="28">
        <v>2860000</v>
      </c>
      <c r="BS151" s="28">
        <v>2860000</v>
      </c>
      <c r="BT151" s="28">
        <v>2860000</v>
      </c>
      <c r="BU151" s="28">
        <v>2860000</v>
      </c>
      <c r="BV151" s="28">
        <v>2860000</v>
      </c>
      <c r="BW151" s="28">
        <v>2860000</v>
      </c>
      <c r="BX151" s="28">
        <v>2860000</v>
      </c>
      <c r="BY151" s="28">
        <v>2860000</v>
      </c>
      <c r="BZ151" s="28">
        <v>2860000</v>
      </c>
      <c r="CA151" s="28">
        <v>2860000</v>
      </c>
      <c r="CB151" s="28">
        <v>2860000</v>
      </c>
      <c r="CC151" s="28">
        <v>2860000</v>
      </c>
      <c r="CD151" s="28">
        <v>2860000</v>
      </c>
      <c r="CE151" s="28">
        <v>2860000</v>
      </c>
      <c r="CF151" s="28">
        <v>2860000</v>
      </c>
      <c r="CG151" s="28">
        <v>2860000</v>
      </c>
      <c r="CH151" s="28">
        <v>2860000</v>
      </c>
      <c r="CI151" s="28">
        <v>2860000</v>
      </c>
      <c r="CJ151" s="28">
        <v>2860000</v>
      </c>
      <c r="CK151" s="28">
        <v>2860000</v>
      </c>
      <c r="CL151" s="28">
        <v>-2860000</v>
      </c>
      <c r="CM151" s="28">
        <v>-2860000</v>
      </c>
      <c r="CN151" s="28">
        <v>-2860000</v>
      </c>
      <c r="CO151" s="28">
        <v>-2860000</v>
      </c>
      <c r="CP151" s="28">
        <v>-2860000</v>
      </c>
      <c r="CQ151" s="28">
        <v>-2860000</v>
      </c>
      <c r="CR151" s="28">
        <v>-2860000</v>
      </c>
      <c r="CS151" s="28">
        <v>-2860000</v>
      </c>
      <c r="CT151" s="28">
        <v>-2860000</v>
      </c>
      <c r="CU151" s="28">
        <v>-2860000</v>
      </c>
      <c r="CV151" s="28">
        <v>-2860000</v>
      </c>
      <c r="CW151" s="28">
        <v>-2860000</v>
      </c>
      <c r="CX151" s="28">
        <v>-2860000</v>
      </c>
      <c r="CY151" s="28">
        <v>0</v>
      </c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>
        <v>2860000</v>
      </c>
      <c r="DM151" s="28">
        <v>2860000</v>
      </c>
      <c r="DN151" s="28">
        <v>2860000</v>
      </c>
      <c r="DO151" s="28">
        <v>2860000</v>
      </c>
      <c r="DP151" s="28">
        <v>2860000</v>
      </c>
      <c r="DQ151" s="28">
        <v>2860000</v>
      </c>
      <c r="DR151" s="28">
        <v>2860000</v>
      </c>
      <c r="DS151" s="28">
        <v>2860000</v>
      </c>
      <c r="DT151" s="28">
        <v>2860000</v>
      </c>
      <c r="DU151" s="28">
        <v>2860000</v>
      </c>
      <c r="DV151" s="28">
        <v>2860000</v>
      </c>
      <c r="DW151" s="28">
        <v>2860000</v>
      </c>
      <c r="DX151" s="28">
        <v>2860000</v>
      </c>
    </row>
    <row r="152" spans="2:128" x14ac:dyDescent="0.25">
      <c r="B152" t="s">
        <v>1431</v>
      </c>
      <c r="C152" s="28" t="s">
        <v>466</v>
      </c>
      <c r="D152" t="s">
        <v>1432</v>
      </c>
      <c r="E152" s="28" t="s">
        <v>1241</v>
      </c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>
        <v>85600000</v>
      </c>
      <c r="BO152" s="28">
        <v>83200000</v>
      </c>
      <c r="BP152" s="28">
        <v>84800000</v>
      </c>
      <c r="BQ152" s="28">
        <v>83600000</v>
      </c>
      <c r="BR152" s="28">
        <v>84400000</v>
      </c>
      <c r="BS152" s="28">
        <v>83600000</v>
      </c>
      <c r="BT152" s="28">
        <v>84520000</v>
      </c>
      <c r="BU152" s="28">
        <v>102540000</v>
      </c>
      <c r="BV152" s="28">
        <v>84440000</v>
      </c>
      <c r="BW152" s="28">
        <v>67240000</v>
      </c>
      <c r="BX152" s="28">
        <v>84440000</v>
      </c>
      <c r="BY152" s="28">
        <v>85240000</v>
      </c>
      <c r="BZ152" s="28">
        <v>84000000</v>
      </c>
      <c r="CA152" s="28">
        <v>84000000</v>
      </c>
      <c r="CB152" s="28">
        <v>84000000</v>
      </c>
      <c r="CC152" s="28">
        <v>84000000</v>
      </c>
      <c r="CD152" s="28">
        <v>84000000</v>
      </c>
      <c r="CE152" s="28">
        <v>84000000</v>
      </c>
      <c r="CF152" s="28">
        <v>84420000</v>
      </c>
      <c r="CG152" s="28">
        <v>84840000</v>
      </c>
      <c r="CH152" s="28">
        <v>84840000</v>
      </c>
      <c r="CI152" s="28">
        <v>84840000</v>
      </c>
      <c r="CJ152" s="28">
        <v>84840000</v>
      </c>
      <c r="CK152" s="28">
        <v>84840000</v>
      </c>
      <c r="CL152" s="28">
        <v>-41600000</v>
      </c>
      <c r="CM152" s="28">
        <v>-40000000</v>
      </c>
      <c r="CN152" s="28">
        <v>-40800000</v>
      </c>
      <c r="CO152" s="28">
        <v>-40000000</v>
      </c>
      <c r="CP152" s="28">
        <v>-40400000</v>
      </c>
      <c r="CQ152" s="28">
        <v>-40000000</v>
      </c>
      <c r="CR152" s="28">
        <v>-40400000</v>
      </c>
      <c r="CS152" s="28">
        <v>-40300000</v>
      </c>
      <c r="CT152" s="28">
        <v>-22600000</v>
      </c>
      <c r="CU152" s="28">
        <v>-23000000</v>
      </c>
      <c r="CV152" s="28">
        <v>-40600000</v>
      </c>
      <c r="CW152" s="28">
        <v>-41000000</v>
      </c>
      <c r="CX152" s="28">
        <v>-40600000</v>
      </c>
      <c r="CY152" s="28">
        <v>0</v>
      </c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>
        <v>41600000</v>
      </c>
      <c r="DM152" s="28">
        <v>40000000</v>
      </c>
      <c r="DN152" s="28">
        <v>40800000</v>
      </c>
      <c r="DO152" s="28">
        <v>40000000</v>
      </c>
      <c r="DP152" s="28">
        <v>40400000</v>
      </c>
      <c r="DQ152" s="28">
        <v>40000000</v>
      </c>
      <c r="DR152" s="28">
        <v>40400000</v>
      </c>
      <c r="DS152" s="28">
        <v>40300000</v>
      </c>
      <c r="DT152" s="28">
        <v>22600000</v>
      </c>
      <c r="DU152" s="28">
        <v>23000000</v>
      </c>
      <c r="DV152" s="28">
        <v>40600000</v>
      </c>
      <c r="DW152" s="28">
        <v>41000000</v>
      </c>
      <c r="DX152" s="28">
        <v>40600000</v>
      </c>
    </row>
    <row r="153" spans="2:128" x14ac:dyDescent="0.25">
      <c r="B153" t="s">
        <v>1433</v>
      </c>
      <c r="C153" s="28" t="s">
        <v>466</v>
      </c>
      <c r="D153" t="s">
        <v>1434</v>
      </c>
      <c r="E153" s="28" t="s">
        <v>1242</v>
      </c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>
        <v>18000000</v>
      </c>
      <c r="BO153" s="28">
        <v>18080000</v>
      </c>
      <c r="BP153" s="28">
        <v>19030000</v>
      </c>
      <c r="BQ153" s="28">
        <v>18380000</v>
      </c>
      <c r="BR153" s="28">
        <v>18930000</v>
      </c>
      <c r="BS153" s="28">
        <v>18680000</v>
      </c>
      <c r="BT153" s="28">
        <v>19230000</v>
      </c>
      <c r="BU153" s="28">
        <v>18986000</v>
      </c>
      <c r="BV153" s="28">
        <v>19365500</v>
      </c>
      <c r="BW153" s="28">
        <v>19845000</v>
      </c>
      <c r="BX153" s="28">
        <v>19623500</v>
      </c>
      <c r="BY153" s="28">
        <v>20178000</v>
      </c>
      <c r="BZ153" s="28">
        <v>18080000</v>
      </c>
      <c r="CA153" s="28">
        <v>19030000</v>
      </c>
      <c r="CB153" s="28">
        <v>18380000</v>
      </c>
      <c r="CC153" s="28">
        <v>18930000</v>
      </c>
      <c r="CD153" s="28">
        <v>18680000</v>
      </c>
      <c r="CE153" s="28">
        <v>19230000</v>
      </c>
      <c r="CF153" s="28">
        <v>18986000</v>
      </c>
      <c r="CG153" s="28">
        <v>19365500</v>
      </c>
      <c r="CH153" s="28">
        <v>19845000</v>
      </c>
      <c r="CI153" s="28">
        <v>19623500</v>
      </c>
      <c r="CJ153" s="28">
        <v>20178000</v>
      </c>
      <c r="CK153" s="28">
        <v>19932500</v>
      </c>
      <c r="CL153" s="28">
        <v>-18000000</v>
      </c>
      <c r="CM153" s="28">
        <v>-18080000</v>
      </c>
      <c r="CN153" s="28">
        <v>-19030000</v>
      </c>
      <c r="CO153" s="28">
        <v>-18380000</v>
      </c>
      <c r="CP153" s="28">
        <v>-18930000</v>
      </c>
      <c r="CQ153" s="28">
        <v>-18680000</v>
      </c>
      <c r="CR153" s="28">
        <v>-19230000</v>
      </c>
      <c r="CS153" s="28">
        <v>-18986000</v>
      </c>
      <c r="CT153" s="28">
        <v>-19365500</v>
      </c>
      <c r="CU153" s="28">
        <v>-19845000</v>
      </c>
      <c r="CV153" s="28">
        <v>-19623500</v>
      </c>
      <c r="CW153" s="28">
        <v>-20178000</v>
      </c>
      <c r="CX153" s="28">
        <v>-19932500</v>
      </c>
      <c r="CY153" s="28">
        <v>0</v>
      </c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>
        <v>18000000</v>
      </c>
      <c r="DM153" s="28">
        <v>18080000</v>
      </c>
      <c r="DN153" s="28">
        <v>19030000</v>
      </c>
      <c r="DO153" s="28">
        <v>18380000</v>
      </c>
      <c r="DP153" s="28">
        <v>18930000</v>
      </c>
      <c r="DQ153" s="28">
        <v>18680000</v>
      </c>
      <c r="DR153" s="28">
        <v>19230000</v>
      </c>
      <c r="DS153" s="28">
        <v>18986000</v>
      </c>
      <c r="DT153" s="28">
        <v>19365500</v>
      </c>
      <c r="DU153" s="28">
        <v>19845000</v>
      </c>
      <c r="DV153" s="28">
        <v>19623500</v>
      </c>
      <c r="DW153" s="28">
        <v>20178000</v>
      </c>
      <c r="DX153" s="28">
        <v>19932500</v>
      </c>
    </row>
    <row r="154" spans="2:128" x14ac:dyDescent="0.25">
      <c r="B154" t="s">
        <v>1435</v>
      </c>
      <c r="C154" s="28" t="s">
        <v>466</v>
      </c>
      <c r="D154" t="s">
        <v>1436</v>
      </c>
      <c r="E154" s="28" t="s">
        <v>1243</v>
      </c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>
        <v>6600000</v>
      </c>
      <c r="BO154" s="28">
        <v>6600000</v>
      </c>
      <c r="BP154" s="28">
        <v>6600000</v>
      </c>
      <c r="BQ154" s="28">
        <v>6600000</v>
      </c>
      <c r="BR154" s="28">
        <v>6600000</v>
      </c>
      <c r="BS154" s="28">
        <v>6600000</v>
      </c>
      <c r="BT154" s="28">
        <v>6600000</v>
      </c>
      <c r="BU154" s="28">
        <v>6600000</v>
      </c>
      <c r="BV154" s="28">
        <v>6600000</v>
      </c>
      <c r="BW154" s="28">
        <v>6600000</v>
      </c>
      <c r="BX154" s="28">
        <v>6600000</v>
      </c>
      <c r="BY154" s="28">
        <v>6600000</v>
      </c>
      <c r="BZ154" s="28">
        <v>6600000</v>
      </c>
      <c r="CA154" s="28">
        <v>6600000</v>
      </c>
      <c r="CB154" s="28">
        <v>6600000</v>
      </c>
      <c r="CC154" s="28">
        <v>6600000</v>
      </c>
      <c r="CD154" s="28">
        <v>6600000</v>
      </c>
      <c r="CE154" s="28">
        <v>6600000</v>
      </c>
      <c r="CF154" s="28">
        <v>6600000</v>
      </c>
      <c r="CG154" s="28">
        <v>6600000</v>
      </c>
      <c r="CH154" s="28">
        <v>6600000</v>
      </c>
      <c r="CI154" s="28">
        <v>6600000</v>
      </c>
      <c r="CJ154" s="28">
        <v>6600000</v>
      </c>
      <c r="CK154" s="28">
        <v>6600000</v>
      </c>
      <c r="CL154" s="28">
        <v>-6600000</v>
      </c>
      <c r="CM154" s="28">
        <v>-6600000</v>
      </c>
      <c r="CN154" s="28">
        <v>-6600000</v>
      </c>
      <c r="CO154" s="28">
        <v>-6600000</v>
      </c>
      <c r="CP154" s="28">
        <v>-6600000</v>
      </c>
      <c r="CQ154" s="28">
        <v>-6600000</v>
      </c>
      <c r="CR154" s="28">
        <v>-6600000</v>
      </c>
      <c r="CS154" s="28">
        <v>-6600000</v>
      </c>
      <c r="CT154" s="28">
        <v>-6600000</v>
      </c>
      <c r="CU154" s="28">
        <v>-6600000</v>
      </c>
      <c r="CV154" s="28">
        <v>-6600000</v>
      </c>
      <c r="CW154" s="28">
        <v>-6600000</v>
      </c>
      <c r="CX154" s="28">
        <v>-6600000</v>
      </c>
      <c r="CY154" s="28">
        <v>0</v>
      </c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>
        <v>6600000</v>
      </c>
      <c r="DM154" s="28">
        <v>6600000</v>
      </c>
      <c r="DN154" s="28">
        <v>6600000</v>
      </c>
      <c r="DO154" s="28">
        <v>6600000</v>
      </c>
      <c r="DP154" s="28">
        <v>6600000</v>
      </c>
      <c r="DQ154" s="28">
        <v>6600000</v>
      </c>
      <c r="DR154" s="28">
        <v>6600000</v>
      </c>
      <c r="DS154" s="28">
        <v>6600000</v>
      </c>
      <c r="DT154" s="28">
        <v>6600000</v>
      </c>
      <c r="DU154" s="28">
        <v>6600000</v>
      </c>
      <c r="DV154" s="28">
        <v>6600000</v>
      </c>
      <c r="DW154" s="28">
        <v>6600000</v>
      </c>
      <c r="DX154" s="28">
        <v>6600000</v>
      </c>
    </row>
    <row r="155" spans="2:128" x14ac:dyDescent="0.25">
      <c r="B155" t="s">
        <v>1437</v>
      </c>
      <c r="C155" s="28" t="s">
        <v>466</v>
      </c>
      <c r="D155" t="s">
        <v>1438</v>
      </c>
      <c r="E155" s="28" t="s">
        <v>1439</v>
      </c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>
        <v>110400000</v>
      </c>
      <c r="BO155" s="28">
        <v>110400000</v>
      </c>
      <c r="BP155" s="28">
        <v>105600000</v>
      </c>
      <c r="BQ155" s="28">
        <v>110400000</v>
      </c>
      <c r="BR155" s="28">
        <v>108000000</v>
      </c>
      <c r="BS155" s="28">
        <v>110400000</v>
      </c>
      <c r="BT155" s="28">
        <v>108000000</v>
      </c>
      <c r="BU155" s="28">
        <v>110400000</v>
      </c>
      <c r="BV155" s="28">
        <v>110400000</v>
      </c>
      <c r="BW155" s="28">
        <v>108000000</v>
      </c>
      <c r="BX155" s="28">
        <v>110400000</v>
      </c>
      <c r="BY155" s="28">
        <v>108000000</v>
      </c>
      <c r="BZ155" s="28">
        <v>110400000</v>
      </c>
      <c r="CA155" s="28">
        <v>105600000</v>
      </c>
      <c r="CB155" s="28">
        <v>110400000</v>
      </c>
      <c r="CC155" s="28">
        <v>108000000</v>
      </c>
      <c r="CD155" s="28">
        <v>110400000</v>
      </c>
      <c r="CE155" s="28">
        <v>108000000</v>
      </c>
      <c r="CF155" s="28">
        <v>110400000</v>
      </c>
      <c r="CG155" s="28">
        <v>110400000</v>
      </c>
      <c r="CH155" s="28">
        <v>108000000</v>
      </c>
      <c r="CI155" s="28">
        <v>110400000</v>
      </c>
      <c r="CJ155" s="28">
        <v>108000000</v>
      </c>
      <c r="CK155" s="28">
        <v>110400000</v>
      </c>
      <c r="CL155" s="28">
        <v>-110400000</v>
      </c>
      <c r="CM155" s="28">
        <v>-110400000</v>
      </c>
      <c r="CN155" s="28">
        <v>-105600000</v>
      </c>
      <c r="CO155" s="28">
        <v>-110400000</v>
      </c>
      <c r="CP155" s="28">
        <v>-108000000</v>
      </c>
      <c r="CQ155" s="28">
        <v>-110400000</v>
      </c>
      <c r="CR155" s="28">
        <v>-108000000</v>
      </c>
      <c r="CS155" s="28">
        <v>-110400000</v>
      </c>
      <c r="CT155" s="28">
        <v>-110400000</v>
      </c>
      <c r="CU155" s="28">
        <v>-108000000</v>
      </c>
      <c r="CV155" s="28">
        <v>-110400000</v>
      </c>
      <c r="CW155" s="28">
        <v>-108000000</v>
      </c>
      <c r="CX155" s="28">
        <v>-110400000</v>
      </c>
      <c r="CY155" s="28">
        <v>0</v>
      </c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>
        <v>110400000</v>
      </c>
      <c r="DM155" s="28">
        <v>110400000</v>
      </c>
      <c r="DN155" s="28">
        <v>105600000</v>
      </c>
      <c r="DO155" s="28">
        <v>110400000</v>
      </c>
      <c r="DP155" s="28">
        <v>108000000</v>
      </c>
      <c r="DQ155" s="28">
        <v>110400000</v>
      </c>
      <c r="DR155" s="28">
        <v>108000000</v>
      </c>
      <c r="DS155" s="28">
        <v>110400000</v>
      </c>
      <c r="DT155" s="28">
        <v>110400000</v>
      </c>
      <c r="DU155" s="28">
        <v>108000000</v>
      </c>
      <c r="DV155" s="28">
        <v>110400000</v>
      </c>
      <c r="DW155" s="28">
        <v>108000000</v>
      </c>
      <c r="DX155" s="28">
        <v>110400000</v>
      </c>
    </row>
    <row r="156" spans="2:128" x14ac:dyDescent="0.25">
      <c r="B156" t="s">
        <v>1440</v>
      </c>
      <c r="C156" s="28" t="s">
        <v>466</v>
      </c>
      <c r="D156" t="s">
        <v>1441</v>
      </c>
      <c r="E156" s="28" t="s">
        <v>1442</v>
      </c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>
        <v>9600000</v>
      </c>
      <c r="BO156" s="28">
        <v>9600000</v>
      </c>
      <c r="BP156" s="28">
        <v>9600000</v>
      </c>
      <c r="BQ156" s="28">
        <v>9600000</v>
      </c>
      <c r="BR156" s="28">
        <v>9600000</v>
      </c>
      <c r="BS156" s="28">
        <v>9600000</v>
      </c>
      <c r="BT156" s="28">
        <v>9600000</v>
      </c>
      <c r="BU156" s="28">
        <v>9600000</v>
      </c>
      <c r="BV156" s="28">
        <v>9600000</v>
      </c>
      <c r="BW156" s="28">
        <v>9600000</v>
      </c>
      <c r="BX156" s="28">
        <v>9600000</v>
      </c>
      <c r="BY156" s="28">
        <v>9600000</v>
      </c>
      <c r="BZ156" s="28">
        <v>9600000</v>
      </c>
      <c r="CA156" s="28">
        <v>9600000</v>
      </c>
      <c r="CB156" s="28">
        <v>9600000</v>
      </c>
      <c r="CC156" s="28">
        <v>9600000</v>
      </c>
      <c r="CD156" s="28">
        <v>9600000</v>
      </c>
      <c r="CE156" s="28">
        <v>9600000</v>
      </c>
      <c r="CF156" s="28">
        <v>9600000</v>
      </c>
      <c r="CG156" s="28">
        <v>9600000</v>
      </c>
      <c r="CH156" s="28">
        <v>9600000</v>
      </c>
      <c r="CI156" s="28">
        <v>9600000</v>
      </c>
      <c r="CJ156" s="28">
        <v>9600000</v>
      </c>
      <c r="CK156" s="28">
        <v>9600000</v>
      </c>
      <c r="CL156" s="28">
        <v>0</v>
      </c>
      <c r="CM156" s="28">
        <v>0</v>
      </c>
      <c r="CN156" s="28">
        <v>0</v>
      </c>
      <c r="CO156" s="28">
        <v>0</v>
      </c>
      <c r="CP156" s="28">
        <v>0</v>
      </c>
      <c r="CQ156" s="28">
        <v>0</v>
      </c>
      <c r="CR156" s="28">
        <v>0</v>
      </c>
      <c r="CS156" s="28">
        <v>0</v>
      </c>
      <c r="CT156" s="28">
        <v>0</v>
      </c>
      <c r="CU156" s="28">
        <v>0</v>
      </c>
      <c r="CV156" s="28">
        <v>0</v>
      </c>
      <c r="CW156" s="28">
        <v>0</v>
      </c>
      <c r="CX156" s="28">
        <v>0</v>
      </c>
      <c r="CY156" s="28">
        <v>0</v>
      </c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>
        <v>0</v>
      </c>
      <c r="DM156" s="28">
        <v>0</v>
      </c>
      <c r="DN156" s="28">
        <v>0</v>
      </c>
      <c r="DO156" s="28">
        <v>0</v>
      </c>
      <c r="DP156" s="28">
        <v>0</v>
      </c>
      <c r="DQ156" s="28">
        <v>0</v>
      </c>
      <c r="DR156" s="28">
        <v>0</v>
      </c>
      <c r="DS156" s="28">
        <v>0</v>
      </c>
      <c r="DT156" s="28">
        <v>0</v>
      </c>
      <c r="DU156" s="28">
        <v>0</v>
      </c>
      <c r="DV156" s="28">
        <v>0</v>
      </c>
      <c r="DW156" s="28">
        <v>0</v>
      </c>
      <c r="DX156" s="28">
        <v>0</v>
      </c>
    </row>
    <row r="157" spans="2:128" x14ac:dyDescent="0.25">
      <c r="B157" t="s">
        <v>1443</v>
      </c>
      <c r="C157" s="28" t="s">
        <v>466</v>
      </c>
      <c r="D157" t="s">
        <v>1444</v>
      </c>
      <c r="E157" s="28" t="s">
        <v>1445</v>
      </c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>
        <v>22000000</v>
      </c>
      <c r="BO157" s="28">
        <v>22000000</v>
      </c>
      <c r="BP157" s="28">
        <v>22000000</v>
      </c>
      <c r="BQ157" s="28">
        <v>22000000</v>
      </c>
      <c r="BR157" s="28">
        <v>22000000</v>
      </c>
      <c r="BS157" s="28">
        <v>22000000</v>
      </c>
      <c r="BT157" s="28">
        <v>22000000</v>
      </c>
      <c r="BU157" s="28">
        <v>22000000</v>
      </c>
      <c r="BV157" s="28">
        <v>22000000</v>
      </c>
      <c r="BW157" s="28">
        <v>22000000</v>
      </c>
      <c r="BX157" s="28">
        <v>22000000</v>
      </c>
      <c r="BY157" s="28">
        <v>22000000</v>
      </c>
      <c r="BZ157" s="28">
        <v>22000000</v>
      </c>
      <c r="CA157" s="28">
        <v>22000000</v>
      </c>
      <c r="CB157" s="28">
        <v>22000000</v>
      </c>
      <c r="CC157" s="28">
        <v>22000000</v>
      </c>
      <c r="CD157" s="28">
        <v>22000000</v>
      </c>
      <c r="CE157" s="28">
        <v>22000000</v>
      </c>
      <c r="CF157" s="28">
        <v>22000000</v>
      </c>
      <c r="CG157" s="28">
        <v>22000000</v>
      </c>
      <c r="CH157" s="28">
        <v>22000000</v>
      </c>
      <c r="CI157" s="28">
        <v>22000000</v>
      </c>
      <c r="CJ157" s="28">
        <v>22000000</v>
      </c>
      <c r="CK157" s="28">
        <v>22000000</v>
      </c>
      <c r="CL157" s="28">
        <v>-8140000</v>
      </c>
      <c r="CM157" s="28">
        <v>-8140000</v>
      </c>
      <c r="CN157" s="28">
        <v>-8140000</v>
      </c>
      <c r="CO157" s="28">
        <v>-8140000</v>
      </c>
      <c r="CP157" s="28">
        <v>-8140000</v>
      </c>
      <c r="CQ157" s="28">
        <v>-8140000</v>
      </c>
      <c r="CR157" s="28">
        <v>-8140000</v>
      </c>
      <c r="CS157" s="28">
        <v>-8140000</v>
      </c>
      <c r="CT157" s="28">
        <v>-8140000</v>
      </c>
      <c r="CU157" s="28">
        <v>-8140000</v>
      </c>
      <c r="CV157" s="28">
        <v>-8140000</v>
      </c>
      <c r="CW157" s="28">
        <v>-8140000</v>
      </c>
      <c r="CX157" s="28">
        <v>-8140000</v>
      </c>
      <c r="CY157" s="28">
        <v>0</v>
      </c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>
        <v>8140000</v>
      </c>
      <c r="DM157" s="28">
        <v>8140000</v>
      </c>
      <c r="DN157" s="28">
        <v>8140000</v>
      </c>
      <c r="DO157" s="28">
        <v>8140000</v>
      </c>
      <c r="DP157" s="28">
        <v>8140000</v>
      </c>
      <c r="DQ157" s="28">
        <v>8140000</v>
      </c>
      <c r="DR157" s="28">
        <v>8140000</v>
      </c>
      <c r="DS157" s="28">
        <v>8140000</v>
      </c>
      <c r="DT157" s="28">
        <v>8140000</v>
      </c>
      <c r="DU157" s="28">
        <v>8140000</v>
      </c>
      <c r="DV157" s="28">
        <v>8140000</v>
      </c>
      <c r="DW157" s="28">
        <v>8140000</v>
      </c>
      <c r="DX157" s="28">
        <v>8140000</v>
      </c>
    </row>
    <row r="158" spans="2:128" x14ac:dyDescent="0.25">
      <c r="B158" t="s">
        <v>1446</v>
      </c>
      <c r="C158" s="28" t="s">
        <v>466</v>
      </c>
      <c r="D158" t="s">
        <v>1447</v>
      </c>
      <c r="E158" s="28" t="s">
        <v>1246</v>
      </c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>
        <v>0</v>
      </c>
      <c r="BO158" s="28">
        <v>0</v>
      </c>
      <c r="BP158" s="28">
        <v>100000000</v>
      </c>
      <c r="BQ158" s="28">
        <v>0</v>
      </c>
      <c r="BR158" s="28">
        <v>0</v>
      </c>
      <c r="BS158" s="28">
        <v>0</v>
      </c>
      <c r="BT158" s="28">
        <v>0</v>
      </c>
      <c r="BU158" s="28">
        <v>0</v>
      </c>
      <c r="BV158" s="28">
        <v>0</v>
      </c>
      <c r="BW158" s="28">
        <v>0</v>
      </c>
      <c r="BX158" s="28">
        <v>0</v>
      </c>
      <c r="BY158" s="28">
        <v>0</v>
      </c>
      <c r="BZ158" s="28">
        <v>0</v>
      </c>
      <c r="CA158" s="28">
        <v>0</v>
      </c>
      <c r="CB158" s="28">
        <v>100000000</v>
      </c>
      <c r="CC158" s="28">
        <v>0</v>
      </c>
      <c r="CD158" s="28">
        <v>0</v>
      </c>
      <c r="CE158" s="28">
        <v>0</v>
      </c>
      <c r="CF158" s="28">
        <v>0</v>
      </c>
      <c r="CG158" s="28">
        <v>0</v>
      </c>
      <c r="CH158" s="28">
        <v>0</v>
      </c>
      <c r="CI158" s="28">
        <v>0</v>
      </c>
      <c r="CJ158" s="28">
        <v>0</v>
      </c>
      <c r="CK158" s="28">
        <v>0</v>
      </c>
      <c r="CL158" s="28">
        <v>0</v>
      </c>
      <c r="CM158" s="28">
        <v>0</v>
      </c>
      <c r="CN158" s="28">
        <v>0</v>
      </c>
      <c r="CO158" s="28">
        <v>0</v>
      </c>
      <c r="CP158" s="28">
        <v>0</v>
      </c>
      <c r="CQ158" s="28">
        <v>0</v>
      </c>
      <c r="CR158" s="28">
        <v>0</v>
      </c>
      <c r="CS158" s="28">
        <v>0</v>
      </c>
      <c r="CT158" s="28">
        <v>0</v>
      </c>
      <c r="CU158" s="28">
        <v>0</v>
      </c>
      <c r="CV158" s="28">
        <v>0</v>
      </c>
      <c r="CW158" s="28">
        <v>0</v>
      </c>
      <c r="CX158" s="28">
        <v>0</v>
      </c>
      <c r="CY158" s="28">
        <v>0</v>
      </c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>
        <v>0</v>
      </c>
      <c r="DM158" s="28">
        <v>0</v>
      </c>
      <c r="DN158" s="28">
        <v>0</v>
      </c>
      <c r="DO158" s="28">
        <v>0</v>
      </c>
      <c r="DP158" s="28">
        <v>0</v>
      </c>
      <c r="DQ158" s="28">
        <v>0</v>
      </c>
      <c r="DR158" s="28">
        <v>0</v>
      </c>
      <c r="DS158" s="28">
        <v>0</v>
      </c>
      <c r="DT158" s="28">
        <v>0</v>
      </c>
      <c r="DU158" s="28">
        <v>0</v>
      </c>
      <c r="DV158" s="28">
        <v>0</v>
      </c>
      <c r="DW158" s="28">
        <v>0</v>
      </c>
      <c r="DX158" s="28">
        <v>0</v>
      </c>
    </row>
    <row r="159" spans="2:128" x14ac:dyDescent="0.25">
      <c r="B159" t="s">
        <v>1448</v>
      </c>
      <c r="C159" s="28" t="s">
        <v>466</v>
      </c>
      <c r="D159" t="s">
        <v>1449</v>
      </c>
      <c r="E159" s="28" t="s">
        <v>1215</v>
      </c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>
        <v>84000000</v>
      </c>
      <c r="BO159" s="28">
        <v>84000000</v>
      </c>
      <c r="BP159" s="28">
        <v>84000000</v>
      </c>
      <c r="BQ159" s="28">
        <v>84000000</v>
      </c>
      <c r="BR159" s="28">
        <v>84000000</v>
      </c>
      <c r="BS159" s="28">
        <v>84000000</v>
      </c>
      <c r="BT159" s="28">
        <v>84420000</v>
      </c>
      <c r="BU159" s="28">
        <v>84840000</v>
      </c>
      <c r="BV159" s="28">
        <v>84840000</v>
      </c>
      <c r="BW159" s="28">
        <v>84840000</v>
      </c>
      <c r="BX159" s="28">
        <v>84840000</v>
      </c>
      <c r="BY159" s="28">
        <v>84840000</v>
      </c>
      <c r="BZ159" s="28">
        <v>504000000</v>
      </c>
      <c r="CA159" s="28">
        <v>504000000</v>
      </c>
      <c r="CB159" s="28">
        <v>504000000</v>
      </c>
      <c r="CC159" s="28">
        <v>504000000</v>
      </c>
      <c r="CD159" s="28">
        <v>504000000</v>
      </c>
      <c r="CE159" s="28">
        <v>504000000</v>
      </c>
      <c r="CF159" s="28">
        <v>506520000</v>
      </c>
      <c r="CG159" s="28">
        <v>509040000</v>
      </c>
      <c r="CH159" s="28">
        <v>509040000</v>
      </c>
      <c r="CI159" s="28">
        <v>509040000</v>
      </c>
      <c r="CJ159" s="28">
        <v>509040000</v>
      </c>
      <c r="CK159" s="28">
        <v>509040000</v>
      </c>
      <c r="CL159" s="28">
        <v>0</v>
      </c>
      <c r="CM159" s="28">
        <v>-420000000</v>
      </c>
      <c r="CN159" s="28">
        <v>-840000000</v>
      </c>
      <c r="CO159" s="28">
        <v>-1260000000</v>
      </c>
      <c r="CP159" s="28">
        <v>-1680000000</v>
      </c>
      <c r="CQ159" s="28">
        <v>-2100000000</v>
      </c>
      <c r="CR159" s="28">
        <v>-2520000000</v>
      </c>
      <c r="CS159" s="28">
        <v>-2942100000</v>
      </c>
      <c r="CT159" s="28">
        <v>-3366300000</v>
      </c>
      <c r="CU159" s="28">
        <v>-3790500000</v>
      </c>
      <c r="CV159" s="28">
        <v>-4214700000</v>
      </c>
      <c r="CW159" s="28">
        <v>-4638900000</v>
      </c>
      <c r="CX159" s="28">
        <v>-5063100000</v>
      </c>
      <c r="CY159" s="28">
        <v>0</v>
      </c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>
        <v>0</v>
      </c>
      <c r="DM159" s="28">
        <v>420000000</v>
      </c>
      <c r="DN159" s="28">
        <v>840000000</v>
      </c>
      <c r="DO159" s="28">
        <v>1260000000</v>
      </c>
      <c r="DP159" s="28">
        <v>1680000000</v>
      </c>
      <c r="DQ159" s="28">
        <v>2100000000</v>
      </c>
      <c r="DR159" s="28">
        <v>2520000000</v>
      </c>
      <c r="DS159" s="28">
        <v>2942100000</v>
      </c>
      <c r="DT159" s="28">
        <v>3366300000</v>
      </c>
      <c r="DU159" s="28">
        <v>3790500000</v>
      </c>
      <c r="DV159" s="28">
        <v>4214700000</v>
      </c>
      <c r="DW159" s="28">
        <v>4638900000</v>
      </c>
      <c r="DX159" s="28">
        <v>5063100000</v>
      </c>
    </row>
    <row r="160" spans="2:128" x14ac:dyDescent="0.25">
      <c r="B160" t="s">
        <v>1450</v>
      </c>
      <c r="C160" s="28" t="s">
        <v>466</v>
      </c>
      <c r="D160" t="s">
        <v>1451</v>
      </c>
      <c r="E160" s="28" t="s">
        <v>1218</v>
      </c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>
        <v>90000000</v>
      </c>
      <c r="BO160" s="28">
        <v>90000000</v>
      </c>
      <c r="BP160" s="28">
        <v>90000000</v>
      </c>
      <c r="BQ160" s="28">
        <v>90000000</v>
      </c>
      <c r="BR160" s="28">
        <v>90000000</v>
      </c>
      <c r="BS160" s="28">
        <v>90000000</v>
      </c>
      <c r="BT160" s="28">
        <v>90450000</v>
      </c>
      <c r="BU160" s="28">
        <v>90900000</v>
      </c>
      <c r="BV160" s="28">
        <v>90900000</v>
      </c>
      <c r="BW160" s="28">
        <v>90900000</v>
      </c>
      <c r="BX160" s="28">
        <v>90900000</v>
      </c>
      <c r="BY160" s="28">
        <v>90900000</v>
      </c>
      <c r="BZ160" s="28">
        <v>0</v>
      </c>
      <c r="CA160" s="28">
        <v>0</v>
      </c>
      <c r="CB160" s="28">
        <v>0</v>
      </c>
      <c r="CC160" s="28">
        <v>0</v>
      </c>
      <c r="CD160" s="28">
        <v>0</v>
      </c>
      <c r="CE160" s="28">
        <v>0</v>
      </c>
      <c r="CF160" s="28">
        <v>0</v>
      </c>
      <c r="CG160" s="28">
        <v>0</v>
      </c>
      <c r="CH160" s="28">
        <v>0</v>
      </c>
      <c r="CI160" s="28">
        <v>0</v>
      </c>
      <c r="CJ160" s="28">
        <v>0</v>
      </c>
      <c r="CK160" s="28">
        <v>0</v>
      </c>
      <c r="CL160" s="28">
        <v>0</v>
      </c>
      <c r="CM160" s="28">
        <v>90000000</v>
      </c>
      <c r="CN160" s="28">
        <v>180000000</v>
      </c>
      <c r="CO160" s="28">
        <v>270000000</v>
      </c>
      <c r="CP160" s="28">
        <v>360000000</v>
      </c>
      <c r="CQ160" s="28">
        <v>450000000</v>
      </c>
      <c r="CR160" s="28">
        <v>540000000</v>
      </c>
      <c r="CS160" s="28">
        <v>630450000</v>
      </c>
      <c r="CT160" s="28">
        <v>721350000</v>
      </c>
      <c r="CU160" s="28">
        <v>812250000</v>
      </c>
      <c r="CV160" s="28">
        <v>903150000</v>
      </c>
      <c r="CW160" s="28">
        <v>994050000</v>
      </c>
      <c r="CX160" s="28">
        <v>1084950000</v>
      </c>
      <c r="CY160" s="28">
        <v>0</v>
      </c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>
        <v>0</v>
      </c>
      <c r="DM160" s="28">
        <v>-90000000</v>
      </c>
      <c r="DN160" s="28">
        <v>-180000000</v>
      </c>
      <c r="DO160" s="28">
        <v>-270000000</v>
      </c>
      <c r="DP160" s="28">
        <v>-360000000</v>
      </c>
      <c r="DQ160" s="28">
        <v>-450000000</v>
      </c>
      <c r="DR160" s="28">
        <v>-540000000</v>
      </c>
      <c r="DS160" s="28">
        <v>-630450000</v>
      </c>
      <c r="DT160" s="28">
        <v>-721350000</v>
      </c>
      <c r="DU160" s="28">
        <v>-812250000</v>
      </c>
      <c r="DV160" s="28">
        <v>-903150000</v>
      </c>
      <c r="DW160" s="28">
        <v>-994050000</v>
      </c>
      <c r="DX160" s="28">
        <v>-1084950000</v>
      </c>
    </row>
    <row r="161" spans="2:128" x14ac:dyDescent="0.25">
      <c r="B161" t="s">
        <v>1452</v>
      </c>
      <c r="C161" s="28" t="s">
        <v>466</v>
      </c>
      <c r="D161" t="s">
        <v>1453</v>
      </c>
      <c r="E161" s="28" t="s">
        <v>1219</v>
      </c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>
        <v>30000000</v>
      </c>
      <c r="BO161" s="28">
        <v>30000000</v>
      </c>
      <c r="BP161" s="28">
        <v>30000000</v>
      </c>
      <c r="BQ161" s="28">
        <v>30000000</v>
      </c>
      <c r="BR161" s="28">
        <v>30000000</v>
      </c>
      <c r="BS161" s="28">
        <v>30000000</v>
      </c>
      <c r="BT161" s="28">
        <v>30150000</v>
      </c>
      <c r="BU161" s="28">
        <v>30300000</v>
      </c>
      <c r="BV161" s="28">
        <v>30300000</v>
      </c>
      <c r="BW161" s="28">
        <v>30300000</v>
      </c>
      <c r="BX161" s="28">
        <v>30300000</v>
      </c>
      <c r="BY161" s="28">
        <v>30300000</v>
      </c>
      <c r="BZ161" s="28">
        <v>0</v>
      </c>
      <c r="CA161" s="28">
        <v>0</v>
      </c>
      <c r="CB161" s="28">
        <v>0</v>
      </c>
      <c r="CC161" s="28">
        <v>0</v>
      </c>
      <c r="CD161" s="28">
        <v>0</v>
      </c>
      <c r="CE161" s="28">
        <v>0</v>
      </c>
      <c r="CF161" s="28">
        <v>0</v>
      </c>
      <c r="CG161" s="28">
        <v>0</v>
      </c>
      <c r="CH161" s="28">
        <v>0</v>
      </c>
      <c r="CI161" s="28">
        <v>0</v>
      </c>
      <c r="CJ161" s="28">
        <v>0</v>
      </c>
      <c r="CK161" s="28">
        <v>0</v>
      </c>
      <c r="CL161" s="28">
        <v>0</v>
      </c>
      <c r="CM161" s="28">
        <v>30000000</v>
      </c>
      <c r="CN161" s="28">
        <v>60000000</v>
      </c>
      <c r="CO161" s="28">
        <v>90000000</v>
      </c>
      <c r="CP161" s="28">
        <v>120000000</v>
      </c>
      <c r="CQ161" s="28">
        <v>150000000</v>
      </c>
      <c r="CR161" s="28">
        <v>180000000</v>
      </c>
      <c r="CS161" s="28">
        <v>210150000</v>
      </c>
      <c r="CT161" s="28">
        <v>240450000</v>
      </c>
      <c r="CU161" s="28">
        <v>270750000</v>
      </c>
      <c r="CV161" s="28">
        <v>301050000</v>
      </c>
      <c r="CW161" s="28">
        <v>331350000</v>
      </c>
      <c r="CX161" s="28">
        <v>361650000</v>
      </c>
      <c r="CY161" s="28">
        <v>0</v>
      </c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>
        <v>0</v>
      </c>
      <c r="DM161" s="28">
        <v>-30000000</v>
      </c>
      <c r="DN161" s="28">
        <v>-60000000</v>
      </c>
      <c r="DO161" s="28">
        <v>-90000000</v>
      </c>
      <c r="DP161" s="28">
        <v>-120000000</v>
      </c>
      <c r="DQ161" s="28">
        <v>-150000000</v>
      </c>
      <c r="DR161" s="28">
        <v>-180000000</v>
      </c>
      <c r="DS161" s="28">
        <v>-210150000</v>
      </c>
      <c r="DT161" s="28">
        <v>-240450000</v>
      </c>
      <c r="DU161" s="28">
        <v>-270750000</v>
      </c>
      <c r="DV161" s="28">
        <v>-301050000</v>
      </c>
      <c r="DW161" s="28">
        <v>-331350000</v>
      </c>
      <c r="DX161" s="28">
        <v>-361650000</v>
      </c>
    </row>
    <row r="162" spans="2:128" x14ac:dyDescent="0.25">
      <c r="B162" t="s">
        <v>1454</v>
      </c>
      <c r="C162" s="28" t="s">
        <v>466</v>
      </c>
      <c r="D162" t="s">
        <v>1455</v>
      </c>
      <c r="E162" s="28" t="s">
        <v>1220</v>
      </c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>
        <v>62000000</v>
      </c>
      <c r="BO162" s="28">
        <v>58000000</v>
      </c>
      <c r="BP162" s="28">
        <v>62000000</v>
      </c>
      <c r="BQ162" s="28">
        <v>60000000</v>
      </c>
      <c r="BR162" s="28">
        <v>62000000</v>
      </c>
      <c r="BS162" s="28">
        <v>60000000</v>
      </c>
      <c r="BT162" s="28">
        <v>62000000</v>
      </c>
      <c r="BU162" s="28">
        <v>62000000</v>
      </c>
      <c r="BV162" s="28">
        <v>60000000</v>
      </c>
      <c r="BW162" s="28">
        <v>62000000</v>
      </c>
      <c r="BX162" s="28">
        <v>60000000</v>
      </c>
      <c r="BY162" s="28">
        <v>62000000</v>
      </c>
      <c r="BZ162" s="28">
        <v>0</v>
      </c>
      <c r="CA162" s="28">
        <v>0</v>
      </c>
      <c r="CB162" s="28">
        <v>0</v>
      </c>
      <c r="CC162" s="28">
        <v>0</v>
      </c>
      <c r="CD162" s="28">
        <v>0</v>
      </c>
      <c r="CE162" s="28">
        <v>0</v>
      </c>
      <c r="CF162" s="28">
        <v>0</v>
      </c>
      <c r="CG162" s="28">
        <v>0</v>
      </c>
      <c r="CH162" s="28">
        <v>0</v>
      </c>
      <c r="CI162" s="28">
        <v>0</v>
      </c>
      <c r="CJ162" s="28">
        <v>0</v>
      </c>
      <c r="CK162" s="28">
        <v>0</v>
      </c>
      <c r="CL162" s="28">
        <v>0</v>
      </c>
      <c r="CM162" s="28">
        <v>62000000</v>
      </c>
      <c r="CN162" s="28">
        <v>120000000</v>
      </c>
      <c r="CO162" s="28">
        <v>182000000</v>
      </c>
      <c r="CP162" s="28">
        <v>242000000</v>
      </c>
      <c r="CQ162" s="28">
        <v>304000000</v>
      </c>
      <c r="CR162" s="28">
        <v>364000000</v>
      </c>
      <c r="CS162" s="28">
        <v>426000000</v>
      </c>
      <c r="CT162" s="28">
        <v>488000000</v>
      </c>
      <c r="CU162" s="28">
        <v>548000000</v>
      </c>
      <c r="CV162" s="28">
        <v>610000000</v>
      </c>
      <c r="CW162" s="28">
        <v>670000000</v>
      </c>
      <c r="CX162" s="28">
        <v>732000000</v>
      </c>
      <c r="CY162" s="28">
        <v>0</v>
      </c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>
        <v>0</v>
      </c>
      <c r="DM162" s="28">
        <v>-62000000</v>
      </c>
      <c r="DN162" s="28">
        <v>-120000000</v>
      </c>
      <c r="DO162" s="28">
        <v>-182000000</v>
      </c>
      <c r="DP162" s="28">
        <v>-242000000</v>
      </c>
      <c r="DQ162" s="28">
        <v>-304000000</v>
      </c>
      <c r="DR162" s="28">
        <v>-364000000</v>
      </c>
      <c r="DS162" s="28">
        <v>-426000000</v>
      </c>
      <c r="DT162" s="28">
        <v>-488000000</v>
      </c>
      <c r="DU162" s="28">
        <v>-548000000</v>
      </c>
      <c r="DV162" s="28">
        <v>-610000000</v>
      </c>
      <c r="DW162" s="28">
        <v>-670000000</v>
      </c>
      <c r="DX162" s="28">
        <v>-732000000</v>
      </c>
    </row>
    <row r="163" spans="2:128" x14ac:dyDescent="0.25">
      <c r="B163" t="s">
        <v>1456</v>
      </c>
      <c r="C163" s="28" t="s">
        <v>466</v>
      </c>
      <c r="D163" t="s">
        <v>1457</v>
      </c>
      <c r="E163" s="28" t="s">
        <v>1221</v>
      </c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>
        <v>10000000</v>
      </c>
      <c r="BO163" s="28">
        <v>10000000</v>
      </c>
      <c r="BP163" s="28">
        <v>10000000</v>
      </c>
      <c r="BQ163" s="28">
        <v>10000000</v>
      </c>
      <c r="BR163" s="28">
        <v>10000000</v>
      </c>
      <c r="BS163" s="28">
        <v>10000000</v>
      </c>
      <c r="BT163" s="28">
        <v>10000000</v>
      </c>
      <c r="BU163" s="28">
        <v>10000000</v>
      </c>
      <c r="BV163" s="28">
        <v>10000000</v>
      </c>
      <c r="BW163" s="28">
        <v>10000000</v>
      </c>
      <c r="BX163" s="28">
        <v>10000000</v>
      </c>
      <c r="BY163" s="28">
        <v>10000000</v>
      </c>
      <c r="BZ163" s="28">
        <v>0</v>
      </c>
      <c r="CA163" s="28">
        <v>0</v>
      </c>
      <c r="CB163" s="28">
        <v>0</v>
      </c>
      <c r="CC163" s="28">
        <v>0</v>
      </c>
      <c r="CD163" s="28">
        <v>0</v>
      </c>
      <c r="CE163" s="28">
        <v>0</v>
      </c>
      <c r="CF163" s="28">
        <v>0</v>
      </c>
      <c r="CG163" s="28">
        <v>0</v>
      </c>
      <c r="CH163" s="28">
        <v>0</v>
      </c>
      <c r="CI163" s="28">
        <v>0</v>
      </c>
      <c r="CJ163" s="28">
        <v>0</v>
      </c>
      <c r="CK163" s="28">
        <v>0</v>
      </c>
      <c r="CL163" s="28">
        <v>0</v>
      </c>
      <c r="CM163" s="28">
        <v>10000000</v>
      </c>
      <c r="CN163" s="28">
        <v>20000000</v>
      </c>
      <c r="CO163" s="28">
        <v>30000000</v>
      </c>
      <c r="CP163" s="28">
        <v>40000000</v>
      </c>
      <c r="CQ163" s="28">
        <v>50000000</v>
      </c>
      <c r="CR163" s="28">
        <v>60000000</v>
      </c>
      <c r="CS163" s="28">
        <v>70000000</v>
      </c>
      <c r="CT163" s="28">
        <v>80000000</v>
      </c>
      <c r="CU163" s="28">
        <v>90000000</v>
      </c>
      <c r="CV163" s="28">
        <v>100000000</v>
      </c>
      <c r="CW163" s="28">
        <v>110000000</v>
      </c>
      <c r="CX163" s="28">
        <v>120000000</v>
      </c>
      <c r="CY163" s="28">
        <v>0</v>
      </c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>
        <v>0</v>
      </c>
      <c r="DM163" s="28">
        <v>-10000000</v>
      </c>
      <c r="DN163" s="28">
        <v>-20000000</v>
      </c>
      <c r="DO163" s="28">
        <v>-30000000</v>
      </c>
      <c r="DP163" s="28">
        <v>-40000000</v>
      </c>
      <c r="DQ163" s="28">
        <v>-50000000</v>
      </c>
      <c r="DR163" s="28">
        <v>-60000000</v>
      </c>
      <c r="DS163" s="28">
        <v>-70000000</v>
      </c>
      <c r="DT163" s="28">
        <v>-80000000</v>
      </c>
      <c r="DU163" s="28">
        <v>-90000000</v>
      </c>
      <c r="DV163" s="28">
        <v>-100000000</v>
      </c>
      <c r="DW163" s="28">
        <v>-110000000</v>
      </c>
      <c r="DX163" s="28">
        <v>-120000000</v>
      </c>
    </row>
    <row r="164" spans="2:128" x14ac:dyDescent="0.25">
      <c r="B164" t="s">
        <v>1458</v>
      </c>
      <c r="C164" s="28" t="s">
        <v>466</v>
      </c>
      <c r="D164" t="s">
        <v>1459</v>
      </c>
      <c r="E164" s="28" t="s">
        <v>1222</v>
      </c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>
        <v>20000000</v>
      </c>
      <c r="BO164" s="28">
        <v>20000000</v>
      </c>
      <c r="BP164" s="28">
        <v>20000000</v>
      </c>
      <c r="BQ164" s="28">
        <v>20000000</v>
      </c>
      <c r="BR164" s="28">
        <v>20000000</v>
      </c>
      <c r="BS164" s="28">
        <v>20000000</v>
      </c>
      <c r="BT164" s="28">
        <v>20000000</v>
      </c>
      <c r="BU164" s="28">
        <v>20000000</v>
      </c>
      <c r="BV164" s="28">
        <v>20000000</v>
      </c>
      <c r="BW164" s="28">
        <v>20000000</v>
      </c>
      <c r="BX164" s="28">
        <v>20000000</v>
      </c>
      <c r="BY164" s="28">
        <v>20000000</v>
      </c>
      <c r="BZ164" s="28">
        <v>0</v>
      </c>
      <c r="CA164" s="28">
        <v>0</v>
      </c>
      <c r="CB164" s="28">
        <v>0</v>
      </c>
      <c r="CC164" s="28">
        <v>0</v>
      </c>
      <c r="CD164" s="28">
        <v>0</v>
      </c>
      <c r="CE164" s="28">
        <v>0</v>
      </c>
      <c r="CF164" s="28">
        <v>0</v>
      </c>
      <c r="CG164" s="28">
        <v>0</v>
      </c>
      <c r="CH164" s="28">
        <v>0</v>
      </c>
      <c r="CI164" s="28">
        <v>0</v>
      </c>
      <c r="CJ164" s="28">
        <v>0</v>
      </c>
      <c r="CK164" s="28">
        <v>0</v>
      </c>
      <c r="CL164" s="28">
        <v>0</v>
      </c>
      <c r="CM164" s="28">
        <v>20000000</v>
      </c>
      <c r="CN164" s="28">
        <v>40000000</v>
      </c>
      <c r="CO164" s="28">
        <v>60000000</v>
      </c>
      <c r="CP164" s="28">
        <v>80000000</v>
      </c>
      <c r="CQ164" s="28">
        <v>100000000</v>
      </c>
      <c r="CR164" s="28">
        <v>120000000</v>
      </c>
      <c r="CS164" s="28">
        <v>140000000</v>
      </c>
      <c r="CT164" s="28">
        <v>160000000</v>
      </c>
      <c r="CU164" s="28">
        <v>180000000</v>
      </c>
      <c r="CV164" s="28">
        <v>200000000</v>
      </c>
      <c r="CW164" s="28">
        <v>220000000</v>
      </c>
      <c r="CX164" s="28">
        <v>240000000</v>
      </c>
      <c r="CY164" s="28">
        <v>0</v>
      </c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>
        <v>0</v>
      </c>
      <c r="DM164" s="28">
        <v>-20000000</v>
      </c>
      <c r="DN164" s="28">
        <v>-40000000</v>
      </c>
      <c r="DO164" s="28">
        <v>-60000000</v>
      </c>
      <c r="DP164" s="28">
        <v>-80000000</v>
      </c>
      <c r="DQ164" s="28">
        <v>-100000000</v>
      </c>
      <c r="DR164" s="28">
        <v>-120000000</v>
      </c>
      <c r="DS164" s="28">
        <v>-140000000</v>
      </c>
      <c r="DT164" s="28">
        <v>-160000000</v>
      </c>
      <c r="DU164" s="28">
        <v>-180000000</v>
      </c>
      <c r="DV164" s="28">
        <v>-200000000</v>
      </c>
      <c r="DW164" s="28">
        <v>-220000000</v>
      </c>
      <c r="DX164" s="28">
        <v>-240000000</v>
      </c>
    </row>
    <row r="165" spans="2:128" x14ac:dyDescent="0.25">
      <c r="B165" t="s">
        <v>1460</v>
      </c>
      <c r="C165" s="28" t="s">
        <v>466</v>
      </c>
      <c r="D165" t="s">
        <v>1461</v>
      </c>
      <c r="E165" s="28" t="s">
        <v>1223</v>
      </c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>
        <v>2000000</v>
      </c>
      <c r="BO165" s="28">
        <v>2000000</v>
      </c>
      <c r="BP165" s="28">
        <v>2000000</v>
      </c>
      <c r="BQ165" s="28">
        <v>2000000</v>
      </c>
      <c r="BR165" s="28">
        <v>2000000</v>
      </c>
      <c r="BS165" s="28">
        <v>2000000</v>
      </c>
      <c r="BT165" s="28">
        <v>2000000</v>
      </c>
      <c r="BU165" s="28">
        <v>2000000</v>
      </c>
      <c r="BV165" s="28">
        <v>2000000</v>
      </c>
      <c r="BW165" s="28">
        <v>2000000</v>
      </c>
      <c r="BX165" s="28">
        <v>2000000</v>
      </c>
      <c r="BY165" s="28">
        <v>2000000</v>
      </c>
      <c r="BZ165" s="28">
        <v>0</v>
      </c>
      <c r="CA165" s="28">
        <v>0</v>
      </c>
      <c r="CB165" s="28">
        <v>0</v>
      </c>
      <c r="CC165" s="28">
        <v>0</v>
      </c>
      <c r="CD165" s="28">
        <v>0</v>
      </c>
      <c r="CE165" s="28">
        <v>0</v>
      </c>
      <c r="CF165" s="28">
        <v>0</v>
      </c>
      <c r="CG165" s="28">
        <v>0</v>
      </c>
      <c r="CH165" s="28">
        <v>0</v>
      </c>
      <c r="CI165" s="28">
        <v>0</v>
      </c>
      <c r="CJ165" s="28">
        <v>0</v>
      </c>
      <c r="CK165" s="28">
        <v>0</v>
      </c>
      <c r="CL165" s="28">
        <v>0</v>
      </c>
      <c r="CM165" s="28">
        <v>2000000</v>
      </c>
      <c r="CN165" s="28">
        <v>4000000</v>
      </c>
      <c r="CO165" s="28">
        <v>6000000</v>
      </c>
      <c r="CP165" s="28">
        <v>8000000</v>
      </c>
      <c r="CQ165" s="28">
        <v>10000000</v>
      </c>
      <c r="CR165" s="28">
        <v>12000000</v>
      </c>
      <c r="CS165" s="28">
        <v>14000000</v>
      </c>
      <c r="CT165" s="28">
        <v>16000000</v>
      </c>
      <c r="CU165" s="28">
        <v>18000000</v>
      </c>
      <c r="CV165" s="28">
        <v>20000000</v>
      </c>
      <c r="CW165" s="28">
        <v>22000000</v>
      </c>
      <c r="CX165" s="28">
        <v>24000000</v>
      </c>
      <c r="CY165" s="28">
        <v>0</v>
      </c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>
        <v>0</v>
      </c>
      <c r="DM165" s="28">
        <v>-2000000</v>
      </c>
      <c r="DN165" s="28">
        <v>-4000000</v>
      </c>
      <c r="DO165" s="28">
        <v>-6000000</v>
      </c>
      <c r="DP165" s="28">
        <v>-8000000</v>
      </c>
      <c r="DQ165" s="28">
        <v>-10000000</v>
      </c>
      <c r="DR165" s="28">
        <v>-12000000</v>
      </c>
      <c r="DS165" s="28">
        <v>-14000000</v>
      </c>
      <c r="DT165" s="28">
        <v>-16000000</v>
      </c>
      <c r="DU165" s="28">
        <v>-18000000</v>
      </c>
      <c r="DV165" s="28">
        <v>-20000000</v>
      </c>
      <c r="DW165" s="28">
        <v>-22000000</v>
      </c>
      <c r="DX165" s="28">
        <v>-24000000</v>
      </c>
    </row>
    <row r="166" spans="2:128" x14ac:dyDescent="0.25">
      <c r="B166" t="s">
        <v>1462</v>
      </c>
      <c r="C166" s="28" t="s">
        <v>466</v>
      </c>
      <c r="D166" t="s">
        <v>1463</v>
      </c>
      <c r="E166" s="28" t="s">
        <v>1464</v>
      </c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>
        <v>45000000</v>
      </c>
      <c r="BO166" s="28">
        <v>45000000</v>
      </c>
      <c r="BP166" s="28">
        <v>45000000</v>
      </c>
      <c r="BQ166" s="28">
        <v>45000000</v>
      </c>
      <c r="BR166" s="28">
        <v>45000000</v>
      </c>
      <c r="BS166" s="28">
        <v>45000000</v>
      </c>
      <c r="BT166" s="28">
        <v>45000000</v>
      </c>
      <c r="BU166" s="28">
        <v>45375000</v>
      </c>
      <c r="BV166" s="28">
        <v>45750000</v>
      </c>
      <c r="BW166" s="28">
        <v>45750000</v>
      </c>
      <c r="BX166" s="28">
        <v>45750000</v>
      </c>
      <c r="BY166" s="28">
        <v>45750000</v>
      </c>
      <c r="BZ166" s="28">
        <v>0</v>
      </c>
      <c r="CA166" s="28">
        <v>0</v>
      </c>
      <c r="CB166" s="28">
        <v>0</v>
      </c>
      <c r="CC166" s="28">
        <v>0</v>
      </c>
      <c r="CD166" s="28">
        <v>0</v>
      </c>
      <c r="CE166" s="28">
        <v>0</v>
      </c>
      <c r="CF166" s="28">
        <v>0</v>
      </c>
      <c r="CG166" s="28">
        <v>0</v>
      </c>
      <c r="CH166" s="28">
        <v>0</v>
      </c>
      <c r="CI166" s="28">
        <v>0</v>
      </c>
      <c r="CJ166" s="28">
        <v>0</v>
      </c>
      <c r="CK166" s="28">
        <v>0</v>
      </c>
      <c r="CL166" s="28">
        <v>0</v>
      </c>
      <c r="CM166" s="28">
        <v>45000000</v>
      </c>
      <c r="CN166" s="28">
        <v>90000000</v>
      </c>
      <c r="CO166" s="28">
        <v>135000000</v>
      </c>
      <c r="CP166" s="28">
        <v>180000000</v>
      </c>
      <c r="CQ166" s="28">
        <v>225000000</v>
      </c>
      <c r="CR166" s="28">
        <v>270000000</v>
      </c>
      <c r="CS166" s="28">
        <v>315000000</v>
      </c>
      <c r="CT166" s="28">
        <v>360375000</v>
      </c>
      <c r="CU166" s="28">
        <v>406125000</v>
      </c>
      <c r="CV166" s="28">
        <v>451875000</v>
      </c>
      <c r="CW166" s="28">
        <v>497625000</v>
      </c>
      <c r="CX166" s="28">
        <v>543375000</v>
      </c>
      <c r="CY166" s="28">
        <v>0</v>
      </c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>
        <v>0</v>
      </c>
      <c r="DM166" s="28">
        <v>-45000000</v>
      </c>
      <c r="DN166" s="28">
        <v>-90000000</v>
      </c>
      <c r="DO166" s="28">
        <v>-135000000</v>
      </c>
      <c r="DP166" s="28">
        <v>-180000000</v>
      </c>
      <c r="DQ166" s="28">
        <v>-225000000</v>
      </c>
      <c r="DR166" s="28">
        <v>-270000000</v>
      </c>
      <c r="DS166" s="28">
        <v>-315000000</v>
      </c>
      <c r="DT166" s="28">
        <v>-360375000</v>
      </c>
      <c r="DU166" s="28">
        <v>-406125000</v>
      </c>
      <c r="DV166" s="28">
        <v>-451875000</v>
      </c>
      <c r="DW166" s="28">
        <v>-497625000</v>
      </c>
      <c r="DX166" s="28">
        <v>-543375000</v>
      </c>
    </row>
    <row r="167" spans="2:128" x14ac:dyDescent="0.25">
      <c r="B167" t="s">
        <v>1465</v>
      </c>
      <c r="C167" s="28" t="s">
        <v>466</v>
      </c>
      <c r="D167" t="s">
        <v>1466</v>
      </c>
      <c r="E167" s="28" t="s">
        <v>1227</v>
      </c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>
        <v>9000000</v>
      </c>
      <c r="BO167" s="28">
        <v>9000000</v>
      </c>
      <c r="BP167" s="28">
        <v>9000000</v>
      </c>
      <c r="BQ167" s="28">
        <v>9000000</v>
      </c>
      <c r="BR167" s="28">
        <v>9000000</v>
      </c>
      <c r="BS167" s="28">
        <v>9000000</v>
      </c>
      <c r="BT167" s="28">
        <v>9000000</v>
      </c>
      <c r="BU167" s="28">
        <v>9000000</v>
      </c>
      <c r="BV167" s="28">
        <v>9000000</v>
      </c>
      <c r="BW167" s="28">
        <v>9000000</v>
      </c>
      <c r="BX167" s="28">
        <v>9000000</v>
      </c>
      <c r="BY167" s="28">
        <v>9000000</v>
      </c>
      <c r="BZ167" s="28">
        <v>0</v>
      </c>
      <c r="CA167" s="28">
        <v>0</v>
      </c>
      <c r="CB167" s="28">
        <v>0</v>
      </c>
      <c r="CC167" s="28">
        <v>0</v>
      </c>
      <c r="CD167" s="28">
        <v>0</v>
      </c>
      <c r="CE167" s="28">
        <v>0</v>
      </c>
      <c r="CF167" s="28">
        <v>0</v>
      </c>
      <c r="CG167" s="28">
        <v>0</v>
      </c>
      <c r="CH167" s="28">
        <v>0</v>
      </c>
      <c r="CI167" s="28">
        <v>0</v>
      </c>
      <c r="CJ167" s="28">
        <v>0</v>
      </c>
      <c r="CK167" s="28">
        <v>0</v>
      </c>
      <c r="CL167" s="28">
        <v>0</v>
      </c>
      <c r="CM167" s="28">
        <v>9000000</v>
      </c>
      <c r="CN167" s="28">
        <v>18000000</v>
      </c>
      <c r="CO167" s="28">
        <v>27000000</v>
      </c>
      <c r="CP167" s="28">
        <v>36000000</v>
      </c>
      <c r="CQ167" s="28">
        <v>45000000</v>
      </c>
      <c r="CR167" s="28">
        <v>54000000</v>
      </c>
      <c r="CS167" s="28">
        <v>63000000</v>
      </c>
      <c r="CT167" s="28">
        <v>72000000</v>
      </c>
      <c r="CU167" s="28">
        <v>81000000</v>
      </c>
      <c r="CV167" s="28">
        <v>90000000</v>
      </c>
      <c r="CW167" s="28">
        <v>99000000</v>
      </c>
      <c r="CX167" s="28">
        <v>108000000</v>
      </c>
      <c r="CY167" s="28">
        <v>0</v>
      </c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>
        <v>0</v>
      </c>
      <c r="DM167" s="28">
        <v>-9000000</v>
      </c>
      <c r="DN167" s="28">
        <v>-18000000</v>
      </c>
      <c r="DO167" s="28">
        <v>-27000000</v>
      </c>
      <c r="DP167" s="28">
        <v>-36000000</v>
      </c>
      <c r="DQ167" s="28">
        <v>-45000000</v>
      </c>
      <c r="DR167" s="28">
        <v>-54000000</v>
      </c>
      <c r="DS167" s="28">
        <v>-63000000</v>
      </c>
      <c r="DT167" s="28">
        <v>-72000000</v>
      </c>
      <c r="DU167" s="28">
        <v>-81000000</v>
      </c>
      <c r="DV167" s="28">
        <v>-90000000</v>
      </c>
      <c r="DW167" s="28">
        <v>-99000000</v>
      </c>
      <c r="DX167" s="28">
        <v>-108000000</v>
      </c>
    </row>
    <row r="168" spans="2:128" x14ac:dyDescent="0.25">
      <c r="B168" t="s">
        <v>1467</v>
      </c>
      <c r="C168" s="28" t="s">
        <v>466</v>
      </c>
      <c r="D168" t="s">
        <v>1468</v>
      </c>
      <c r="E168" s="28" t="s">
        <v>1234</v>
      </c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>
        <v>2700000</v>
      </c>
      <c r="BO168" s="28">
        <v>2700000</v>
      </c>
      <c r="BP168" s="28">
        <v>2700000</v>
      </c>
      <c r="BQ168" s="28">
        <v>2700000</v>
      </c>
      <c r="BR168" s="28">
        <v>2700000</v>
      </c>
      <c r="BS168" s="28">
        <v>2700000</v>
      </c>
      <c r="BT168" s="28">
        <v>2700000</v>
      </c>
      <c r="BU168" s="28">
        <v>2700000</v>
      </c>
      <c r="BV168" s="28">
        <v>2700000</v>
      </c>
      <c r="BW168" s="28">
        <v>2700000</v>
      </c>
      <c r="BX168" s="28">
        <v>2700000</v>
      </c>
      <c r="BY168" s="28">
        <v>2700000</v>
      </c>
      <c r="BZ168" s="28">
        <v>0</v>
      </c>
      <c r="CA168" s="28">
        <v>0</v>
      </c>
      <c r="CB168" s="28">
        <v>0</v>
      </c>
      <c r="CC168" s="28">
        <v>0</v>
      </c>
      <c r="CD168" s="28">
        <v>0</v>
      </c>
      <c r="CE168" s="28">
        <v>0</v>
      </c>
      <c r="CF168" s="28">
        <v>0</v>
      </c>
      <c r="CG168" s="28">
        <v>0</v>
      </c>
      <c r="CH168" s="28">
        <v>0</v>
      </c>
      <c r="CI168" s="28">
        <v>0</v>
      </c>
      <c r="CJ168" s="28">
        <v>0</v>
      </c>
      <c r="CK168" s="28">
        <v>0</v>
      </c>
      <c r="CL168" s="28">
        <v>0</v>
      </c>
      <c r="CM168" s="28">
        <v>2700000</v>
      </c>
      <c r="CN168" s="28">
        <v>5400000</v>
      </c>
      <c r="CO168" s="28">
        <v>8100000</v>
      </c>
      <c r="CP168" s="28">
        <v>10800000</v>
      </c>
      <c r="CQ168" s="28">
        <v>13500000</v>
      </c>
      <c r="CR168" s="28">
        <v>16200000</v>
      </c>
      <c r="CS168" s="28">
        <v>18900000</v>
      </c>
      <c r="CT168" s="28">
        <v>21600000</v>
      </c>
      <c r="CU168" s="28">
        <v>24300000</v>
      </c>
      <c r="CV168" s="28">
        <v>27000000</v>
      </c>
      <c r="CW168" s="28">
        <v>29700000</v>
      </c>
      <c r="CX168" s="28">
        <v>32400000</v>
      </c>
      <c r="CY168" s="28">
        <v>0</v>
      </c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>
        <v>0</v>
      </c>
      <c r="DM168" s="28">
        <v>-2700000</v>
      </c>
      <c r="DN168" s="28">
        <v>-5400000</v>
      </c>
      <c r="DO168" s="28">
        <v>-8100000</v>
      </c>
      <c r="DP168" s="28">
        <v>-10800000</v>
      </c>
      <c r="DQ168" s="28">
        <v>-13500000</v>
      </c>
      <c r="DR168" s="28">
        <v>-16200000</v>
      </c>
      <c r="DS168" s="28">
        <v>-18900000</v>
      </c>
      <c r="DT168" s="28">
        <v>-21600000</v>
      </c>
      <c r="DU168" s="28">
        <v>-24300000</v>
      </c>
      <c r="DV168" s="28">
        <v>-27000000</v>
      </c>
      <c r="DW168" s="28">
        <v>-29700000</v>
      </c>
      <c r="DX168" s="28">
        <v>-32400000</v>
      </c>
    </row>
    <row r="169" spans="2:128" x14ac:dyDescent="0.25">
      <c r="B169" t="s">
        <v>1469</v>
      </c>
      <c r="C169" s="28" t="s">
        <v>466</v>
      </c>
      <c r="D169" t="s">
        <v>1470</v>
      </c>
      <c r="E169" s="28" t="s">
        <v>1228</v>
      </c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>
        <v>5000000</v>
      </c>
      <c r="BO169" s="28">
        <v>5000000</v>
      </c>
      <c r="BP169" s="28">
        <v>5000000</v>
      </c>
      <c r="BQ169" s="28">
        <v>5000000</v>
      </c>
      <c r="BR169" s="28">
        <v>5000000</v>
      </c>
      <c r="BS169" s="28">
        <v>5000000</v>
      </c>
      <c r="BT169" s="28">
        <v>5000000</v>
      </c>
      <c r="BU169" s="28">
        <v>5000000</v>
      </c>
      <c r="BV169" s="28">
        <v>5000000</v>
      </c>
      <c r="BW169" s="28">
        <v>5000000</v>
      </c>
      <c r="BX169" s="28">
        <v>5000000</v>
      </c>
      <c r="BY169" s="28">
        <v>5000000</v>
      </c>
      <c r="BZ169" s="28">
        <v>0</v>
      </c>
      <c r="CA169" s="28">
        <v>0</v>
      </c>
      <c r="CB169" s="28">
        <v>0</v>
      </c>
      <c r="CC169" s="28">
        <v>0</v>
      </c>
      <c r="CD169" s="28">
        <v>0</v>
      </c>
      <c r="CE169" s="28">
        <v>0</v>
      </c>
      <c r="CF169" s="28">
        <v>0</v>
      </c>
      <c r="CG169" s="28">
        <v>0</v>
      </c>
      <c r="CH169" s="28">
        <v>0</v>
      </c>
      <c r="CI169" s="28">
        <v>0</v>
      </c>
      <c r="CJ169" s="28">
        <v>0</v>
      </c>
      <c r="CK169" s="28">
        <v>0</v>
      </c>
      <c r="CL169" s="28">
        <v>0</v>
      </c>
      <c r="CM169" s="28">
        <v>5000000</v>
      </c>
      <c r="CN169" s="28">
        <v>10000000</v>
      </c>
      <c r="CO169" s="28">
        <v>15000000</v>
      </c>
      <c r="CP169" s="28">
        <v>20000000</v>
      </c>
      <c r="CQ169" s="28">
        <v>25000000</v>
      </c>
      <c r="CR169" s="28">
        <v>30000000</v>
      </c>
      <c r="CS169" s="28">
        <v>35000000</v>
      </c>
      <c r="CT169" s="28">
        <v>40000000</v>
      </c>
      <c r="CU169" s="28">
        <v>45000000</v>
      </c>
      <c r="CV169" s="28">
        <v>50000000</v>
      </c>
      <c r="CW169" s="28">
        <v>55000000</v>
      </c>
      <c r="CX169" s="28">
        <v>60000000</v>
      </c>
      <c r="CY169" s="28">
        <v>0</v>
      </c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>
        <v>0</v>
      </c>
      <c r="DM169" s="28">
        <v>-5000000</v>
      </c>
      <c r="DN169" s="28">
        <v>-10000000</v>
      </c>
      <c r="DO169" s="28">
        <v>-15000000</v>
      </c>
      <c r="DP169" s="28">
        <v>-20000000</v>
      </c>
      <c r="DQ169" s="28">
        <v>-25000000</v>
      </c>
      <c r="DR169" s="28">
        <v>-30000000</v>
      </c>
      <c r="DS169" s="28">
        <v>-35000000</v>
      </c>
      <c r="DT169" s="28">
        <v>-40000000</v>
      </c>
      <c r="DU169" s="28">
        <v>-45000000</v>
      </c>
      <c r="DV169" s="28">
        <v>-50000000</v>
      </c>
      <c r="DW169" s="28">
        <v>-55000000</v>
      </c>
      <c r="DX169" s="28">
        <v>-60000000</v>
      </c>
    </row>
    <row r="170" spans="2:128" x14ac:dyDescent="0.25">
      <c r="B170" t="s">
        <v>1471</v>
      </c>
      <c r="C170" s="28" t="s">
        <v>466</v>
      </c>
      <c r="D170" t="s">
        <v>1472</v>
      </c>
      <c r="E170" s="28" t="s">
        <v>1235</v>
      </c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>
        <v>1500000</v>
      </c>
      <c r="BO170" s="28">
        <v>1500000</v>
      </c>
      <c r="BP170" s="28">
        <v>1500000</v>
      </c>
      <c r="BQ170" s="28">
        <v>1500000</v>
      </c>
      <c r="BR170" s="28">
        <v>1500000</v>
      </c>
      <c r="BS170" s="28">
        <v>1500000</v>
      </c>
      <c r="BT170" s="28">
        <v>1500000</v>
      </c>
      <c r="BU170" s="28">
        <v>1500000</v>
      </c>
      <c r="BV170" s="28">
        <v>1500000</v>
      </c>
      <c r="BW170" s="28">
        <v>1500000</v>
      </c>
      <c r="BX170" s="28">
        <v>1500000</v>
      </c>
      <c r="BY170" s="28">
        <v>1500000</v>
      </c>
      <c r="BZ170" s="28">
        <v>0</v>
      </c>
      <c r="CA170" s="28">
        <v>0</v>
      </c>
      <c r="CB170" s="28">
        <v>0</v>
      </c>
      <c r="CC170" s="28">
        <v>0</v>
      </c>
      <c r="CD170" s="28">
        <v>0</v>
      </c>
      <c r="CE170" s="28">
        <v>0</v>
      </c>
      <c r="CF170" s="28">
        <v>0</v>
      </c>
      <c r="CG170" s="28">
        <v>0</v>
      </c>
      <c r="CH170" s="28">
        <v>0</v>
      </c>
      <c r="CI170" s="28">
        <v>0</v>
      </c>
      <c r="CJ170" s="28">
        <v>0</v>
      </c>
      <c r="CK170" s="28">
        <v>0</v>
      </c>
      <c r="CL170" s="28">
        <v>0</v>
      </c>
      <c r="CM170" s="28">
        <v>1500000</v>
      </c>
      <c r="CN170" s="28">
        <v>3000000</v>
      </c>
      <c r="CO170" s="28">
        <v>4500000</v>
      </c>
      <c r="CP170" s="28">
        <v>6000000</v>
      </c>
      <c r="CQ170" s="28">
        <v>7500000</v>
      </c>
      <c r="CR170" s="28">
        <v>9000000</v>
      </c>
      <c r="CS170" s="28">
        <v>10500000</v>
      </c>
      <c r="CT170" s="28">
        <v>12000000</v>
      </c>
      <c r="CU170" s="28">
        <v>13500000</v>
      </c>
      <c r="CV170" s="28">
        <v>15000000</v>
      </c>
      <c r="CW170" s="28">
        <v>16500000</v>
      </c>
      <c r="CX170" s="28">
        <v>18000000</v>
      </c>
      <c r="CY170" s="28">
        <v>0</v>
      </c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>
        <v>0</v>
      </c>
      <c r="DM170" s="28">
        <v>-1500000</v>
      </c>
      <c r="DN170" s="28">
        <v>-3000000</v>
      </c>
      <c r="DO170" s="28">
        <v>-4500000</v>
      </c>
      <c r="DP170" s="28">
        <v>-6000000</v>
      </c>
      <c r="DQ170" s="28">
        <v>-7500000</v>
      </c>
      <c r="DR170" s="28">
        <v>-9000000</v>
      </c>
      <c r="DS170" s="28">
        <v>-10500000</v>
      </c>
      <c r="DT170" s="28">
        <v>-12000000</v>
      </c>
      <c r="DU170" s="28">
        <v>-13500000</v>
      </c>
      <c r="DV170" s="28">
        <v>-15000000</v>
      </c>
      <c r="DW170" s="28">
        <v>-16500000</v>
      </c>
      <c r="DX170" s="28">
        <v>-18000000</v>
      </c>
    </row>
    <row r="171" spans="2:128" x14ac:dyDescent="0.25">
      <c r="B171" t="s">
        <v>1473</v>
      </c>
      <c r="C171" s="28" t="s">
        <v>466</v>
      </c>
      <c r="D171" t="s">
        <v>1474</v>
      </c>
      <c r="E171" s="28" t="s">
        <v>1224</v>
      </c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>
        <v>3000000</v>
      </c>
      <c r="BO171" s="28">
        <v>3000000</v>
      </c>
      <c r="BP171" s="28">
        <v>3000000</v>
      </c>
      <c r="BQ171" s="28">
        <v>3000000</v>
      </c>
      <c r="BR171" s="28">
        <v>3000000</v>
      </c>
      <c r="BS171" s="28">
        <v>3000000</v>
      </c>
      <c r="BT171" s="28">
        <v>3000000</v>
      </c>
      <c r="BU171" s="28">
        <v>3000000</v>
      </c>
      <c r="BV171" s="28">
        <v>3000000</v>
      </c>
      <c r="BW171" s="28">
        <v>3000000</v>
      </c>
      <c r="BX171" s="28">
        <v>3000000</v>
      </c>
      <c r="BY171" s="28">
        <v>3000000</v>
      </c>
      <c r="BZ171" s="28">
        <v>0</v>
      </c>
      <c r="CA171" s="28">
        <v>0</v>
      </c>
      <c r="CB171" s="28">
        <v>0</v>
      </c>
      <c r="CC171" s="28">
        <v>0</v>
      </c>
      <c r="CD171" s="28">
        <v>0</v>
      </c>
      <c r="CE171" s="28">
        <v>0</v>
      </c>
      <c r="CF171" s="28">
        <v>0</v>
      </c>
      <c r="CG171" s="28">
        <v>0</v>
      </c>
      <c r="CH171" s="28">
        <v>0</v>
      </c>
      <c r="CI171" s="28">
        <v>0</v>
      </c>
      <c r="CJ171" s="28">
        <v>0</v>
      </c>
      <c r="CK171" s="28">
        <v>0</v>
      </c>
      <c r="CL171" s="28">
        <v>0</v>
      </c>
      <c r="CM171" s="28">
        <v>3000000</v>
      </c>
      <c r="CN171" s="28">
        <v>6000000</v>
      </c>
      <c r="CO171" s="28">
        <v>9000000</v>
      </c>
      <c r="CP171" s="28">
        <v>12000000</v>
      </c>
      <c r="CQ171" s="28">
        <v>15000000</v>
      </c>
      <c r="CR171" s="28">
        <v>18000000</v>
      </c>
      <c r="CS171" s="28">
        <v>21000000</v>
      </c>
      <c r="CT171" s="28">
        <v>24000000</v>
      </c>
      <c r="CU171" s="28">
        <v>27000000</v>
      </c>
      <c r="CV171" s="28">
        <v>30000000</v>
      </c>
      <c r="CW171" s="28">
        <v>33000000</v>
      </c>
      <c r="CX171" s="28">
        <v>36000000</v>
      </c>
      <c r="CY171" s="28">
        <v>0</v>
      </c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>
        <v>0</v>
      </c>
      <c r="DM171" s="28">
        <v>-3000000</v>
      </c>
      <c r="DN171" s="28">
        <v>-6000000</v>
      </c>
      <c r="DO171" s="28">
        <v>-9000000</v>
      </c>
      <c r="DP171" s="28">
        <v>-12000000</v>
      </c>
      <c r="DQ171" s="28">
        <v>-15000000</v>
      </c>
      <c r="DR171" s="28">
        <v>-18000000</v>
      </c>
      <c r="DS171" s="28">
        <v>-21000000</v>
      </c>
      <c r="DT171" s="28">
        <v>-24000000</v>
      </c>
      <c r="DU171" s="28">
        <v>-27000000</v>
      </c>
      <c r="DV171" s="28">
        <v>-30000000</v>
      </c>
      <c r="DW171" s="28">
        <v>-33000000</v>
      </c>
      <c r="DX171" s="28">
        <v>-36000000</v>
      </c>
    </row>
    <row r="172" spans="2:128" x14ac:dyDescent="0.25">
      <c r="B172" t="s">
        <v>1475</v>
      </c>
      <c r="C172" s="28" t="s">
        <v>466</v>
      </c>
      <c r="D172" t="s">
        <v>1476</v>
      </c>
      <c r="E172" s="28" t="s">
        <v>1225</v>
      </c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>
        <v>3000000</v>
      </c>
      <c r="BO172" s="28">
        <v>3000000</v>
      </c>
      <c r="BP172" s="28">
        <v>3000000</v>
      </c>
      <c r="BQ172" s="28">
        <v>3000000</v>
      </c>
      <c r="BR172" s="28">
        <v>3000000</v>
      </c>
      <c r="BS172" s="28">
        <v>3000000</v>
      </c>
      <c r="BT172" s="28">
        <v>3000000</v>
      </c>
      <c r="BU172" s="28">
        <v>3000000</v>
      </c>
      <c r="BV172" s="28">
        <v>3000000</v>
      </c>
      <c r="BW172" s="28">
        <v>3000000</v>
      </c>
      <c r="BX172" s="28">
        <v>3000000</v>
      </c>
      <c r="BY172" s="28">
        <v>3000000</v>
      </c>
      <c r="BZ172" s="28">
        <v>0</v>
      </c>
      <c r="CA172" s="28">
        <v>0</v>
      </c>
      <c r="CB172" s="28">
        <v>0</v>
      </c>
      <c r="CC172" s="28">
        <v>0</v>
      </c>
      <c r="CD172" s="28">
        <v>0</v>
      </c>
      <c r="CE172" s="28">
        <v>0</v>
      </c>
      <c r="CF172" s="28">
        <v>0</v>
      </c>
      <c r="CG172" s="28">
        <v>0</v>
      </c>
      <c r="CH172" s="28">
        <v>0</v>
      </c>
      <c r="CI172" s="28">
        <v>0</v>
      </c>
      <c r="CJ172" s="28">
        <v>0</v>
      </c>
      <c r="CK172" s="28">
        <v>0</v>
      </c>
      <c r="CL172" s="28">
        <v>0</v>
      </c>
      <c r="CM172" s="28">
        <v>3000000</v>
      </c>
      <c r="CN172" s="28">
        <v>6000000</v>
      </c>
      <c r="CO172" s="28">
        <v>9000000</v>
      </c>
      <c r="CP172" s="28">
        <v>12000000</v>
      </c>
      <c r="CQ172" s="28">
        <v>15000000</v>
      </c>
      <c r="CR172" s="28">
        <v>18000000</v>
      </c>
      <c r="CS172" s="28">
        <v>21000000</v>
      </c>
      <c r="CT172" s="28">
        <v>24000000</v>
      </c>
      <c r="CU172" s="28">
        <v>27000000</v>
      </c>
      <c r="CV172" s="28">
        <v>30000000</v>
      </c>
      <c r="CW172" s="28">
        <v>33000000</v>
      </c>
      <c r="CX172" s="28">
        <v>36000000</v>
      </c>
      <c r="CY172" s="28">
        <v>0</v>
      </c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>
        <v>0</v>
      </c>
      <c r="DM172" s="28">
        <v>-3000000</v>
      </c>
      <c r="DN172" s="28">
        <v>-6000000</v>
      </c>
      <c r="DO172" s="28">
        <v>-9000000</v>
      </c>
      <c r="DP172" s="28">
        <v>-12000000</v>
      </c>
      <c r="DQ172" s="28">
        <v>-15000000</v>
      </c>
      <c r="DR172" s="28">
        <v>-18000000</v>
      </c>
      <c r="DS172" s="28">
        <v>-21000000</v>
      </c>
      <c r="DT172" s="28">
        <v>-24000000</v>
      </c>
      <c r="DU172" s="28">
        <v>-27000000</v>
      </c>
      <c r="DV172" s="28">
        <v>-30000000</v>
      </c>
      <c r="DW172" s="28">
        <v>-33000000</v>
      </c>
      <c r="DX172" s="28">
        <v>-36000000</v>
      </c>
    </row>
    <row r="173" spans="2:128" x14ac:dyDescent="0.25">
      <c r="B173" t="s">
        <v>1477</v>
      </c>
      <c r="C173" s="28" t="s">
        <v>466</v>
      </c>
      <c r="D173" t="s">
        <v>1478</v>
      </c>
      <c r="E173" s="28" t="s">
        <v>1229</v>
      </c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>
        <v>8000000</v>
      </c>
      <c r="BO173" s="28">
        <v>8000000</v>
      </c>
      <c r="BP173" s="28">
        <v>8000000</v>
      </c>
      <c r="BQ173" s="28">
        <v>8000000</v>
      </c>
      <c r="BR173" s="28">
        <v>8000000</v>
      </c>
      <c r="BS173" s="28">
        <v>8000000</v>
      </c>
      <c r="BT173" s="28">
        <v>8000000</v>
      </c>
      <c r="BU173" s="28">
        <v>8000000</v>
      </c>
      <c r="BV173" s="28">
        <v>8000000</v>
      </c>
      <c r="BW173" s="28">
        <v>8000000</v>
      </c>
      <c r="BX173" s="28">
        <v>8000000</v>
      </c>
      <c r="BY173" s="28">
        <v>8000000</v>
      </c>
      <c r="BZ173" s="28">
        <v>0</v>
      </c>
      <c r="CA173" s="28">
        <v>0</v>
      </c>
      <c r="CB173" s="28">
        <v>0</v>
      </c>
      <c r="CC173" s="28">
        <v>0</v>
      </c>
      <c r="CD173" s="28">
        <v>0</v>
      </c>
      <c r="CE173" s="28">
        <v>0</v>
      </c>
      <c r="CF173" s="28">
        <v>0</v>
      </c>
      <c r="CG173" s="28">
        <v>0</v>
      </c>
      <c r="CH173" s="28">
        <v>0</v>
      </c>
      <c r="CI173" s="28">
        <v>0</v>
      </c>
      <c r="CJ173" s="28">
        <v>0</v>
      </c>
      <c r="CK173" s="28">
        <v>0</v>
      </c>
      <c r="CL173" s="28">
        <v>0</v>
      </c>
      <c r="CM173" s="28">
        <v>8000000</v>
      </c>
      <c r="CN173" s="28">
        <v>16000000</v>
      </c>
      <c r="CO173" s="28">
        <v>24000000</v>
      </c>
      <c r="CP173" s="28">
        <v>32000000</v>
      </c>
      <c r="CQ173" s="28">
        <v>40000000</v>
      </c>
      <c r="CR173" s="28">
        <v>48000000</v>
      </c>
      <c r="CS173" s="28">
        <v>56000000</v>
      </c>
      <c r="CT173" s="28">
        <v>64000000</v>
      </c>
      <c r="CU173" s="28">
        <v>72000000</v>
      </c>
      <c r="CV173" s="28">
        <v>80000000</v>
      </c>
      <c r="CW173" s="28">
        <v>88000000</v>
      </c>
      <c r="CX173" s="28">
        <v>96000000</v>
      </c>
      <c r="CY173" s="28">
        <v>0</v>
      </c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>
        <v>0</v>
      </c>
      <c r="DM173" s="28">
        <v>-8000000</v>
      </c>
      <c r="DN173" s="28">
        <v>-16000000</v>
      </c>
      <c r="DO173" s="28">
        <v>-24000000</v>
      </c>
      <c r="DP173" s="28">
        <v>-32000000</v>
      </c>
      <c r="DQ173" s="28">
        <v>-40000000</v>
      </c>
      <c r="DR173" s="28">
        <v>-48000000</v>
      </c>
      <c r="DS173" s="28">
        <v>-56000000</v>
      </c>
      <c r="DT173" s="28">
        <v>-64000000</v>
      </c>
      <c r="DU173" s="28">
        <v>-72000000</v>
      </c>
      <c r="DV173" s="28">
        <v>-80000000</v>
      </c>
      <c r="DW173" s="28">
        <v>-88000000</v>
      </c>
      <c r="DX173" s="28">
        <v>-96000000</v>
      </c>
    </row>
    <row r="174" spans="2:128" x14ac:dyDescent="0.25">
      <c r="B174" t="s">
        <v>1479</v>
      </c>
      <c r="C174" s="28" t="s">
        <v>466</v>
      </c>
      <c r="D174" t="s">
        <v>1480</v>
      </c>
      <c r="E174" s="28" t="s">
        <v>1236</v>
      </c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>
        <v>2400000</v>
      </c>
      <c r="BO174" s="28">
        <v>2400000</v>
      </c>
      <c r="BP174" s="28">
        <v>2400000</v>
      </c>
      <c r="BQ174" s="28">
        <v>2400000</v>
      </c>
      <c r="BR174" s="28">
        <v>2400000</v>
      </c>
      <c r="BS174" s="28">
        <v>2400000</v>
      </c>
      <c r="BT174" s="28">
        <v>2400000</v>
      </c>
      <c r="BU174" s="28">
        <v>2400000</v>
      </c>
      <c r="BV174" s="28">
        <v>2400000</v>
      </c>
      <c r="BW174" s="28">
        <v>2400000</v>
      </c>
      <c r="BX174" s="28">
        <v>2400000</v>
      </c>
      <c r="BY174" s="28">
        <v>2400000</v>
      </c>
      <c r="BZ174" s="28">
        <v>0</v>
      </c>
      <c r="CA174" s="28">
        <v>0</v>
      </c>
      <c r="CB174" s="28">
        <v>0</v>
      </c>
      <c r="CC174" s="28">
        <v>0</v>
      </c>
      <c r="CD174" s="28">
        <v>0</v>
      </c>
      <c r="CE174" s="28">
        <v>0</v>
      </c>
      <c r="CF174" s="28">
        <v>0</v>
      </c>
      <c r="CG174" s="28">
        <v>0</v>
      </c>
      <c r="CH174" s="28">
        <v>0</v>
      </c>
      <c r="CI174" s="28">
        <v>0</v>
      </c>
      <c r="CJ174" s="28">
        <v>0</v>
      </c>
      <c r="CK174" s="28">
        <v>0</v>
      </c>
      <c r="CL174" s="28">
        <v>0</v>
      </c>
      <c r="CM174" s="28">
        <v>2400000</v>
      </c>
      <c r="CN174" s="28">
        <v>4800000</v>
      </c>
      <c r="CO174" s="28">
        <v>7200000</v>
      </c>
      <c r="CP174" s="28">
        <v>9600000</v>
      </c>
      <c r="CQ174" s="28">
        <v>12000000</v>
      </c>
      <c r="CR174" s="28">
        <v>14400000</v>
      </c>
      <c r="CS174" s="28">
        <v>16800000</v>
      </c>
      <c r="CT174" s="28">
        <v>19200000</v>
      </c>
      <c r="CU174" s="28">
        <v>21600000</v>
      </c>
      <c r="CV174" s="28">
        <v>24000000</v>
      </c>
      <c r="CW174" s="28">
        <v>26400000</v>
      </c>
      <c r="CX174" s="28">
        <v>28800000</v>
      </c>
      <c r="CY174" s="28">
        <v>0</v>
      </c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>
        <v>0</v>
      </c>
      <c r="DM174" s="28">
        <v>-2400000</v>
      </c>
      <c r="DN174" s="28">
        <v>-4800000</v>
      </c>
      <c r="DO174" s="28">
        <v>-7200000</v>
      </c>
      <c r="DP174" s="28">
        <v>-9600000</v>
      </c>
      <c r="DQ174" s="28">
        <v>-12000000</v>
      </c>
      <c r="DR174" s="28">
        <v>-14400000</v>
      </c>
      <c r="DS174" s="28">
        <v>-16800000</v>
      </c>
      <c r="DT174" s="28">
        <v>-19200000</v>
      </c>
      <c r="DU174" s="28">
        <v>-21600000</v>
      </c>
      <c r="DV174" s="28">
        <v>-24000000</v>
      </c>
      <c r="DW174" s="28">
        <v>-26400000</v>
      </c>
      <c r="DX174" s="28">
        <v>-28800000</v>
      </c>
    </row>
    <row r="175" spans="2:128" x14ac:dyDescent="0.25">
      <c r="B175" t="s">
        <v>1481</v>
      </c>
      <c r="C175" s="28" t="s">
        <v>466</v>
      </c>
      <c r="D175" t="s">
        <v>1482</v>
      </c>
      <c r="E175" s="28" t="s">
        <v>1483</v>
      </c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>
        <v>0</v>
      </c>
      <c r="BO175" s="28">
        <v>0</v>
      </c>
      <c r="BP175" s="28">
        <v>0</v>
      </c>
      <c r="BQ175" s="28">
        <v>0</v>
      </c>
      <c r="BR175" s="28">
        <v>0</v>
      </c>
      <c r="BS175" s="28">
        <v>0</v>
      </c>
      <c r="BT175" s="28">
        <v>120000</v>
      </c>
      <c r="BU175" s="28">
        <v>120000</v>
      </c>
      <c r="BV175" s="28">
        <v>120000</v>
      </c>
      <c r="BW175" s="28">
        <v>0</v>
      </c>
      <c r="BX175" s="28">
        <v>0</v>
      </c>
      <c r="BY175" s="28">
        <v>0</v>
      </c>
      <c r="BZ175" s="28">
        <v>0</v>
      </c>
      <c r="CA175" s="28">
        <v>0</v>
      </c>
      <c r="CB175" s="28">
        <v>0</v>
      </c>
      <c r="CC175" s="28">
        <v>0</v>
      </c>
      <c r="CD175" s="28">
        <v>0</v>
      </c>
      <c r="CE175" s="28">
        <v>0</v>
      </c>
      <c r="CF175" s="28">
        <v>0</v>
      </c>
      <c r="CG175" s="28">
        <v>0</v>
      </c>
      <c r="CH175" s="28">
        <v>0</v>
      </c>
      <c r="CI175" s="28">
        <v>0</v>
      </c>
      <c r="CJ175" s="28">
        <v>0</v>
      </c>
      <c r="CK175" s="28">
        <v>0</v>
      </c>
      <c r="CL175" s="28">
        <v>0</v>
      </c>
      <c r="CM175" s="28">
        <v>0</v>
      </c>
      <c r="CN175" s="28">
        <v>0</v>
      </c>
      <c r="CO175" s="28">
        <v>0</v>
      </c>
      <c r="CP175" s="28">
        <v>0</v>
      </c>
      <c r="CQ175" s="28">
        <v>0</v>
      </c>
      <c r="CR175" s="28">
        <v>0</v>
      </c>
      <c r="CS175" s="28">
        <v>120000</v>
      </c>
      <c r="CT175" s="28">
        <v>240000</v>
      </c>
      <c r="CU175" s="28">
        <v>360000</v>
      </c>
      <c r="CV175" s="28">
        <v>360000</v>
      </c>
      <c r="CW175" s="28">
        <v>360000</v>
      </c>
      <c r="CX175" s="28">
        <v>360000</v>
      </c>
      <c r="CY175" s="28">
        <v>0</v>
      </c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>
        <v>0</v>
      </c>
      <c r="DM175" s="28">
        <v>0</v>
      </c>
      <c r="DN175" s="28">
        <v>0</v>
      </c>
      <c r="DO175" s="28">
        <v>0</v>
      </c>
      <c r="DP175" s="28">
        <v>0</v>
      </c>
      <c r="DQ175" s="28">
        <v>0</v>
      </c>
      <c r="DR175" s="28">
        <v>0</v>
      </c>
      <c r="DS175" s="28">
        <v>-120000</v>
      </c>
      <c r="DT175" s="28">
        <v>-240000</v>
      </c>
      <c r="DU175" s="28">
        <v>-360000</v>
      </c>
      <c r="DV175" s="28">
        <v>-360000</v>
      </c>
      <c r="DW175" s="28">
        <v>-360000</v>
      </c>
      <c r="DX175" s="28">
        <v>-360000</v>
      </c>
    </row>
    <row r="176" spans="2:128" x14ac:dyDescent="0.25">
      <c r="B176" t="s">
        <v>1484</v>
      </c>
      <c r="C176" s="28" t="s">
        <v>466</v>
      </c>
      <c r="D176" t="s">
        <v>1485</v>
      </c>
      <c r="E176" s="28" t="s">
        <v>1486</v>
      </c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>
        <v>36000000</v>
      </c>
      <c r="BO176" s="28">
        <v>35250000</v>
      </c>
      <c r="BP176" s="28">
        <v>34500000</v>
      </c>
      <c r="BQ176" s="28">
        <v>33750000</v>
      </c>
      <c r="BR176" s="28">
        <v>33000000</v>
      </c>
      <c r="BS176" s="28">
        <v>32250000</v>
      </c>
      <c r="BT176" s="28">
        <v>32850000</v>
      </c>
      <c r="BU176" s="28">
        <v>32077500</v>
      </c>
      <c r="BV176" s="28">
        <v>31305000</v>
      </c>
      <c r="BW176" s="28">
        <v>30532500</v>
      </c>
      <c r="BX176" s="28">
        <v>29760000</v>
      </c>
      <c r="BY176" s="28">
        <v>28987500</v>
      </c>
      <c r="BZ176" s="28">
        <v>0</v>
      </c>
      <c r="CA176" s="28">
        <v>0</v>
      </c>
      <c r="CB176" s="28">
        <v>0</v>
      </c>
      <c r="CC176" s="28">
        <v>0</v>
      </c>
      <c r="CD176" s="28">
        <v>0</v>
      </c>
      <c r="CE176" s="28">
        <v>0</v>
      </c>
      <c r="CF176" s="28">
        <v>0</v>
      </c>
      <c r="CG176" s="28">
        <v>0</v>
      </c>
      <c r="CH176" s="28">
        <v>0</v>
      </c>
      <c r="CI176" s="28">
        <v>0</v>
      </c>
      <c r="CJ176" s="28">
        <v>0</v>
      </c>
      <c r="CK176" s="28">
        <v>0</v>
      </c>
      <c r="CL176" s="28">
        <v>0</v>
      </c>
      <c r="CM176" s="28">
        <v>36000000</v>
      </c>
      <c r="CN176" s="28">
        <v>71250000</v>
      </c>
      <c r="CO176" s="28">
        <v>105750000</v>
      </c>
      <c r="CP176" s="28">
        <v>139500000</v>
      </c>
      <c r="CQ176" s="28">
        <v>172500000</v>
      </c>
      <c r="CR176" s="28">
        <v>204750000</v>
      </c>
      <c r="CS176" s="28">
        <v>237600000</v>
      </c>
      <c r="CT176" s="28">
        <v>269677500</v>
      </c>
      <c r="CU176" s="28">
        <v>300982500</v>
      </c>
      <c r="CV176" s="28">
        <v>331515000</v>
      </c>
      <c r="CW176" s="28">
        <v>361275000</v>
      </c>
      <c r="CX176" s="28">
        <v>390262500</v>
      </c>
      <c r="CY176" s="28">
        <v>0</v>
      </c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>
        <v>0</v>
      </c>
      <c r="DM176" s="28">
        <v>-36000000</v>
      </c>
      <c r="DN176" s="28">
        <v>-71250000</v>
      </c>
      <c r="DO176" s="28">
        <v>-105750000</v>
      </c>
      <c r="DP176" s="28">
        <v>-139500000</v>
      </c>
      <c r="DQ176" s="28">
        <v>-172500000</v>
      </c>
      <c r="DR176" s="28">
        <v>-204750000</v>
      </c>
      <c r="DS176" s="28">
        <v>-237600000</v>
      </c>
      <c r="DT176" s="28">
        <v>-269677500</v>
      </c>
      <c r="DU176" s="28">
        <v>-300982500</v>
      </c>
      <c r="DV176" s="28">
        <v>-331515000</v>
      </c>
      <c r="DW176" s="28">
        <v>-361275000</v>
      </c>
      <c r="DX176" s="28">
        <v>-390262500</v>
      </c>
    </row>
    <row r="177" spans="2:128" x14ac:dyDescent="0.25">
      <c r="B177" t="s">
        <v>1487</v>
      </c>
      <c r="C177" s="28" t="s">
        <v>466</v>
      </c>
      <c r="D177" t="s">
        <v>1488</v>
      </c>
      <c r="E177" s="28" t="s">
        <v>1489</v>
      </c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>
        <v>18080000</v>
      </c>
      <c r="BO177" s="28">
        <v>19030000</v>
      </c>
      <c r="BP177" s="28">
        <v>18380000</v>
      </c>
      <c r="BQ177" s="28">
        <v>18930000</v>
      </c>
      <c r="BR177" s="28">
        <v>18680000</v>
      </c>
      <c r="BS177" s="28">
        <v>19230000</v>
      </c>
      <c r="BT177" s="28">
        <v>18986000</v>
      </c>
      <c r="BU177" s="28">
        <v>19365500</v>
      </c>
      <c r="BV177" s="28">
        <v>19845000</v>
      </c>
      <c r="BW177" s="28">
        <v>19623500</v>
      </c>
      <c r="BX177" s="28">
        <v>20178000</v>
      </c>
      <c r="BY177" s="28">
        <v>19932500</v>
      </c>
      <c r="BZ177" s="28">
        <v>0</v>
      </c>
      <c r="CA177" s="28">
        <v>0</v>
      </c>
      <c r="CB177" s="28">
        <v>0</v>
      </c>
      <c r="CC177" s="28">
        <v>0</v>
      </c>
      <c r="CD177" s="28">
        <v>0</v>
      </c>
      <c r="CE177" s="28">
        <v>0</v>
      </c>
      <c r="CF177" s="28">
        <v>0</v>
      </c>
      <c r="CG177" s="28">
        <v>0</v>
      </c>
      <c r="CH177" s="28">
        <v>0</v>
      </c>
      <c r="CI177" s="28">
        <v>0</v>
      </c>
      <c r="CJ177" s="28">
        <v>0</v>
      </c>
      <c r="CK177" s="28">
        <v>0</v>
      </c>
      <c r="CL177" s="28">
        <v>0</v>
      </c>
      <c r="CM177" s="28">
        <v>18080000</v>
      </c>
      <c r="CN177" s="28">
        <v>37110000</v>
      </c>
      <c r="CO177" s="28">
        <v>55490000</v>
      </c>
      <c r="CP177" s="28">
        <v>74420000</v>
      </c>
      <c r="CQ177" s="28">
        <v>93100000</v>
      </c>
      <c r="CR177" s="28">
        <v>112330000</v>
      </c>
      <c r="CS177" s="28">
        <v>131316000</v>
      </c>
      <c r="CT177" s="28">
        <v>150681500</v>
      </c>
      <c r="CU177" s="28">
        <v>170526500</v>
      </c>
      <c r="CV177" s="28">
        <v>190150000</v>
      </c>
      <c r="CW177" s="28">
        <v>210328000</v>
      </c>
      <c r="CX177" s="28">
        <v>230260500</v>
      </c>
      <c r="CY177" s="28">
        <v>0</v>
      </c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>
        <v>0</v>
      </c>
      <c r="DM177" s="28">
        <v>-18080000</v>
      </c>
      <c r="DN177" s="28">
        <v>-37110000</v>
      </c>
      <c r="DO177" s="28">
        <v>-55490000</v>
      </c>
      <c r="DP177" s="28">
        <v>-74420000</v>
      </c>
      <c r="DQ177" s="28">
        <v>-93100000</v>
      </c>
      <c r="DR177" s="28">
        <v>-112330000</v>
      </c>
      <c r="DS177" s="28">
        <v>-131316000</v>
      </c>
      <c r="DT177" s="28">
        <v>-150681500</v>
      </c>
      <c r="DU177" s="28">
        <v>-170526500</v>
      </c>
      <c r="DV177" s="28">
        <v>-190150000</v>
      </c>
      <c r="DW177" s="28">
        <v>-210328000</v>
      </c>
      <c r="DX177" s="28">
        <v>-230260500</v>
      </c>
    </row>
    <row r="178" spans="2:128" x14ac:dyDescent="0.25">
      <c r="B178" t="s">
        <v>1490</v>
      </c>
      <c r="C178" s="28" t="s">
        <v>497</v>
      </c>
      <c r="D178" t="s">
        <v>1491</v>
      </c>
      <c r="E178" s="28" t="s">
        <v>1492</v>
      </c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>
        <v>0</v>
      </c>
      <c r="BO178" s="28">
        <v>0</v>
      </c>
      <c r="BP178" s="28">
        <v>0</v>
      </c>
      <c r="BQ178" s="28">
        <v>0</v>
      </c>
      <c r="BR178" s="28">
        <v>0</v>
      </c>
      <c r="BS178" s="28">
        <v>0</v>
      </c>
      <c r="BT178" s="28">
        <v>90000000</v>
      </c>
      <c r="BU178" s="28">
        <v>90000000</v>
      </c>
      <c r="BV178" s="28">
        <v>0</v>
      </c>
      <c r="BW178" s="28">
        <v>0</v>
      </c>
      <c r="BX178" s="28">
        <v>0</v>
      </c>
      <c r="BY178" s="28">
        <v>0</v>
      </c>
      <c r="BZ178" s="28">
        <v>0</v>
      </c>
      <c r="CA178" s="28">
        <v>0</v>
      </c>
      <c r="CB178" s="28">
        <v>0</v>
      </c>
      <c r="CC178" s="28">
        <v>0</v>
      </c>
      <c r="CD178" s="28">
        <v>0</v>
      </c>
      <c r="CE178" s="28">
        <v>0</v>
      </c>
      <c r="CF178" s="28">
        <v>0</v>
      </c>
      <c r="CG178" s="28">
        <v>0</v>
      </c>
      <c r="CH178" s="28">
        <v>0</v>
      </c>
      <c r="CI178" s="28">
        <v>0</v>
      </c>
      <c r="CJ178" s="28">
        <v>0</v>
      </c>
      <c r="CK178" s="28">
        <v>0</v>
      </c>
      <c r="CL178" s="28">
        <v>0</v>
      </c>
      <c r="CM178" s="28">
        <v>0</v>
      </c>
      <c r="CN178" s="28">
        <v>0</v>
      </c>
      <c r="CO178" s="28">
        <v>0</v>
      </c>
      <c r="CP178" s="28">
        <v>0</v>
      </c>
      <c r="CQ178" s="28">
        <v>0</v>
      </c>
      <c r="CR178" s="28">
        <v>0</v>
      </c>
      <c r="CS178" s="28">
        <v>90000000</v>
      </c>
      <c r="CT178" s="28">
        <v>180000000</v>
      </c>
      <c r="CU178" s="28">
        <v>180000000</v>
      </c>
      <c r="CV178" s="28">
        <v>180000000</v>
      </c>
      <c r="CW178" s="28">
        <v>180000000</v>
      </c>
      <c r="CX178" s="28">
        <v>180000000</v>
      </c>
      <c r="CY178" s="28">
        <v>0</v>
      </c>
      <c r="CZ178" s="28">
        <v>0</v>
      </c>
      <c r="DA178" s="28">
        <v>0</v>
      </c>
      <c r="DB178" s="28">
        <v>0</v>
      </c>
      <c r="DC178" s="28">
        <v>0</v>
      </c>
      <c r="DD178" s="28">
        <v>0</v>
      </c>
      <c r="DE178" s="28">
        <v>0</v>
      </c>
      <c r="DF178" s="28">
        <v>90000000</v>
      </c>
      <c r="DG178" s="28">
        <v>180000000</v>
      </c>
      <c r="DH178" s="28">
        <v>180000000</v>
      </c>
      <c r="DI178" s="28">
        <v>180000000</v>
      </c>
      <c r="DJ178" s="28">
        <v>180000000</v>
      </c>
      <c r="DK178" s="28">
        <v>180000000</v>
      </c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</row>
    <row r="179" spans="2:128" x14ac:dyDescent="0.25">
      <c r="B179" t="s">
        <v>1493</v>
      </c>
      <c r="C179" s="28" t="s">
        <v>497</v>
      </c>
      <c r="D179" t="s">
        <v>1494</v>
      </c>
      <c r="E179" s="28" t="s">
        <v>1495</v>
      </c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>
        <v>2000000</v>
      </c>
      <c r="BO179" s="28">
        <v>2000000</v>
      </c>
      <c r="BP179" s="28">
        <v>2000000</v>
      </c>
      <c r="BQ179" s="28">
        <v>2000000</v>
      </c>
      <c r="BR179" s="28">
        <v>2000000</v>
      </c>
      <c r="BS179" s="28">
        <v>2000000</v>
      </c>
      <c r="BT179" s="28">
        <v>2000000</v>
      </c>
      <c r="BU179" s="28">
        <v>2000000</v>
      </c>
      <c r="BV179" s="28">
        <v>2000000</v>
      </c>
      <c r="BW179" s="28">
        <v>2000000</v>
      </c>
      <c r="BX179" s="28">
        <v>2000000</v>
      </c>
      <c r="BY179" s="28">
        <v>2000000</v>
      </c>
      <c r="BZ179" s="28">
        <v>0</v>
      </c>
      <c r="CA179" s="28">
        <v>0</v>
      </c>
      <c r="CB179" s="28">
        <v>0</v>
      </c>
      <c r="CC179" s="28">
        <v>0</v>
      </c>
      <c r="CD179" s="28">
        <v>0</v>
      </c>
      <c r="CE179" s="28">
        <v>0</v>
      </c>
      <c r="CF179" s="28">
        <v>0</v>
      </c>
      <c r="CG179" s="28">
        <v>0</v>
      </c>
      <c r="CH179" s="28">
        <v>0</v>
      </c>
      <c r="CI179" s="28">
        <v>0</v>
      </c>
      <c r="CJ179" s="28">
        <v>0</v>
      </c>
      <c r="CK179" s="28">
        <v>0</v>
      </c>
      <c r="CL179" s="28">
        <v>0</v>
      </c>
      <c r="CM179" s="28">
        <v>2000000</v>
      </c>
      <c r="CN179" s="28">
        <v>4000000</v>
      </c>
      <c r="CO179" s="28">
        <v>6000000</v>
      </c>
      <c r="CP179" s="28">
        <v>8000000</v>
      </c>
      <c r="CQ179" s="28">
        <v>10000000</v>
      </c>
      <c r="CR179" s="28">
        <v>12000000</v>
      </c>
      <c r="CS179" s="28">
        <v>14000000</v>
      </c>
      <c r="CT179" s="28">
        <v>16000000</v>
      </c>
      <c r="CU179" s="28">
        <v>18000000</v>
      </c>
      <c r="CV179" s="28">
        <v>20000000</v>
      </c>
      <c r="CW179" s="28">
        <v>22000000</v>
      </c>
      <c r="CX179" s="28">
        <v>24000000</v>
      </c>
      <c r="CY179" s="28">
        <v>0</v>
      </c>
      <c r="CZ179" s="28">
        <v>2000000</v>
      </c>
      <c r="DA179" s="28">
        <v>4000000</v>
      </c>
      <c r="DB179" s="28">
        <v>6000000</v>
      </c>
      <c r="DC179" s="28">
        <v>8000000</v>
      </c>
      <c r="DD179" s="28">
        <v>10000000</v>
      </c>
      <c r="DE179" s="28">
        <v>12000000</v>
      </c>
      <c r="DF179" s="28">
        <v>14000000</v>
      </c>
      <c r="DG179" s="28">
        <v>16000000</v>
      </c>
      <c r="DH179" s="28">
        <v>18000000</v>
      </c>
      <c r="DI179" s="28">
        <v>20000000</v>
      </c>
      <c r="DJ179" s="28">
        <v>22000000</v>
      </c>
      <c r="DK179" s="28">
        <v>24000000</v>
      </c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</row>
    <row r="180" spans="2:128" x14ac:dyDescent="0.25">
      <c r="B180" t="s">
        <v>1496</v>
      </c>
      <c r="C180" s="28" t="s">
        <v>497</v>
      </c>
      <c r="D180" t="s">
        <v>1497</v>
      </c>
      <c r="E180" s="28" t="s">
        <v>1498</v>
      </c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>
        <v>504000000</v>
      </c>
      <c r="BO180" s="28">
        <v>504000000</v>
      </c>
      <c r="BP180" s="28">
        <v>504000000</v>
      </c>
      <c r="BQ180" s="28">
        <v>504000000</v>
      </c>
      <c r="BR180" s="28">
        <v>504000000</v>
      </c>
      <c r="BS180" s="28">
        <v>504000000</v>
      </c>
      <c r="BT180" s="28">
        <v>506520000</v>
      </c>
      <c r="BU180" s="28">
        <v>509040000</v>
      </c>
      <c r="BV180" s="28">
        <v>509040000</v>
      </c>
      <c r="BW180" s="28">
        <v>509040000</v>
      </c>
      <c r="BX180" s="28">
        <v>509040000</v>
      </c>
      <c r="BY180" s="28">
        <v>509040000</v>
      </c>
      <c r="BZ180" s="28">
        <v>504000000</v>
      </c>
      <c r="CA180" s="28">
        <v>504000000</v>
      </c>
      <c r="CB180" s="28">
        <v>504000000</v>
      </c>
      <c r="CC180" s="28">
        <v>504000000</v>
      </c>
      <c r="CD180" s="28">
        <v>504000000</v>
      </c>
      <c r="CE180" s="28">
        <v>504000000</v>
      </c>
      <c r="CF180" s="28">
        <v>506520000</v>
      </c>
      <c r="CG180" s="28">
        <v>509040000</v>
      </c>
      <c r="CH180" s="28">
        <v>509040000</v>
      </c>
      <c r="CI180" s="28">
        <v>509040000</v>
      </c>
      <c r="CJ180" s="28">
        <v>509040000</v>
      </c>
      <c r="CK180" s="28">
        <v>509040000</v>
      </c>
      <c r="CL180" s="28">
        <v>0</v>
      </c>
      <c r="CM180" s="28">
        <v>0</v>
      </c>
      <c r="CN180" s="28">
        <v>0</v>
      </c>
      <c r="CO180" s="28">
        <v>0</v>
      </c>
      <c r="CP180" s="28">
        <v>0</v>
      </c>
      <c r="CQ180" s="28">
        <v>0</v>
      </c>
      <c r="CR180" s="28">
        <v>0</v>
      </c>
      <c r="CS180" s="28">
        <v>0</v>
      </c>
      <c r="CT180" s="28">
        <v>0</v>
      </c>
      <c r="CU180" s="28">
        <v>0</v>
      </c>
      <c r="CV180" s="28">
        <v>0</v>
      </c>
      <c r="CW180" s="28">
        <v>0</v>
      </c>
      <c r="CX180" s="28">
        <v>0</v>
      </c>
      <c r="CY180" s="28">
        <v>0</v>
      </c>
      <c r="CZ180" s="28">
        <v>0</v>
      </c>
      <c r="DA180" s="28">
        <v>0</v>
      </c>
      <c r="DB180" s="28">
        <v>0</v>
      </c>
      <c r="DC180" s="28">
        <v>0</v>
      </c>
      <c r="DD180" s="28">
        <v>0</v>
      </c>
      <c r="DE180" s="28">
        <v>0</v>
      </c>
      <c r="DF180" s="28">
        <v>0</v>
      </c>
      <c r="DG180" s="28">
        <v>0</v>
      </c>
      <c r="DH180" s="28">
        <v>0</v>
      </c>
      <c r="DI180" s="28">
        <v>0</v>
      </c>
      <c r="DJ180" s="28">
        <v>0</v>
      </c>
      <c r="DK180" s="28">
        <v>0</v>
      </c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</row>
    <row r="181" spans="2:128" x14ac:dyDescent="0.25">
      <c r="B181" t="s">
        <v>1499</v>
      </c>
      <c r="C181" s="28" t="s">
        <v>497</v>
      </c>
      <c r="D181" t="s">
        <v>1500</v>
      </c>
      <c r="E181" s="28" t="s">
        <v>1501</v>
      </c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>
        <v>144000000</v>
      </c>
      <c r="BO181" s="28">
        <v>144000000</v>
      </c>
      <c r="BP181" s="28">
        <v>144000000</v>
      </c>
      <c r="BQ181" s="28">
        <v>144000000</v>
      </c>
      <c r="BR181" s="28">
        <v>144000000</v>
      </c>
      <c r="BS181" s="28">
        <v>144000000</v>
      </c>
      <c r="BT181" s="28">
        <v>144720000</v>
      </c>
      <c r="BU181" s="28">
        <v>145440000</v>
      </c>
      <c r="BV181" s="28">
        <v>145440000</v>
      </c>
      <c r="BW181" s="28">
        <v>145440000</v>
      </c>
      <c r="BX181" s="28">
        <v>145440000</v>
      </c>
      <c r="BY181" s="28">
        <v>145440000</v>
      </c>
      <c r="BZ181" s="28">
        <v>144000000</v>
      </c>
      <c r="CA181" s="28">
        <v>144000000</v>
      </c>
      <c r="CB181" s="28">
        <v>144000000</v>
      </c>
      <c r="CC181" s="28">
        <v>144000000</v>
      </c>
      <c r="CD181" s="28">
        <v>144000000</v>
      </c>
      <c r="CE181" s="28">
        <v>144000000</v>
      </c>
      <c r="CF181" s="28">
        <v>144720000</v>
      </c>
      <c r="CG181" s="28">
        <v>145440000</v>
      </c>
      <c r="CH181" s="28">
        <v>145440000</v>
      </c>
      <c r="CI181" s="28">
        <v>145440000</v>
      </c>
      <c r="CJ181" s="28">
        <v>145440000</v>
      </c>
      <c r="CK181" s="28">
        <v>145440000</v>
      </c>
      <c r="CL181" s="28">
        <v>72000000</v>
      </c>
      <c r="CM181" s="28">
        <v>72000000</v>
      </c>
      <c r="CN181" s="28">
        <v>72000000</v>
      </c>
      <c r="CO181" s="28">
        <v>72000000</v>
      </c>
      <c r="CP181" s="28">
        <v>72000000</v>
      </c>
      <c r="CQ181" s="28">
        <v>72000000</v>
      </c>
      <c r="CR181" s="28">
        <v>72000000</v>
      </c>
      <c r="CS181" s="28">
        <v>72000000</v>
      </c>
      <c r="CT181" s="28">
        <v>72000000</v>
      </c>
      <c r="CU181" s="28">
        <v>72000000</v>
      </c>
      <c r="CV181" s="28">
        <v>72000000</v>
      </c>
      <c r="CW181" s="28">
        <v>72000000</v>
      </c>
      <c r="CX181" s="28">
        <v>72000000</v>
      </c>
      <c r="CY181" s="28">
        <v>72000000</v>
      </c>
      <c r="CZ181" s="28">
        <v>72000000</v>
      </c>
      <c r="DA181" s="28">
        <v>72000000</v>
      </c>
      <c r="DB181" s="28">
        <v>72000000</v>
      </c>
      <c r="DC181" s="28">
        <v>72000000</v>
      </c>
      <c r="DD181" s="28">
        <v>72000000</v>
      </c>
      <c r="DE181" s="28">
        <v>72000000</v>
      </c>
      <c r="DF181" s="28">
        <v>72000000</v>
      </c>
      <c r="DG181" s="28">
        <v>72000000</v>
      </c>
      <c r="DH181" s="28">
        <v>72000000</v>
      </c>
      <c r="DI181" s="28">
        <v>72000000</v>
      </c>
      <c r="DJ181" s="28">
        <v>72000000</v>
      </c>
      <c r="DK181" s="28">
        <v>72000000</v>
      </c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</row>
    <row r="182" spans="2:128" x14ac:dyDescent="0.25">
      <c r="B182" t="s">
        <v>1502</v>
      </c>
      <c r="C182" s="28" t="s">
        <v>497</v>
      </c>
      <c r="D182" t="s">
        <v>1503</v>
      </c>
      <c r="E182" s="28" t="s">
        <v>1492</v>
      </c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>
        <v>0</v>
      </c>
      <c r="BO182" s="28">
        <v>0</v>
      </c>
      <c r="BP182" s="28">
        <v>0</v>
      </c>
      <c r="BQ182" s="28">
        <v>0</v>
      </c>
      <c r="BR182" s="28">
        <v>0</v>
      </c>
      <c r="BS182" s="28">
        <v>0</v>
      </c>
      <c r="BT182" s="28">
        <v>216000000</v>
      </c>
      <c r="BU182" s="28">
        <v>0</v>
      </c>
      <c r="BV182" s="28">
        <v>0</v>
      </c>
      <c r="BW182" s="28">
        <v>0</v>
      </c>
      <c r="BX182" s="28">
        <v>0</v>
      </c>
      <c r="BY182" s="28">
        <v>0</v>
      </c>
      <c r="BZ182" s="28">
        <v>0</v>
      </c>
      <c r="CA182" s="28">
        <v>0</v>
      </c>
      <c r="CB182" s="28">
        <v>0</v>
      </c>
      <c r="CC182" s="28">
        <v>0</v>
      </c>
      <c r="CD182" s="28">
        <v>0</v>
      </c>
      <c r="CE182" s="28">
        <v>0</v>
      </c>
      <c r="CF182" s="28">
        <v>108000000</v>
      </c>
      <c r="CG182" s="28">
        <v>108000000</v>
      </c>
      <c r="CH182" s="28">
        <v>0</v>
      </c>
      <c r="CI182" s="28">
        <v>0</v>
      </c>
      <c r="CJ182" s="28">
        <v>0</v>
      </c>
      <c r="CK182" s="28">
        <v>0</v>
      </c>
      <c r="CL182" s="28">
        <v>0</v>
      </c>
      <c r="CM182" s="28">
        <v>0</v>
      </c>
      <c r="CN182" s="28">
        <v>0</v>
      </c>
      <c r="CO182" s="28">
        <v>0</v>
      </c>
      <c r="CP182" s="28">
        <v>0</v>
      </c>
      <c r="CQ182" s="28">
        <v>0</v>
      </c>
      <c r="CR182" s="28">
        <v>0</v>
      </c>
      <c r="CS182" s="28">
        <v>108000000</v>
      </c>
      <c r="CT182" s="28">
        <v>0</v>
      </c>
      <c r="CU182" s="28">
        <v>0</v>
      </c>
      <c r="CV182" s="28">
        <v>0</v>
      </c>
      <c r="CW182" s="28">
        <v>0</v>
      </c>
      <c r="CX182" s="28">
        <v>0</v>
      </c>
      <c r="CY182" s="28">
        <v>0</v>
      </c>
      <c r="CZ182" s="28">
        <v>0</v>
      </c>
      <c r="DA182" s="28">
        <v>0</v>
      </c>
      <c r="DB182" s="28">
        <v>0</v>
      </c>
      <c r="DC182" s="28">
        <v>0</v>
      </c>
      <c r="DD182" s="28">
        <v>0</v>
      </c>
      <c r="DE182" s="28">
        <v>0</v>
      </c>
      <c r="DF182" s="28">
        <v>108000000</v>
      </c>
      <c r="DG182" s="28">
        <v>0</v>
      </c>
      <c r="DH182" s="28">
        <v>0</v>
      </c>
      <c r="DI182" s="28">
        <v>0</v>
      </c>
      <c r="DJ182" s="28">
        <v>0</v>
      </c>
      <c r="DK182" s="28">
        <v>0</v>
      </c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</row>
    <row r="183" spans="2:128" x14ac:dyDescent="0.25">
      <c r="B183" t="s">
        <v>1504</v>
      </c>
      <c r="C183" s="28" t="s">
        <v>497</v>
      </c>
      <c r="D183" t="s">
        <v>1505</v>
      </c>
      <c r="E183" s="28" t="s">
        <v>1506</v>
      </c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>
        <v>120000000</v>
      </c>
      <c r="BO183" s="28">
        <v>120000000</v>
      </c>
      <c r="BP183" s="28">
        <v>120000000</v>
      </c>
      <c r="BQ183" s="28">
        <v>120000000</v>
      </c>
      <c r="BR183" s="28">
        <v>120000000</v>
      </c>
      <c r="BS183" s="28">
        <v>120000000</v>
      </c>
      <c r="BT183" s="28">
        <v>120000000</v>
      </c>
      <c r="BU183" s="28">
        <v>120000000</v>
      </c>
      <c r="BV183" s="28">
        <v>120000000</v>
      </c>
      <c r="BW183" s="28">
        <v>120000000</v>
      </c>
      <c r="BX183" s="28">
        <v>120000000</v>
      </c>
      <c r="BY183" s="28">
        <v>120000000</v>
      </c>
      <c r="BZ183" s="28">
        <v>0</v>
      </c>
      <c r="CA183" s="28">
        <v>0</v>
      </c>
      <c r="CB183" s="28">
        <v>0</v>
      </c>
      <c r="CC183" s="28">
        <v>0</v>
      </c>
      <c r="CD183" s="28">
        <v>0</v>
      </c>
      <c r="CE183" s="28">
        <v>0</v>
      </c>
      <c r="CF183" s="28">
        <v>0</v>
      </c>
      <c r="CG183" s="28">
        <v>0</v>
      </c>
      <c r="CH183" s="28">
        <v>0</v>
      </c>
      <c r="CI183" s="28">
        <v>0</v>
      </c>
      <c r="CJ183" s="28">
        <v>0</v>
      </c>
      <c r="CK183" s="28">
        <v>0</v>
      </c>
      <c r="CL183" s="28">
        <v>-4800000000</v>
      </c>
      <c r="CM183" s="28">
        <v>-4680000000</v>
      </c>
      <c r="CN183" s="28">
        <v>-4560000000</v>
      </c>
      <c r="CO183" s="28">
        <v>-4440000000</v>
      </c>
      <c r="CP183" s="28">
        <v>-4320000000</v>
      </c>
      <c r="CQ183" s="28">
        <v>-4200000000</v>
      </c>
      <c r="CR183" s="28">
        <v>-4080000000</v>
      </c>
      <c r="CS183" s="28">
        <v>-3960000000</v>
      </c>
      <c r="CT183" s="28">
        <v>-3840000000</v>
      </c>
      <c r="CU183" s="28">
        <v>-3720000000</v>
      </c>
      <c r="CV183" s="28">
        <v>-3600000000</v>
      </c>
      <c r="CW183" s="28">
        <v>-3480000000</v>
      </c>
      <c r="CX183" s="28">
        <v>-3360000000</v>
      </c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>
        <v>4800000000</v>
      </c>
      <c r="DM183" s="28">
        <v>4680000000</v>
      </c>
      <c r="DN183" s="28">
        <v>4560000000</v>
      </c>
      <c r="DO183" s="28">
        <v>4440000000</v>
      </c>
      <c r="DP183" s="28">
        <v>4320000000</v>
      </c>
      <c r="DQ183" s="28">
        <v>4200000000</v>
      </c>
      <c r="DR183" s="28">
        <v>4080000000</v>
      </c>
      <c r="DS183" s="28">
        <v>3960000000</v>
      </c>
      <c r="DT183" s="28">
        <v>3840000000</v>
      </c>
      <c r="DU183" s="28">
        <v>3720000000</v>
      </c>
      <c r="DV183" s="28">
        <v>3600000000</v>
      </c>
      <c r="DW183" s="28">
        <v>3480000000</v>
      </c>
      <c r="DX183" s="28">
        <v>3360000000</v>
      </c>
    </row>
    <row r="184" spans="2:128" x14ac:dyDescent="0.25">
      <c r="B184" t="s">
        <v>1507</v>
      </c>
      <c r="C184" s="28" t="s">
        <v>497</v>
      </c>
      <c r="D184" t="s">
        <v>1508</v>
      </c>
      <c r="E184" s="28" t="s">
        <v>1509</v>
      </c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>
        <v>0</v>
      </c>
      <c r="BO184" s="28">
        <v>0</v>
      </c>
      <c r="BP184" s="28">
        <v>0</v>
      </c>
      <c r="BQ184" s="28">
        <v>0</v>
      </c>
      <c r="BR184" s="28">
        <v>0</v>
      </c>
      <c r="BS184" s="28">
        <v>0</v>
      </c>
      <c r="BT184" s="28">
        <v>0</v>
      </c>
      <c r="BU184" s="28">
        <v>3000000</v>
      </c>
      <c r="BV184" s="28">
        <v>3000000</v>
      </c>
      <c r="BW184" s="28">
        <v>3000000</v>
      </c>
      <c r="BX184" s="28">
        <v>3000000</v>
      </c>
      <c r="BY184" s="28">
        <v>3000000</v>
      </c>
      <c r="BZ184" s="28">
        <v>0</v>
      </c>
      <c r="CA184" s="28">
        <v>0</v>
      </c>
      <c r="CB184" s="28">
        <v>0</v>
      </c>
      <c r="CC184" s="28">
        <v>0</v>
      </c>
      <c r="CD184" s="28">
        <v>0</v>
      </c>
      <c r="CE184" s="28">
        <v>0</v>
      </c>
      <c r="CF184" s="28">
        <v>180000000</v>
      </c>
      <c r="CG184" s="28">
        <v>0</v>
      </c>
      <c r="CH184" s="28">
        <v>0</v>
      </c>
      <c r="CI184" s="28">
        <v>0</v>
      </c>
      <c r="CJ184" s="28">
        <v>0</v>
      </c>
      <c r="CK184" s="28">
        <v>0</v>
      </c>
      <c r="CL184" s="28">
        <v>0</v>
      </c>
      <c r="CM184" s="28">
        <v>0</v>
      </c>
      <c r="CN184" s="28">
        <v>0</v>
      </c>
      <c r="CO184" s="28">
        <v>0</v>
      </c>
      <c r="CP184" s="28">
        <v>0</v>
      </c>
      <c r="CQ184" s="28">
        <v>0</v>
      </c>
      <c r="CR184" s="28">
        <v>0</v>
      </c>
      <c r="CS184" s="28">
        <v>-180000000</v>
      </c>
      <c r="CT184" s="28">
        <v>-177000000</v>
      </c>
      <c r="CU184" s="28">
        <v>-174000000</v>
      </c>
      <c r="CV184" s="28">
        <v>-171000000</v>
      </c>
      <c r="CW184" s="28">
        <v>-168000000</v>
      </c>
      <c r="CX184" s="28">
        <v>-165000000</v>
      </c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>
        <v>0</v>
      </c>
      <c r="DM184" s="28">
        <v>0</v>
      </c>
      <c r="DN184" s="28">
        <v>0</v>
      </c>
      <c r="DO184" s="28">
        <v>0</v>
      </c>
      <c r="DP184" s="28">
        <v>0</v>
      </c>
      <c r="DQ184" s="28">
        <v>0</v>
      </c>
      <c r="DR184" s="28">
        <v>0</v>
      </c>
      <c r="DS184" s="28">
        <v>180000000</v>
      </c>
      <c r="DT184" s="28">
        <v>177000000</v>
      </c>
      <c r="DU184" s="28">
        <v>174000000</v>
      </c>
      <c r="DV184" s="28">
        <v>171000000</v>
      </c>
      <c r="DW184" s="28">
        <v>168000000</v>
      </c>
      <c r="DX184" s="28">
        <v>165000000</v>
      </c>
    </row>
    <row r="185" spans="2:128" x14ac:dyDescent="0.25">
      <c r="B185" t="s">
        <v>1510</v>
      </c>
      <c r="C185" s="28" t="s">
        <v>497</v>
      </c>
      <c r="D185" t="s">
        <v>1511</v>
      </c>
      <c r="E185" s="28" t="s">
        <v>1512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>
        <v>0</v>
      </c>
      <c r="BO185" s="28">
        <v>0</v>
      </c>
      <c r="BP185" s="28">
        <v>0</v>
      </c>
      <c r="BQ185" s="28">
        <v>0</v>
      </c>
      <c r="BR185" s="28">
        <v>0</v>
      </c>
      <c r="BS185" s="28">
        <v>0</v>
      </c>
      <c r="BT185" s="28">
        <v>0</v>
      </c>
      <c r="BU185" s="28">
        <v>0</v>
      </c>
      <c r="BV185" s="28">
        <v>36000000</v>
      </c>
      <c r="BW185" s="28">
        <v>0</v>
      </c>
      <c r="BX185" s="28">
        <v>0</v>
      </c>
      <c r="BY185" s="28">
        <v>0</v>
      </c>
      <c r="BZ185" s="28">
        <v>0</v>
      </c>
      <c r="CA185" s="28">
        <v>0</v>
      </c>
      <c r="CB185" s="28">
        <v>0</v>
      </c>
      <c r="CC185" s="28">
        <v>0</v>
      </c>
      <c r="CD185" s="28">
        <v>0</v>
      </c>
      <c r="CE185" s="28">
        <v>0</v>
      </c>
      <c r="CF185" s="28">
        <v>36000000</v>
      </c>
      <c r="CG185" s="28">
        <v>0</v>
      </c>
      <c r="CH185" s="28">
        <v>0</v>
      </c>
      <c r="CI185" s="28">
        <v>0</v>
      </c>
      <c r="CJ185" s="28">
        <v>0</v>
      </c>
      <c r="CK185" s="28">
        <v>0</v>
      </c>
      <c r="CL185" s="28">
        <v>0</v>
      </c>
      <c r="CM185" s="28">
        <v>0</v>
      </c>
      <c r="CN185" s="28">
        <v>0</v>
      </c>
      <c r="CO185" s="28">
        <v>0</v>
      </c>
      <c r="CP185" s="28">
        <v>0</v>
      </c>
      <c r="CQ185" s="28">
        <v>0</v>
      </c>
      <c r="CR185" s="28">
        <v>0</v>
      </c>
      <c r="CS185" s="28">
        <v>-36000000</v>
      </c>
      <c r="CT185" s="28">
        <v>-36000000</v>
      </c>
      <c r="CU185" s="28">
        <v>0</v>
      </c>
      <c r="CV185" s="28">
        <v>0</v>
      </c>
      <c r="CW185" s="28">
        <v>0</v>
      </c>
      <c r="CX185" s="28">
        <v>0</v>
      </c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>
        <v>0</v>
      </c>
      <c r="DM185" s="28">
        <v>0</v>
      </c>
      <c r="DN185" s="28">
        <v>0</v>
      </c>
      <c r="DO185" s="28">
        <v>0</v>
      </c>
      <c r="DP185" s="28">
        <v>0</v>
      </c>
      <c r="DQ185" s="28">
        <v>0</v>
      </c>
      <c r="DR185" s="28">
        <v>0</v>
      </c>
      <c r="DS185" s="28">
        <v>36000000</v>
      </c>
      <c r="DT185" s="28">
        <v>36000000</v>
      </c>
      <c r="DU185" s="28">
        <v>0</v>
      </c>
      <c r="DV185" s="28">
        <v>0</v>
      </c>
      <c r="DW185" s="28">
        <v>0</v>
      </c>
      <c r="DX185" s="28">
        <v>0</v>
      </c>
    </row>
    <row r="186" spans="2:128" x14ac:dyDescent="0.25">
      <c r="B186" t="s">
        <v>1513</v>
      </c>
      <c r="C186" s="28" t="s">
        <v>497</v>
      </c>
      <c r="D186" t="s">
        <v>1514</v>
      </c>
      <c r="E186" s="28" t="s">
        <v>1512</v>
      </c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>
        <v>0</v>
      </c>
      <c r="BO186" s="28">
        <v>0</v>
      </c>
      <c r="BP186" s="28">
        <v>0</v>
      </c>
      <c r="BQ186" s="28">
        <v>0</v>
      </c>
      <c r="BR186" s="28">
        <v>0</v>
      </c>
      <c r="BS186" s="28">
        <v>0</v>
      </c>
      <c r="BT186" s="28">
        <v>0</v>
      </c>
      <c r="BU186" s="28">
        <v>0</v>
      </c>
      <c r="BV186" s="28">
        <v>360000</v>
      </c>
      <c r="BW186" s="28">
        <v>0</v>
      </c>
      <c r="BX186" s="28">
        <v>0</v>
      </c>
      <c r="BY186" s="28">
        <v>0</v>
      </c>
      <c r="BZ186" s="28">
        <v>0</v>
      </c>
      <c r="CA186" s="28">
        <v>0</v>
      </c>
      <c r="CB186" s="28">
        <v>0</v>
      </c>
      <c r="CC186" s="28">
        <v>0</v>
      </c>
      <c r="CD186" s="28">
        <v>0</v>
      </c>
      <c r="CE186" s="28">
        <v>0</v>
      </c>
      <c r="CF186" s="28">
        <v>120000</v>
      </c>
      <c r="CG186" s="28">
        <v>120000</v>
      </c>
      <c r="CH186" s="28">
        <v>120000</v>
      </c>
      <c r="CI186" s="28">
        <v>0</v>
      </c>
      <c r="CJ186" s="28">
        <v>0</v>
      </c>
      <c r="CK186" s="28">
        <v>0</v>
      </c>
      <c r="CL186" s="28">
        <v>0</v>
      </c>
      <c r="CM186" s="28">
        <v>0</v>
      </c>
      <c r="CN186" s="28">
        <v>0</v>
      </c>
      <c r="CO186" s="28">
        <v>0</v>
      </c>
      <c r="CP186" s="28">
        <v>0</v>
      </c>
      <c r="CQ186" s="28">
        <v>0</v>
      </c>
      <c r="CR186" s="28">
        <v>0</v>
      </c>
      <c r="CS186" s="28">
        <v>-120000</v>
      </c>
      <c r="CT186" s="28">
        <v>-240000</v>
      </c>
      <c r="CU186" s="28">
        <v>0</v>
      </c>
      <c r="CV186" s="28">
        <v>0</v>
      </c>
      <c r="CW186" s="28">
        <v>0</v>
      </c>
      <c r="CX186" s="28">
        <v>0</v>
      </c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>
        <v>0</v>
      </c>
      <c r="DM186" s="28">
        <v>0</v>
      </c>
      <c r="DN186" s="28">
        <v>0</v>
      </c>
      <c r="DO186" s="28">
        <v>0</v>
      </c>
      <c r="DP186" s="28">
        <v>0</v>
      </c>
      <c r="DQ186" s="28">
        <v>0</v>
      </c>
      <c r="DR186" s="28">
        <v>0</v>
      </c>
      <c r="DS186" s="28">
        <v>120000</v>
      </c>
      <c r="DT186" s="28">
        <v>240000</v>
      </c>
      <c r="DU186" s="28">
        <v>0</v>
      </c>
      <c r="DV186" s="28">
        <v>0</v>
      </c>
      <c r="DW186" s="28">
        <v>0</v>
      </c>
      <c r="DX186" s="28">
        <v>0</v>
      </c>
    </row>
    <row r="187" spans="2:128" x14ac:dyDescent="0.25">
      <c r="B187" t="s">
        <v>1515</v>
      </c>
      <c r="C187" s="28" t="s">
        <v>497</v>
      </c>
      <c r="D187" t="s">
        <v>1516</v>
      </c>
      <c r="E187" s="28" t="s">
        <v>1506</v>
      </c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>
        <v>36750000</v>
      </c>
      <c r="BO187" s="28">
        <v>36000000</v>
      </c>
      <c r="BP187" s="28">
        <v>35250000</v>
      </c>
      <c r="BQ187" s="28">
        <v>34500000</v>
      </c>
      <c r="BR187" s="28">
        <v>33750000</v>
      </c>
      <c r="BS187" s="28">
        <v>33000000</v>
      </c>
      <c r="BT187" s="28">
        <v>32250000</v>
      </c>
      <c r="BU187" s="28">
        <v>31500000</v>
      </c>
      <c r="BV187" s="28">
        <v>30750000</v>
      </c>
      <c r="BW187" s="28">
        <v>30000000</v>
      </c>
      <c r="BX187" s="28">
        <v>29250000</v>
      </c>
      <c r="BY187" s="28">
        <v>28500000</v>
      </c>
      <c r="BZ187" s="28">
        <v>36000000</v>
      </c>
      <c r="CA187" s="28">
        <v>35250000</v>
      </c>
      <c r="CB187" s="28">
        <v>34500000</v>
      </c>
      <c r="CC187" s="28">
        <v>33750000</v>
      </c>
      <c r="CD187" s="28">
        <v>33000000</v>
      </c>
      <c r="CE187" s="28">
        <v>32250000</v>
      </c>
      <c r="CF187" s="28">
        <v>31500000</v>
      </c>
      <c r="CG187" s="28">
        <v>30750000</v>
      </c>
      <c r="CH187" s="28">
        <v>30000000</v>
      </c>
      <c r="CI187" s="28">
        <v>29250000</v>
      </c>
      <c r="CJ187" s="28">
        <v>28500000</v>
      </c>
      <c r="CK187" s="28">
        <v>27750000</v>
      </c>
      <c r="CL187" s="28">
        <v>-36750000</v>
      </c>
      <c r="CM187" s="28">
        <v>-36000000</v>
      </c>
      <c r="CN187" s="28">
        <v>-35250000</v>
      </c>
      <c r="CO187" s="28">
        <v>-34500000</v>
      </c>
      <c r="CP187" s="28">
        <v>-33750000</v>
      </c>
      <c r="CQ187" s="28">
        <v>-33000000</v>
      </c>
      <c r="CR187" s="28">
        <v>-32250000</v>
      </c>
      <c r="CS187" s="28">
        <v>-31500000</v>
      </c>
      <c r="CT187" s="28">
        <v>-30750000</v>
      </c>
      <c r="CU187" s="28">
        <v>-30000000</v>
      </c>
      <c r="CV187" s="28">
        <v>-29250000</v>
      </c>
      <c r="CW187" s="28">
        <v>-28500000</v>
      </c>
      <c r="CX187" s="28">
        <v>-27750000</v>
      </c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>
        <v>36750000</v>
      </c>
      <c r="DM187" s="28">
        <v>36000000</v>
      </c>
      <c r="DN187" s="28">
        <v>35250000</v>
      </c>
      <c r="DO187" s="28">
        <v>34500000</v>
      </c>
      <c r="DP187" s="28">
        <v>33750000</v>
      </c>
      <c r="DQ187" s="28">
        <v>33000000</v>
      </c>
      <c r="DR187" s="28">
        <v>32250000</v>
      </c>
      <c r="DS187" s="28">
        <v>31500000</v>
      </c>
      <c r="DT187" s="28">
        <v>30750000</v>
      </c>
      <c r="DU187" s="28">
        <v>30000000</v>
      </c>
      <c r="DV187" s="28">
        <v>29250000</v>
      </c>
      <c r="DW187" s="28">
        <v>28500000</v>
      </c>
      <c r="DX187" s="28">
        <v>27750000</v>
      </c>
    </row>
    <row r="188" spans="2:128" x14ac:dyDescent="0.25">
      <c r="B188" t="s">
        <v>1517</v>
      </c>
      <c r="C188" s="28" t="s">
        <v>497</v>
      </c>
      <c r="D188" t="s">
        <v>1518</v>
      </c>
      <c r="E188" s="28" t="s">
        <v>1509</v>
      </c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>
        <v>0</v>
      </c>
      <c r="BO188" s="28">
        <v>0</v>
      </c>
      <c r="BP188" s="28">
        <v>0</v>
      </c>
      <c r="BQ188" s="28">
        <v>0</v>
      </c>
      <c r="BR188" s="28">
        <v>0</v>
      </c>
      <c r="BS188" s="28">
        <v>0</v>
      </c>
      <c r="BT188" s="28">
        <v>0</v>
      </c>
      <c r="BU188" s="28">
        <v>1350000</v>
      </c>
      <c r="BV188" s="28">
        <v>1327500</v>
      </c>
      <c r="BW188" s="28">
        <v>1305000</v>
      </c>
      <c r="BX188" s="28">
        <v>1282500</v>
      </c>
      <c r="BY188" s="28">
        <v>1260000</v>
      </c>
      <c r="BZ188" s="28">
        <v>0</v>
      </c>
      <c r="CA188" s="28">
        <v>0</v>
      </c>
      <c r="CB188" s="28">
        <v>0</v>
      </c>
      <c r="CC188" s="28">
        <v>0</v>
      </c>
      <c r="CD188" s="28">
        <v>0</v>
      </c>
      <c r="CE188" s="28">
        <v>0</v>
      </c>
      <c r="CF188" s="28">
        <v>1350000</v>
      </c>
      <c r="CG188" s="28">
        <v>1327500</v>
      </c>
      <c r="CH188" s="28">
        <v>1305000</v>
      </c>
      <c r="CI188" s="28">
        <v>1282500</v>
      </c>
      <c r="CJ188" s="28">
        <v>1260000</v>
      </c>
      <c r="CK188" s="28">
        <v>1237500</v>
      </c>
      <c r="CL188" s="28">
        <v>0</v>
      </c>
      <c r="CM188" s="28">
        <v>0</v>
      </c>
      <c r="CN188" s="28">
        <v>0</v>
      </c>
      <c r="CO188" s="28">
        <v>0</v>
      </c>
      <c r="CP188" s="28">
        <v>0</v>
      </c>
      <c r="CQ188" s="28">
        <v>0</v>
      </c>
      <c r="CR188" s="28">
        <v>0</v>
      </c>
      <c r="CS188" s="28">
        <v>-1350000</v>
      </c>
      <c r="CT188" s="28">
        <v>-1327500</v>
      </c>
      <c r="CU188" s="28">
        <v>-1305000</v>
      </c>
      <c r="CV188" s="28">
        <v>-1282500</v>
      </c>
      <c r="CW188" s="28">
        <v>-1260000</v>
      </c>
      <c r="CX188" s="28">
        <v>-1237500</v>
      </c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>
        <v>0</v>
      </c>
      <c r="DM188" s="28">
        <v>0</v>
      </c>
      <c r="DN188" s="28">
        <v>0</v>
      </c>
      <c r="DO188" s="28">
        <v>0</v>
      </c>
      <c r="DP188" s="28">
        <v>0</v>
      </c>
      <c r="DQ188" s="28">
        <v>0</v>
      </c>
      <c r="DR188" s="28">
        <v>0</v>
      </c>
      <c r="DS188" s="28">
        <v>1350000</v>
      </c>
      <c r="DT188" s="28">
        <v>1327500</v>
      </c>
      <c r="DU188" s="28">
        <v>1305000</v>
      </c>
      <c r="DV188" s="28">
        <v>1282500</v>
      </c>
      <c r="DW188" s="28">
        <v>1260000</v>
      </c>
      <c r="DX188" s="28">
        <v>1237500</v>
      </c>
    </row>
    <row r="189" spans="2:128" x14ac:dyDescent="0.25">
      <c r="B189" t="s">
        <v>1519</v>
      </c>
      <c r="C189" s="28" t="s">
        <v>497</v>
      </c>
      <c r="D189" t="s">
        <v>1520</v>
      </c>
      <c r="E189" s="28" t="s">
        <v>1521</v>
      </c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>
        <v>37200000</v>
      </c>
      <c r="BO189" s="28">
        <v>37200000</v>
      </c>
      <c r="BP189" s="28">
        <v>34800000</v>
      </c>
      <c r="BQ189" s="28">
        <v>37200000</v>
      </c>
      <c r="BR189" s="28">
        <v>36000000</v>
      </c>
      <c r="BS189" s="28">
        <v>37200000</v>
      </c>
      <c r="BT189" s="28">
        <v>36000000</v>
      </c>
      <c r="BU189" s="28">
        <v>37200000</v>
      </c>
      <c r="BV189" s="28">
        <v>37200000</v>
      </c>
      <c r="BW189" s="28">
        <v>36000000</v>
      </c>
      <c r="BX189" s="28">
        <v>37200000</v>
      </c>
      <c r="BY189" s="28">
        <v>36000000</v>
      </c>
      <c r="BZ189" s="28">
        <v>37200000</v>
      </c>
      <c r="CA189" s="28">
        <v>34800000</v>
      </c>
      <c r="CB189" s="28">
        <v>37200000</v>
      </c>
      <c r="CC189" s="28">
        <v>36000000</v>
      </c>
      <c r="CD189" s="28">
        <v>37200000</v>
      </c>
      <c r="CE189" s="28">
        <v>36000000</v>
      </c>
      <c r="CF189" s="28">
        <v>37200000</v>
      </c>
      <c r="CG189" s="28">
        <v>37200000</v>
      </c>
      <c r="CH189" s="28">
        <v>36000000</v>
      </c>
      <c r="CI189" s="28">
        <v>37200000</v>
      </c>
      <c r="CJ189" s="28">
        <v>36000000</v>
      </c>
      <c r="CK189" s="28">
        <v>37200000</v>
      </c>
      <c r="CL189" s="28">
        <v>-37200000</v>
      </c>
      <c r="CM189" s="28">
        <v>-37200000</v>
      </c>
      <c r="CN189" s="28">
        <v>-34800000</v>
      </c>
      <c r="CO189" s="28">
        <v>-37200000</v>
      </c>
      <c r="CP189" s="28">
        <v>-36000000</v>
      </c>
      <c r="CQ189" s="28">
        <v>-37200000</v>
      </c>
      <c r="CR189" s="28">
        <v>-36000000</v>
      </c>
      <c r="CS189" s="28">
        <v>-37200000</v>
      </c>
      <c r="CT189" s="28">
        <v>-37200000</v>
      </c>
      <c r="CU189" s="28">
        <v>-36000000</v>
      </c>
      <c r="CV189" s="28">
        <v>-37200000</v>
      </c>
      <c r="CW189" s="28">
        <v>-36000000</v>
      </c>
      <c r="CX189" s="28">
        <v>-37200000</v>
      </c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>
        <v>37200000</v>
      </c>
      <c r="DM189" s="28">
        <v>37200000</v>
      </c>
      <c r="DN189" s="28">
        <v>34800000</v>
      </c>
      <c r="DO189" s="28">
        <v>37200000</v>
      </c>
      <c r="DP189" s="28">
        <v>36000000</v>
      </c>
      <c r="DQ189" s="28">
        <v>37200000</v>
      </c>
      <c r="DR189" s="28">
        <v>36000000</v>
      </c>
      <c r="DS189" s="28">
        <v>37200000</v>
      </c>
      <c r="DT189" s="28">
        <v>37200000</v>
      </c>
      <c r="DU189" s="28">
        <v>36000000</v>
      </c>
      <c r="DV189" s="28">
        <v>37200000</v>
      </c>
      <c r="DW189" s="28">
        <v>36000000</v>
      </c>
      <c r="DX189" s="28">
        <v>37200000</v>
      </c>
    </row>
    <row r="190" spans="2:128" x14ac:dyDescent="0.25">
      <c r="B190" t="s">
        <v>1522</v>
      </c>
      <c r="C190" s="28" t="s">
        <v>497</v>
      </c>
      <c r="D190" t="s">
        <v>1523</v>
      </c>
      <c r="E190" s="28" t="s">
        <v>1524</v>
      </c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>
        <v>37200000</v>
      </c>
      <c r="BO190" s="28">
        <v>37200000</v>
      </c>
      <c r="BP190" s="28">
        <v>34800000</v>
      </c>
      <c r="BQ190" s="28">
        <v>37200000</v>
      </c>
      <c r="BR190" s="28">
        <v>36000000</v>
      </c>
      <c r="BS190" s="28">
        <v>37200000</v>
      </c>
      <c r="BT190" s="28">
        <v>36000000</v>
      </c>
      <c r="BU190" s="28">
        <v>37200000</v>
      </c>
      <c r="BV190" s="28">
        <v>37200000</v>
      </c>
      <c r="BW190" s="28">
        <v>36000000</v>
      </c>
      <c r="BX190" s="28">
        <v>37200000</v>
      </c>
      <c r="BY190" s="28">
        <v>36000000</v>
      </c>
      <c r="BZ190" s="28">
        <v>37200000</v>
      </c>
      <c r="CA190" s="28">
        <v>34800000</v>
      </c>
      <c r="CB190" s="28">
        <v>37200000</v>
      </c>
      <c r="CC190" s="28">
        <v>36000000</v>
      </c>
      <c r="CD190" s="28">
        <v>37200000</v>
      </c>
      <c r="CE190" s="28">
        <v>36000000</v>
      </c>
      <c r="CF190" s="28">
        <v>37200000</v>
      </c>
      <c r="CG190" s="28">
        <v>37200000</v>
      </c>
      <c r="CH190" s="28">
        <v>36000000</v>
      </c>
      <c r="CI190" s="28">
        <v>37200000</v>
      </c>
      <c r="CJ190" s="28">
        <v>36000000</v>
      </c>
      <c r="CK190" s="28">
        <v>37200000</v>
      </c>
      <c r="CL190" s="28">
        <v>-37200000</v>
      </c>
      <c r="CM190" s="28">
        <v>-37200000</v>
      </c>
      <c r="CN190" s="28">
        <v>-34800000</v>
      </c>
      <c r="CO190" s="28">
        <v>-37200000</v>
      </c>
      <c r="CP190" s="28">
        <v>-36000000</v>
      </c>
      <c r="CQ190" s="28">
        <v>-37200000</v>
      </c>
      <c r="CR190" s="28">
        <v>-36000000</v>
      </c>
      <c r="CS190" s="28">
        <v>-37200000</v>
      </c>
      <c r="CT190" s="28">
        <v>-37200000</v>
      </c>
      <c r="CU190" s="28">
        <v>-36000000</v>
      </c>
      <c r="CV190" s="28">
        <v>-37200000</v>
      </c>
      <c r="CW190" s="28">
        <v>-36000000</v>
      </c>
      <c r="CX190" s="28">
        <v>-37200000</v>
      </c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>
        <v>37200000</v>
      </c>
      <c r="DM190" s="28">
        <v>37200000</v>
      </c>
      <c r="DN190" s="28">
        <v>34800000</v>
      </c>
      <c r="DO190" s="28">
        <v>37200000</v>
      </c>
      <c r="DP190" s="28">
        <v>36000000</v>
      </c>
      <c r="DQ190" s="28">
        <v>37200000</v>
      </c>
      <c r="DR190" s="28">
        <v>36000000</v>
      </c>
      <c r="DS190" s="28">
        <v>37200000</v>
      </c>
      <c r="DT190" s="28">
        <v>37200000</v>
      </c>
      <c r="DU190" s="28">
        <v>36000000</v>
      </c>
      <c r="DV190" s="28">
        <v>37200000</v>
      </c>
      <c r="DW190" s="28">
        <v>36000000</v>
      </c>
      <c r="DX190" s="28">
        <v>37200000</v>
      </c>
    </row>
    <row r="191" spans="2:128" x14ac:dyDescent="0.25">
      <c r="B191" t="s">
        <v>1525</v>
      </c>
      <c r="C191" s="28" t="s">
        <v>497</v>
      </c>
      <c r="D191" t="s">
        <v>1526</v>
      </c>
      <c r="E191" s="28" t="s">
        <v>1527</v>
      </c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>
        <v>36000000</v>
      </c>
      <c r="BO191" s="28">
        <v>36000000</v>
      </c>
      <c r="BP191" s="28">
        <v>36000000</v>
      </c>
      <c r="BQ191" s="28">
        <v>36000000</v>
      </c>
      <c r="BR191" s="28">
        <v>36000000</v>
      </c>
      <c r="BS191" s="28">
        <v>36000000</v>
      </c>
      <c r="BT191" s="28">
        <v>36000000</v>
      </c>
      <c r="BU191" s="28">
        <v>36000000</v>
      </c>
      <c r="BV191" s="28">
        <v>36000000</v>
      </c>
      <c r="BW191" s="28">
        <v>36000000</v>
      </c>
      <c r="BX191" s="28">
        <v>36000000</v>
      </c>
      <c r="BY191" s="28">
        <v>36000000</v>
      </c>
      <c r="BZ191" s="28">
        <v>36000000</v>
      </c>
      <c r="CA191" s="28">
        <v>36000000</v>
      </c>
      <c r="CB191" s="28">
        <v>36000000</v>
      </c>
      <c r="CC191" s="28">
        <v>36000000</v>
      </c>
      <c r="CD191" s="28">
        <v>36000000</v>
      </c>
      <c r="CE191" s="28">
        <v>36000000</v>
      </c>
      <c r="CF191" s="28">
        <v>36000000</v>
      </c>
      <c r="CG191" s="28">
        <v>36000000</v>
      </c>
      <c r="CH191" s="28">
        <v>36000000</v>
      </c>
      <c r="CI191" s="28">
        <v>36000000</v>
      </c>
      <c r="CJ191" s="28">
        <v>36000000</v>
      </c>
      <c r="CK191" s="28">
        <v>36000000</v>
      </c>
      <c r="CL191" s="28">
        <v>-36000000</v>
      </c>
      <c r="CM191" s="28">
        <v>-36000000</v>
      </c>
      <c r="CN191" s="28">
        <v>-36000000</v>
      </c>
      <c r="CO191" s="28">
        <v>-36000000</v>
      </c>
      <c r="CP191" s="28">
        <v>-36000000</v>
      </c>
      <c r="CQ191" s="28">
        <v>-36000000</v>
      </c>
      <c r="CR191" s="28">
        <v>-36000000</v>
      </c>
      <c r="CS191" s="28">
        <v>-36000000</v>
      </c>
      <c r="CT191" s="28">
        <v>-36000000</v>
      </c>
      <c r="CU191" s="28">
        <v>-36000000</v>
      </c>
      <c r="CV191" s="28">
        <v>-36000000</v>
      </c>
      <c r="CW191" s="28">
        <v>-36000000</v>
      </c>
      <c r="CX191" s="28">
        <v>-36000000</v>
      </c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>
        <v>36000000</v>
      </c>
      <c r="DM191" s="28">
        <v>36000000</v>
      </c>
      <c r="DN191" s="28">
        <v>36000000</v>
      </c>
      <c r="DO191" s="28">
        <v>36000000</v>
      </c>
      <c r="DP191" s="28">
        <v>36000000</v>
      </c>
      <c r="DQ191" s="28">
        <v>36000000</v>
      </c>
      <c r="DR191" s="28">
        <v>36000000</v>
      </c>
      <c r="DS191" s="28">
        <v>36000000</v>
      </c>
      <c r="DT191" s="28">
        <v>36000000</v>
      </c>
      <c r="DU191" s="28">
        <v>36000000</v>
      </c>
      <c r="DV191" s="28">
        <v>36000000</v>
      </c>
      <c r="DW191" s="28">
        <v>36000000</v>
      </c>
      <c r="DX191" s="28">
        <v>36000000</v>
      </c>
    </row>
    <row r="192" spans="2:128" x14ac:dyDescent="0.25">
      <c r="B192" t="s">
        <v>1528</v>
      </c>
      <c r="C192" s="28" t="s">
        <v>497</v>
      </c>
      <c r="D192" t="s">
        <v>1529</v>
      </c>
      <c r="E192" s="28" t="s">
        <v>1495</v>
      </c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>
        <v>2400000</v>
      </c>
      <c r="BO192" s="28">
        <v>2400000</v>
      </c>
      <c r="BP192" s="28">
        <v>2400000</v>
      </c>
      <c r="BQ192" s="28">
        <v>2400000</v>
      </c>
      <c r="BR192" s="28">
        <v>2400000</v>
      </c>
      <c r="BS192" s="28">
        <v>2400000</v>
      </c>
      <c r="BT192" s="28">
        <v>2400000</v>
      </c>
      <c r="BU192" s="28">
        <v>2400000</v>
      </c>
      <c r="BV192" s="28">
        <v>2400000</v>
      </c>
      <c r="BW192" s="28">
        <v>2400000</v>
      </c>
      <c r="BX192" s="28">
        <v>2400000</v>
      </c>
      <c r="BY192" s="28">
        <v>2400000</v>
      </c>
      <c r="BZ192" s="28">
        <v>2400000</v>
      </c>
      <c r="CA192" s="28">
        <v>2400000</v>
      </c>
      <c r="CB192" s="28">
        <v>2400000</v>
      </c>
      <c r="CC192" s="28">
        <v>2400000</v>
      </c>
      <c r="CD192" s="28">
        <v>2400000</v>
      </c>
      <c r="CE192" s="28">
        <v>2400000</v>
      </c>
      <c r="CF192" s="28">
        <v>2400000</v>
      </c>
      <c r="CG192" s="28">
        <v>2400000</v>
      </c>
      <c r="CH192" s="28">
        <v>2400000</v>
      </c>
      <c r="CI192" s="28">
        <v>2400000</v>
      </c>
      <c r="CJ192" s="28">
        <v>2400000</v>
      </c>
      <c r="CK192" s="28">
        <v>2400000</v>
      </c>
      <c r="CL192" s="28">
        <v>0</v>
      </c>
      <c r="CM192" s="28">
        <v>0</v>
      </c>
      <c r="CN192" s="28">
        <v>0</v>
      </c>
      <c r="CO192" s="28">
        <v>0</v>
      </c>
      <c r="CP192" s="28">
        <v>0</v>
      </c>
      <c r="CQ192" s="28">
        <v>0</v>
      </c>
      <c r="CR192" s="28">
        <v>0</v>
      </c>
      <c r="CS192" s="28">
        <v>0</v>
      </c>
      <c r="CT192" s="28">
        <v>0</v>
      </c>
      <c r="CU192" s="28">
        <v>0</v>
      </c>
      <c r="CV192" s="28">
        <v>0</v>
      </c>
      <c r="CW192" s="28">
        <v>0</v>
      </c>
      <c r="CX192" s="28">
        <v>0</v>
      </c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>
        <v>0</v>
      </c>
      <c r="DM192" s="28">
        <v>0</v>
      </c>
      <c r="DN192" s="28">
        <v>0</v>
      </c>
      <c r="DO192" s="28">
        <v>0</v>
      </c>
      <c r="DP192" s="28">
        <v>0</v>
      </c>
      <c r="DQ192" s="28">
        <v>0</v>
      </c>
      <c r="DR192" s="28">
        <v>0</v>
      </c>
      <c r="DS192" s="28">
        <v>0</v>
      </c>
      <c r="DT192" s="28">
        <v>0</v>
      </c>
      <c r="DU192" s="28">
        <v>0</v>
      </c>
      <c r="DV192" s="28">
        <v>0</v>
      </c>
      <c r="DW192" s="28">
        <v>0</v>
      </c>
      <c r="DX192" s="28">
        <v>0</v>
      </c>
    </row>
    <row r="193" spans="2:128" x14ac:dyDescent="0.25">
      <c r="B193" t="s">
        <v>1530</v>
      </c>
      <c r="C193" s="28" t="s">
        <v>497</v>
      </c>
      <c r="D193" t="s">
        <v>1531</v>
      </c>
      <c r="E193" s="28" t="s">
        <v>1532</v>
      </c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>
        <v>3600000</v>
      </c>
      <c r="BO193" s="28">
        <v>3600000</v>
      </c>
      <c r="BP193" s="28">
        <v>3600000</v>
      </c>
      <c r="BQ193" s="28">
        <v>3600000</v>
      </c>
      <c r="BR193" s="28">
        <v>3600000</v>
      </c>
      <c r="BS193" s="28">
        <v>3600000</v>
      </c>
      <c r="BT193" s="28">
        <v>3600000</v>
      </c>
      <c r="BU193" s="28">
        <v>3600000</v>
      </c>
      <c r="BV193" s="28">
        <v>3600000</v>
      </c>
      <c r="BW193" s="28">
        <v>3600000</v>
      </c>
      <c r="BX193" s="28">
        <v>3600000</v>
      </c>
      <c r="BY193" s="28">
        <v>3600000</v>
      </c>
      <c r="BZ193" s="28">
        <v>3600000</v>
      </c>
      <c r="CA193" s="28">
        <v>3600000</v>
      </c>
      <c r="CB193" s="28">
        <v>3600000</v>
      </c>
      <c r="CC193" s="28">
        <v>3600000</v>
      </c>
      <c r="CD193" s="28">
        <v>3600000</v>
      </c>
      <c r="CE193" s="28">
        <v>3600000</v>
      </c>
      <c r="CF193" s="28">
        <v>3600000</v>
      </c>
      <c r="CG193" s="28">
        <v>3600000</v>
      </c>
      <c r="CH193" s="28">
        <v>3600000</v>
      </c>
      <c r="CI193" s="28">
        <v>3600000</v>
      </c>
      <c r="CJ193" s="28">
        <v>3600000</v>
      </c>
      <c r="CK193" s="28">
        <v>3600000</v>
      </c>
      <c r="CL193" s="28">
        <v>0</v>
      </c>
      <c r="CM193" s="28">
        <v>0</v>
      </c>
      <c r="CN193" s="28">
        <v>0</v>
      </c>
      <c r="CO193" s="28">
        <v>0</v>
      </c>
      <c r="CP193" s="28">
        <v>0</v>
      </c>
      <c r="CQ193" s="28">
        <v>0</v>
      </c>
      <c r="CR193" s="28">
        <v>0</v>
      </c>
      <c r="CS193" s="28">
        <v>0</v>
      </c>
      <c r="CT193" s="28">
        <v>0</v>
      </c>
      <c r="CU193" s="28">
        <v>0</v>
      </c>
      <c r="CV193" s="28">
        <v>0</v>
      </c>
      <c r="CW193" s="28">
        <v>0</v>
      </c>
      <c r="CX193" s="28">
        <v>0</v>
      </c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>
        <v>0</v>
      </c>
      <c r="DM193" s="28">
        <v>0</v>
      </c>
      <c r="DN193" s="28">
        <v>0</v>
      </c>
      <c r="DO193" s="28">
        <v>0</v>
      </c>
      <c r="DP193" s="28">
        <v>0</v>
      </c>
      <c r="DQ193" s="28">
        <v>0</v>
      </c>
      <c r="DR193" s="28">
        <v>0</v>
      </c>
      <c r="DS193" s="28">
        <v>0</v>
      </c>
      <c r="DT193" s="28">
        <v>0</v>
      </c>
      <c r="DU193" s="28">
        <v>0</v>
      </c>
      <c r="DV193" s="28">
        <v>0</v>
      </c>
      <c r="DW193" s="28">
        <v>0</v>
      </c>
      <c r="DX193" s="28">
        <v>0</v>
      </c>
    </row>
    <row r="194" spans="2:128" x14ac:dyDescent="0.25">
      <c r="B194" t="s">
        <v>1533</v>
      </c>
      <c r="C194" s="28" t="s">
        <v>497</v>
      </c>
      <c r="D194" t="s">
        <v>1534</v>
      </c>
      <c r="E194" s="28" t="s">
        <v>1535</v>
      </c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>
        <v>3600000</v>
      </c>
      <c r="BO194" s="28">
        <v>3600000</v>
      </c>
      <c r="BP194" s="28">
        <v>3600000</v>
      </c>
      <c r="BQ194" s="28">
        <v>3600000</v>
      </c>
      <c r="BR194" s="28">
        <v>3600000</v>
      </c>
      <c r="BS194" s="28">
        <v>3600000</v>
      </c>
      <c r="BT194" s="28">
        <v>3600000</v>
      </c>
      <c r="BU194" s="28">
        <v>3600000</v>
      </c>
      <c r="BV194" s="28">
        <v>3600000</v>
      </c>
      <c r="BW194" s="28">
        <v>3600000</v>
      </c>
      <c r="BX194" s="28">
        <v>3600000</v>
      </c>
      <c r="BY194" s="28">
        <v>3600000</v>
      </c>
      <c r="BZ194" s="28">
        <v>3600000</v>
      </c>
      <c r="CA194" s="28">
        <v>3600000</v>
      </c>
      <c r="CB194" s="28">
        <v>3600000</v>
      </c>
      <c r="CC194" s="28">
        <v>3600000</v>
      </c>
      <c r="CD194" s="28">
        <v>3600000</v>
      </c>
      <c r="CE194" s="28">
        <v>3600000</v>
      </c>
      <c r="CF194" s="28">
        <v>3600000</v>
      </c>
      <c r="CG194" s="28">
        <v>3600000</v>
      </c>
      <c r="CH194" s="28">
        <v>3600000</v>
      </c>
      <c r="CI194" s="28">
        <v>3600000</v>
      </c>
      <c r="CJ194" s="28">
        <v>3600000</v>
      </c>
      <c r="CK194" s="28">
        <v>3600000</v>
      </c>
      <c r="CL194" s="28">
        <v>0</v>
      </c>
      <c r="CM194" s="28">
        <v>0</v>
      </c>
      <c r="CN194" s="28">
        <v>0</v>
      </c>
      <c r="CO194" s="28">
        <v>0</v>
      </c>
      <c r="CP194" s="28">
        <v>0</v>
      </c>
      <c r="CQ194" s="28">
        <v>0</v>
      </c>
      <c r="CR194" s="28">
        <v>0</v>
      </c>
      <c r="CS194" s="28">
        <v>0</v>
      </c>
      <c r="CT194" s="28">
        <v>0</v>
      </c>
      <c r="CU194" s="28">
        <v>0</v>
      </c>
      <c r="CV194" s="28">
        <v>0</v>
      </c>
      <c r="CW194" s="28">
        <v>0</v>
      </c>
      <c r="CX194" s="28">
        <v>0</v>
      </c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>
        <v>0</v>
      </c>
      <c r="DM194" s="28">
        <v>0</v>
      </c>
      <c r="DN194" s="28">
        <v>0</v>
      </c>
      <c r="DO194" s="28">
        <v>0</v>
      </c>
      <c r="DP194" s="28">
        <v>0</v>
      </c>
      <c r="DQ194" s="28">
        <v>0</v>
      </c>
      <c r="DR194" s="28">
        <v>0</v>
      </c>
      <c r="DS194" s="28">
        <v>0</v>
      </c>
      <c r="DT194" s="28">
        <v>0</v>
      </c>
      <c r="DU194" s="28">
        <v>0</v>
      </c>
      <c r="DV194" s="28">
        <v>0</v>
      </c>
      <c r="DW194" s="28">
        <v>0</v>
      </c>
      <c r="DX194" s="28">
        <v>0</v>
      </c>
    </row>
    <row r="195" spans="2:128" x14ac:dyDescent="0.25">
      <c r="B195" t="s">
        <v>462</v>
      </c>
      <c r="C195" s="28" t="s">
        <v>251</v>
      </c>
      <c r="D195" t="s">
        <v>197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>
        <v>-508950000</v>
      </c>
      <c r="AE195" s="28">
        <v>-506680000</v>
      </c>
      <c r="AF195" s="28">
        <v>-602880000</v>
      </c>
      <c r="AG195" s="28">
        <v>-505480000</v>
      </c>
      <c r="AH195" s="28">
        <v>-503280000</v>
      </c>
      <c r="AI195" s="28">
        <v>-504280000</v>
      </c>
      <c r="AJ195" s="28">
        <v>-718800000</v>
      </c>
      <c r="AK195" s="28">
        <v>-509176000</v>
      </c>
      <c r="AL195" s="28">
        <v>-527443000</v>
      </c>
      <c r="AM195" s="28">
        <v>-488790000</v>
      </c>
      <c r="AN195" s="28">
        <v>-507796000</v>
      </c>
      <c r="AO195" s="28">
        <v>-505578000</v>
      </c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</row>
    <row r="196" spans="2:128" x14ac:dyDescent="0.25">
      <c r="B196" t="s">
        <v>498</v>
      </c>
      <c r="C196" s="28" t="s">
        <v>251</v>
      </c>
      <c r="D196" t="s">
        <v>499</v>
      </c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>
        <v>504000000</v>
      </c>
      <c r="AE196" s="28">
        <v>504000000</v>
      </c>
      <c r="AF196" s="28">
        <v>504000000</v>
      </c>
      <c r="AG196" s="28">
        <v>504000000</v>
      </c>
      <c r="AH196" s="28">
        <v>504000000</v>
      </c>
      <c r="AI196" s="28">
        <v>504000000</v>
      </c>
      <c r="AJ196" s="28">
        <v>722520000</v>
      </c>
      <c r="AK196" s="28">
        <v>509040000</v>
      </c>
      <c r="AL196" s="28">
        <v>509040000</v>
      </c>
      <c r="AM196" s="28">
        <v>509040000</v>
      </c>
      <c r="AN196" s="28">
        <v>509040000</v>
      </c>
      <c r="AO196" s="28">
        <v>509040000</v>
      </c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</row>
    <row r="197" spans="2:128" x14ac:dyDescent="0.25">
      <c r="B197" t="s">
        <v>463</v>
      </c>
      <c r="C197" s="28" t="s">
        <v>251</v>
      </c>
      <c r="D197" t="s">
        <v>289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>
        <v>0</v>
      </c>
      <c r="AE197" s="28">
        <v>0</v>
      </c>
      <c r="AF197" s="28">
        <v>0</v>
      </c>
      <c r="AG197" s="28">
        <v>0</v>
      </c>
      <c r="AH197" s="28">
        <v>0</v>
      </c>
      <c r="AI197" s="28">
        <v>0</v>
      </c>
      <c r="AJ197" s="28">
        <v>0</v>
      </c>
      <c r="AK197" s="28">
        <v>0</v>
      </c>
      <c r="AL197" s="28">
        <v>0</v>
      </c>
      <c r="AM197" s="28">
        <v>0</v>
      </c>
      <c r="AN197" s="28">
        <v>0</v>
      </c>
      <c r="AO197" s="28">
        <v>0</v>
      </c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</row>
    <row r="198" spans="2:128" x14ac:dyDescent="0.25">
      <c r="B198" t="s">
        <v>464</v>
      </c>
      <c r="C198" s="28" t="s">
        <v>252</v>
      </c>
      <c r="D198" t="s">
        <v>141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>
        <v>-43600000</v>
      </c>
      <c r="AQ198" s="28">
        <v>-42800000</v>
      </c>
      <c r="AR198" s="28">
        <v>-43600000</v>
      </c>
      <c r="AS198" s="28">
        <v>-43200000</v>
      </c>
      <c r="AT198" s="28">
        <v>-43600000</v>
      </c>
      <c r="AU198" s="28">
        <v>-43200000</v>
      </c>
      <c r="AV198" s="28">
        <v>-43720000</v>
      </c>
      <c r="AW198" s="28">
        <v>-43840000</v>
      </c>
      <c r="AX198" s="28">
        <v>-43440000</v>
      </c>
      <c r="AY198" s="28">
        <v>-43840000</v>
      </c>
      <c r="AZ198" s="28">
        <v>-43440000</v>
      </c>
      <c r="BA198" s="28">
        <v>-43840000</v>
      </c>
      <c r="BB198" s="28">
        <v>-347680000</v>
      </c>
      <c r="BC198" s="28">
        <v>-343880000</v>
      </c>
      <c r="BD198" s="28">
        <v>-346480000</v>
      </c>
      <c r="BE198" s="28">
        <v>-344280000</v>
      </c>
      <c r="BF198" s="28">
        <v>-345280000</v>
      </c>
      <c r="BG198" s="28">
        <v>-343080000</v>
      </c>
      <c r="BH198" s="28">
        <v>-346156000</v>
      </c>
      <c r="BI198" s="28">
        <v>-346738000</v>
      </c>
      <c r="BJ198" s="28">
        <v>-344820000</v>
      </c>
      <c r="BK198" s="28">
        <v>-345706000</v>
      </c>
      <c r="BL198" s="28">
        <v>-343488000</v>
      </c>
      <c r="BM198" s="28">
        <v>-344470000</v>
      </c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</row>
    <row r="199" spans="2:128" x14ac:dyDescent="0.25">
      <c r="B199" t="s">
        <v>500</v>
      </c>
      <c r="C199" s="28" t="s">
        <v>252</v>
      </c>
      <c r="D199" t="s">
        <v>142</v>
      </c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>
        <v>84000000</v>
      </c>
      <c r="AQ199" s="28">
        <v>84000000</v>
      </c>
      <c r="AR199" s="28">
        <v>84000000</v>
      </c>
      <c r="AS199" s="28">
        <v>84000000</v>
      </c>
      <c r="AT199" s="28">
        <v>84000000</v>
      </c>
      <c r="AU199" s="28">
        <v>84000000</v>
      </c>
      <c r="AV199" s="28">
        <v>84420000</v>
      </c>
      <c r="AW199" s="28">
        <v>84840000</v>
      </c>
      <c r="AX199" s="28">
        <v>84840000</v>
      </c>
      <c r="AY199" s="28">
        <v>84840000</v>
      </c>
      <c r="AZ199" s="28">
        <v>84840000</v>
      </c>
      <c r="BA199" s="28">
        <v>84840000</v>
      </c>
      <c r="BB199" s="28">
        <v>420000000</v>
      </c>
      <c r="BC199" s="28">
        <v>420000000</v>
      </c>
      <c r="BD199" s="28">
        <v>420000000</v>
      </c>
      <c r="BE199" s="28">
        <v>420000000</v>
      </c>
      <c r="BF199" s="28">
        <v>420000000</v>
      </c>
      <c r="BG199" s="28">
        <v>420000000</v>
      </c>
      <c r="BH199" s="28">
        <v>422100000</v>
      </c>
      <c r="BI199" s="28">
        <v>424200000</v>
      </c>
      <c r="BJ199" s="28">
        <v>424200000</v>
      </c>
      <c r="BK199" s="28">
        <v>424200000</v>
      </c>
      <c r="BL199" s="28">
        <v>424200000</v>
      </c>
      <c r="BM199" s="28">
        <v>424200000</v>
      </c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</row>
    <row r="200" spans="2:128" x14ac:dyDescent="0.25">
      <c r="B200" t="s">
        <v>465</v>
      </c>
      <c r="C200" s="28" t="s">
        <v>252</v>
      </c>
      <c r="D200" t="s">
        <v>198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>
        <v>-400000</v>
      </c>
      <c r="AQ200" s="28">
        <v>-400000</v>
      </c>
      <c r="AR200" s="28">
        <v>-400000</v>
      </c>
      <c r="AS200" s="28">
        <v>-400000</v>
      </c>
      <c r="AT200" s="28">
        <v>-400000</v>
      </c>
      <c r="AU200" s="28">
        <v>-400000</v>
      </c>
      <c r="AV200" s="28">
        <v>-18400000</v>
      </c>
      <c r="AW200" s="28">
        <v>-18400000</v>
      </c>
      <c r="AX200" s="28">
        <v>-400000</v>
      </c>
      <c r="AY200" s="28">
        <v>-400000</v>
      </c>
      <c r="AZ200" s="28">
        <v>-400000</v>
      </c>
      <c r="BA200" s="28">
        <v>-400000</v>
      </c>
      <c r="BB200" s="28">
        <v>0</v>
      </c>
      <c r="BC200" s="28">
        <v>0</v>
      </c>
      <c r="BD200" s="28">
        <v>0</v>
      </c>
      <c r="BE200" s="28">
        <v>0</v>
      </c>
      <c r="BF200" s="28">
        <v>0</v>
      </c>
      <c r="BG200" s="28">
        <v>0</v>
      </c>
      <c r="BH200" s="28">
        <v>0</v>
      </c>
      <c r="BI200" s="28">
        <v>0</v>
      </c>
      <c r="BJ200" s="28">
        <v>0</v>
      </c>
      <c r="BK200" s="28">
        <v>0</v>
      </c>
      <c r="BL200" s="28">
        <v>0</v>
      </c>
      <c r="BM200" s="28">
        <v>0</v>
      </c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</row>
  </sheetData>
  <phoneticPr fontId="5" type="noConversion"/>
  <dataValidations disablePrompts="1" count="1">
    <dataValidation allowBlank="1" showInputMessage="1" showErrorMessage="1" sqref="A1" xr:uid="{00000000-0002-0000-0200-000000000000}"/>
  </dataValidations>
  <pageMargins left="0.7" right="0.7" top="0.75" bottom="0.75" header="0.3" footer="0.3"/>
  <pageSetup paperSize="9" scale="84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  <pageSetUpPr fitToPage="1"/>
  </sheetPr>
  <dimension ref="A1:AI311"/>
  <sheetViews>
    <sheetView showGridLines="0" zoomScaleNormal="100" workbookViewId="0">
      <pane ySplit="1" topLeftCell="A2" activePane="bottomLeft" state="frozen"/>
      <selection pane="bottomLeft" activeCell="S9" sqref="S9"/>
    </sheetView>
  </sheetViews>
  <sheetFormatPr defaultRowHeight="15" x14ac:dyDescent="0.25"/>
  <cols>
    <col min="1" max="1" width="11.42578125" hidden="1" customWidth="1"/>
    <col min="2" max="2" width="10" hidden="1" customWidth="1"/>
    <col min="3" max="3" width="11.5703125" hidden="1" customWidth="1"/>
    <col min="4" max="4" width="7.85546875" hidden="1" customWidth="1"/>
    <col min="5" max="5" width="3" hidden="1" customWidth="1"/>
    <col min="6" max="6" width="5.5703125" hidden="1" customWidth="1"/>
    <col min="7" max="7" width="5.7109375" hidden="1" customWidth="1"/>
    <col min="8" max="8" width="7.28515625" hidden="1" customWidth="1"/>
    <col min="9" max="9" width="5.85546875" hidden="1" customWidth="1"/>
    <col min="10" max="10" width="5" hidden="1" customWidth="1"/>
    <col min="11" max="11" width="6.28515625" hidden="1" customWidth="1"/>
    <col min="12" max="12" width="7.140625" hidden="1" customWidth="1"/>
    <col min="13" max="13" width="6.28515625" hidden="1" customWidth="1"/>
    <col min="14" max="14" width="12.42578125" hidden="1" customWidth="1"/>
    <col min="15" max="15" width="9.85546875" hidden="1" customWidth="1"/>
    <col min="16" max="16" width="4.5703125" hidden="1" customWidth="1"/>
    <col min="17" max="18" width="6" hidden="1" customWidth="1"/>
    <col min="19" max="19" width="3" customWidth="1"/>
    <col min="20" max="20" width="7.140625" customWidth="1"/>
    <col min="21" max="21" width="64.42578125" bestFit="1" customWidth="1"/>
    <col min="22" max="34" width="13.42578125" customWidth="1"/>
    <col min="35" max="35" width="9.140625" customWidth="1"/>
  </cols>
  <sheetData>
    <row r="1" spans="1:35" ht="19.5" customHeight="1" thickBot="1" x14ac:dyDescent="0.3">
      <c r="A1">
        <f>Reports_setup!$E$38</f>
        <v>1</v>
      </c>
      <c r="B1">
        <f>Reports_setup!$E$51</f>
        <v>12</v>
      </c>
      <c r="F1">
        <f>Reports_setup!$E$22-1</f>
        <v>0</v>
      </c>
      <c r="G1">
        <f>IF(Reports_setup!E29=1,9,Reports_setup!E29-1)</f>
        <v>3</v>
      </c>
      <c r="I1">
        <v>1</v>
      </c>
      <c r="J1">
        <f>IF(Reports_setup!$E$64,1,0)</f>
        <v>0</v>
      </c>
      <c r="S1" s="6"/>
      <c r="T1" s="6"/>
      <c r="U1" s="6"/>
      <c r="V1" s="25" t="s">
        <v>1595</v>
      </c>
      <c r="W1" s="25" t="s">
        <v>1596</v>
      </c>
      <c r="X1" s="25" t="s">
        <v>1597</v>
      </c>
      <c r="Y1" s="25" t="s">
        <v>1598</v>
      </c>
      <c r="Z1" s="25" t="s">
        <v>1599</v>
      </c>
      <c r="AA1" s="25" t="s">
        <v>1600</v>
      </c>
      <c r="AB1" s="25" t="s">
        <v>1601</v>
      </c>
      <c r="AC1" s="25" t="s">
        <v>1602</v>
      </c>
      <c r="AD1" s="25" t="s">
        <v>1603</v>
      </c>
      <c r="AE1" s="25" t="s">
        <v>1604</v>
      </c>
      <c r="AF1" s="25" t="s">
        <v>1605</v>
      </c>
      <c r="AG1" s="25" t="s">
        <v>1606</v>
      </c>
      <c r="AH1" s="25" t="s">
        <v>1607</v>
      </c>
    </row>
    <row r="2" spans="1:35" hidden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f>IF($V2=0,0,W3)</f>
        <v>1</v>
      </c>
      <c r="X2">
        <f t="shared" ref="X2:AH2" si="0">IF($V2=0,0,X3)</f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v>1</v>
      </c>
    </row>
    <row r="3" spans="1:35" hidden="1" x14ac:dyDescent="0.25">
      <c r="I3">
        <v>0</v>
      </c>
      <c r="U3" t="s">
        <v>1809</v>
      </c>
      <c r="W3">
        <f t="shared" ref="W3:AH3" si="1">IF(AND($A$1&lt;=W4,$B$1&gt;=W4),1,0)</f>
        <v>1</v>
      </c>
      <c r="X3">
        <f t="shared" si="1"/>
        <v>1</v>
      </c>
      <c r="Y3">
        <f t="shared" si="1"/>
        <v>1</v>
      </c>
      <c r="Z3">
        <f t="shared" si="1"/>
        <v>1</v>
      </c>
      <c r="AA3">
        <f t="shared" si="1"/>
        <v>1</v>
      </c>
      <c r="AB3">
        <f t="shared" si="1"/>
        <v>1</v>
      </c>
      <c r="AC3">
        <f t="shared" si="1"/>
        <v>1</v>
      </c>
      <c r="AD3">
        <f t="shared" si="1"/>
        <v>1</v>
      </c>
      <c r="AE3">
        <f t="shared" si="1"/>
        <v>1</v>
      </c>
      <c r="AF3">
        <f t="shared" si="1"/>
        <v>1</v>
      </c>
      <c r="AG3">
        <f t="shared" si="1"/>
        <v>1</v>
      </c>
      <c r="AH3">
        <f t="shared" si="1"/>
        <v>1</v>
      </c>
    </row>
    <row r="4" spans="1:35" hidden="1" x14ac:dyDescent="0.25">
      <c r="I4">
        <v>0</v>
      </c>
      <c r="U4" t="s">
        <v>1807</v>
      </c>
      <c r="V4">
        <f>A1-1</f>
        <v>0</v>
      </c>
      <c r="W4">
        <v>1</v>
      </c>
      <c r="X4">
        <v>2</v>
      </c>
      <c r="Y4">
        <v>3</v>
      </c>
      <c r="Z4">
        <v>4</v>
      </c>
      <c r="AA4">
        <v>5</v>
      </c>
      <c r="AB4">
        <v>6</v>
      </c>
      <c r="AC4">
        <v>7</v>
      </c>
      <c r="AD4">
        <v>8</v>
      </c>
      <c r="AE4">
        <v>9</v>
      </c>
      <c r="AF4">
        <v>10</v>
      </c>
      <c r="AG4">
        <v>11</v>
      </c>
      <c r="AH4">
        <v>12</v>
      </c>
    </row>
    <row r="5" spans="1:35" hidden="1" x14ac:dyDescent="0.25">
      <c r="I5">
        <v>0</v>
      </c>
      <c r="U5" t="s">
        <v>1808</v>
      </c>
      <c r="V5">
        <f>CHOOSE(Reports_setup!$E$34,1,1/1000,1/1000000)</f>
        <v>1</v>
      </c>
      <c r="W5">
        <f>V5</f>
        <v>1</v>
      </c>
      <c r="X5">
        <f t="shared" ref="X5:AH5" si="2">W5</f>
        <v>1</v>
      </c>
      <c r="Y5">
        <f t="shared" si="2"/>
        <v>1</v>
      </c>
      <c r="Z5">
        <f t="shared" si="2"/>
        <v>1</v>
      </c>
      <c r="AA5">
        <f t="shared" si="2"/>
        <v>1</v>
      </c>
      <c r="AB5">
        <f t="shared" si="2"/>
        <v>1</v>
      </c>
      <c r="AC5">
        <f t="shared" si="2"/>
        <v>1</v>
      </c>
      <c r="AD5">
        <f t="shared" si="2"/>
        <v>1</v>
      </c>
      <c r="AE5">
        <f t="shared" si="2"/>
        <v>1</v>
      </c>
      <c r="AF5">
        <f t="shared" si="2"/>
        <v>1</v>
      </c>
      <c r="AG5">
        <f t="shared" si="2"/>
        <v>1</v>
      </c>
      <c r="AH5">
        <f t="shared" si="2"/>
        <v>1</v>
      </c>
    </row>
    <row r="6" spans="1:35" hidden="1" x14ac:dyDescent="0.25">
      <c r="I6">
        <v>0</v>
      </c>
    </row>
    <row r="7" spans="1:35" hidden="1" x14ac:dyDescent="0.25">
      <c r="I7">
        <v>0</v>
      </c>
    </row>
    <row r="8" spans="1:35" s="7" customFormat="1" hidden="1" x14ac:dyDescent="0.25">
      <c r="A8" s="7" t="s">
        <v>158</v>
      </c>
      <c r="B8" s="24" t="s">
        <v>173</v>
      </c>
      <c r="C8" s="24" t="s">
        <v>332</v>
      </c>
      <c r="D8" s="24" t="s">
        <v>152</v>
      </c>
      <c r="E8" s="24" t="s">
        <v>180</v>
      </c>
      <c r="F8" s="24" t="s">
        <v>186</v>
      </c>
      <c r="G8" s="24" t="s">
        <v>213</v>
      </c>
      <c r="H8" s="24" t="s">
        <v>212</v>
      </c>
      <c r="I8" s="24" t="s">
        <v>175</v>
      </c>
      <c r="J8" s="24" t="s">
        <v>176</v>
      </c>
      <c r="K8" s="7" t="s">
        <v>468</v>
      </c>
      <c r="L8" s="7" t="s">
        <v>177</v>
      </c>
      <c r="M8" s="7" t="s">
        <v>178</v>
      </c>
      <c r="N8" s="7" t="s">
        <v>482</v>
      </c>
      <c r="O8" s="7" t="s">
        <v>481</v>
      </c>
      <c r="P8" s="24" t="s">
        <v>155</v>
      </c>
      <c r="Q8" s="7" t="s">
        <v>214</v>
      </c>
      <c r="R8" s="7" t="s">
        <v>483</v>
      </c>
      <c r="S8" s="7" t="s">
        <v>179</v>
      </c>
      <c r="T8" s="51" t="s">
        <v>12</v>
      </c>
      <c r="U8" s="51" t="s">
        <v>490</v>
      </c>
      <c r="V8" s="24" t="s">
        <v>172</v>
      </c>
      <c r="W8" s="24" t="s">
        <v>160</v>
      </c>
      <c r="X8" s="24" t="s">
        <v>161</v>
      </c>
      <c r="Y8" s="24" t="s">
        <v>162</v>
      </c>
      <c r="Z8" s="24" t="s">
        <v>163</v>
      </c>
      <c r="AA8" s="24" t="s">
        <v>164</v>
      </c>
      <c r="AB8" s="24" t="s">
        <v>165</v>
      </c>
      <c r="AC8" s="24" t="s">
        <v>166</v>
      </c>
      <c r="AD8" s="24" t="s">
        <v>167</v>
      </c>
      <c r="AE8" s="24" t="s">
        <v>168</v>
      </c>
      <c r="AF8" s="24" t="s">
        <v>169</v>
      </c>
      <c r="AG8" s="24" t="s">
        <v>170</v>
      </c>
      <c r="AH8" s="24" t="s">
        <v>171</v>
      </c>
    </row>
    <row r="9" spans="1:35" ht="15.75" thickBot="1" x14ac:dyDescent="0.3">
      <c r="A9" t="str">
        <f t="shared" ref="A9:A72" si="3">IF(B9="","",IF(M9="",B9&amp;"",B9&amp;"-"&amp;M9))</f>
        <v>1000000</v>
      </c>
      <c r="B9">
        <v>1000000</v>
      </c>
      <c r="F9">
        <v>1</v>
      </c>
      <c r="G9">
        <v>0</v>
      </c>
      <c r="I9">
        <f>IF(AND(OR($F$1=0,F9=$F$1),G9&lt;=$G$1,OR($J$1=1,J9=1,G9=0)),1,0)</f>
        <v>1</v>
      </c>
      <c r="J9">
        <f t="shared" ref="J9:J62" si="4">IF(COUNTIF(V9:AH9,"&gt;0")&gt;0,1,IF(COUNTIF(V9:AH9,"&lt;0")&gt;0,1,0))</f>
        <v>0</v>
      </c>
      <c r="N9" t="str">
        <f>IF(OR(K9=0,L9=0),"",K9&amp;"-"&amp;IF(M9=0, L9,L9&amp;"-"&amp;M9))</f>
        <v/>
      </c>
      <c r="Q9">
        <f>IF(N9="",0,IFERROR(MATCH(N9,data[key],0),0))</f>
        <v>0</v>
      </c>
      <c r="R9">
        <f>IF(O9="",0,IFERROR(MATCH(O9,data[#Headers],0)-1,0))</f>
        <v>0</v>
      </c>
      <c r="T9" s="8"/>
      <c r="U9" s="8"/>
    </row>
    <row r="10" spans="1:35" ht="15.75" thickBot="1" x14ac:dyDescent="0.3">
      <c r="A10" t="str">
        <f t="shared" si="3"/>
        <v>1001000</v>
      </c>
      <c r="B10">
        <f>B9+1000</f>
        <v>1001000</v>
      </c>
      <c r="F10">
        <v>1</v>
      </c>
      <c r="G10">
        <v>0</v>
      </c>
      <c r="H10">
        <v>9</v>
      </c>
      <c r="I10">
        <f t="shared" ref="I10:I62" si="5">IF(AND(OR($F$1=0,F10=$F$1),G10&lt;=$G$1,OR($J$1=1,J10=1,G10=0)),1,0)</f>
        <v>1</v>
      </c>
      <c r="J10">
        <f t="shared" si="4"/>
        <v>0</v>
      </c>
      <c r="N10" t="str">
        <f t="shared" ref="N10:N62" si="6">IF(OR(K10=0,L10=0),"",K10&amp;"-"&amp;IF(M10=0, L10,L10&amp;"-"&amp;M10))</f>
        <v/>
      </c>
      <c r="Q10">
        <f>IF(N10="",0,IFERROR(MATCH(N10,data[key],0),0))</f>
        <v>0</v>
      </c>
      <c r="R10">
        <f>IF(O10="",0,IFERROR(MATCH(O10,data[#Headers],0)-1,0))</f>
        <v>0</v>
      </c>
      <c r="T10" s="23"/>
      <c r="U10" s="52" t="s">
        <v>1644</v>
      </c>
      <c r="V10" s="1" t="s">
        <v>1595</v>
      </c>
      <c r="W10" s="2" t="s">
        <v>1596</v>
      </c>
      <c r="X10" s="3" t="s">
        <v>1597</v>
      </c>
      <c r="Y10" s="3" t="s">
        <v>1598</v>
      </c>
      <c r="Z10" s="3" t="s">
        <v>1599</v>
      </c>
      <c r="AA10" s="3" t="s">
        <v>1600</v>
      </c>
      <c r="AB10" s="3" t="s">
        <v>1601</v>
      </c>
      <c r="AC10" s="3" t="s">
        <v>1602</v>
      </c>
      <c r="AD10" s="3" t="s">
        <v>1603</v>
      </c>
      <c r="AE10" s="3" t="s">
        <v>1604</v>
      </c>
      <c r="AF10" s="3" t="s">
        <v>1605</v>
      </c>
      <c r="AG10" s="3" t="s">
        <v>1606</v>
      </c>
      <c r="AH10" s="4" t="s">
        <v>1607</v>
      </c>
      <c r="AI10" s="5"/>
    </row>
    <row r="11" spans="1:35" x14ac:dyDescent="0.25">
      <c r="A11" t="str">
        <f t="shared" si="3"/>
        <v>1002000</v>
      </c>
      <c r="B11">
        <f>B10+1000</f>
        <v>1002000</v>
      </c>
      <c r="F11">
        <v>1</v>
      </c>
      <c r="G11">
        <v>0</v>
      </c>
      <c r="I11">
        <f t="shared" si="5"/>
        <v>1</v>
      </c>
      <c r="J11">
        <f t="shared" si="4"/>
        <v>0</v>
      </c>
      <c r="N11" t="str">
        <f t="shared" si="6"/>
        <v/>
      </c>
      <c r="Q11">
        <f>IF(N11="",0,IFERROR(MATCH(N11,data[key],0),0))</f>
        <v>0</v>
      </c>
      <c r="R11">
        <f>IF(O11="",0,IFERROR(MATCH(O11,data[#Headers],0)-1,0))</f>
        <v>0</v>
      </c>
      <c r="T11" s="38"/>
      <c r="U11" s="53"/>
      <c r="V11" s="29"/>
      <c r="W11" s="30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2"/>
      <c r="AI11" s="5"/>
    </row>
    <row r="12" spans="1:35" x14ac:dyDescent="0.25">
      <c r="A12" t="str">
        <f t="shared" si="3"/>
        <v>1100000</v>
      </c>
      <c r="B12">
        <v>1100000</v>
      </c>
      <c r="C12">
        <v>1100</v>
      </c>
      <c r="F12">
        <v>1</v>
      </c>
      <c r="G12">
        <v>0</v>
      </c>
      <c r="H12">
        <v>1</v>
      </c>
      <c r="I12">
        <f t="shared" si="5"/>
        <v>1</v>
      </c>
      <c r="J12">
        <f t="shared" si="4"/>
        <v>1</v>
      </c>
      <c r="L12" s="27"/>
      <c r="N12" t="str">
        <f t="shared" si="6"/>
        <v/>
      </c>
      <c r="Q12">
        <f>IF(N12="",0,IFERROR(MATCH(N12,data[key],0),0))</f>
        <v>0</v>
      </c>
      <c r="R12">
        <f>IF(O12="",0,IFERROR(MATCH(O12,data[#Headers],0)-1,0))</f>
        <v>0</v>
      </c>
      <c r="T12" s="39"/>
      <c r="U12" s="54" t="s">
        <v>1655</v>
      </c>
      <c r="V12" s="15">
        <f t="shared" ref="V12:V17" si="7">SUMPRODUCT(W12:AH12,W$3:AH$3)</f>
        <v>5063100000</v>
      </c>
      <c r="W12" s="16">
        <f>W13+W17</f>
        <v>420000000</v>
      </c>
      <c r="X12" s="17">
        <f t="shared" ref="X12:AH12" si="8">X13+X17</f>
        <v>420000000</v>
      </c>
      <c r="Y12" s="17">
        <f t="shared" si="8"/>
        <v>420000000</v>
      </c>
      <c r="Z12" s="17">
        <f t="shared" si="8"/>
        <v>420000000</v>
      </c>
      <c r="AA12" s="17">
        <f t="shared" si="8"/>
        <v>420000000</v>
      </c>
      <c r="AB12" s="17">
        <f t="shared" si="8"/>
        <v>420000000</v>
      </c>
      <c r="AC12" s="17">
        <f t="shared" si="8"/>
        <v>422100000</v>
      </c>
      <c r="AD12" s="17">
        <f t="shared" si="8"/>
        <v>424200000</v>
      </c>
      <c r="AE12" s="17">
        <f t="shared" si="8"/>
        <v>424200000</v>
      </c>
      <c r="AF12" s="17">
        <f t="shared" si="8"/>
        <v>424200000</v>
      </c>
      <c r="AG12" s="17">
        <f t="shared" si="8"/>
        <v>424200000</v>
      </c>
      <c r="AH12" s="18">
        <f t="shared" si="8"/>
        <v>424200000</v>
      </c>
      <c r="AI12" s="5"/>
    </row>
    <row r="13" spans="1:35" x14ac:dyDescent="0.25">
      <c r="A13" t="str">
        <f t="shared" si="3"/>
        <v>1101000</v>
      </c>
      <c r="B13">
        <f>B12+1000</f>
        <v>1101000</v>
      </c>
      <c r="C13">
        <v>1110</v>
      </c>
      <c r="D13">
        <v>6110</v>
      </c>
      <c r="F13">
        <v>1</v>
      </c>
      <c r="G13">
        <v>2</v>
      </c>
      <c r="I13">
        <f t="shared" si="5"/>
        <v>1</v>
      </c>
      <c r="J13">
        <f t="shared" si="4"/>
        <v>1</v>
      </c>
      <c r="K13" t="s">
        <v>467</v>
      </c>
      <c r="L13" s="27" t="s">
        <v>156</v>
      </c>
      <c r="N13" t="str">
        <f t="shared" si="6"/>
        <v>A-11.01</v>
      </c>
      <c r="O13" t="s">
        <v>236</v>
      </c>
      <c r="P13">
        <v>1</v>
      </c>
      <c r="Q13">
        <f>IF(N13="",0,IFERROR(MATCH(N13,data[key],0),0))</f>
        <v>1</v>
      </c>
      <c r="R13">
        <f>IF(O13="",0,IFERROR(MATCH(O13,data[#Headers],0)-1,0))</f>
        <v>52</v>
      </c>
      <c r="T13" s="39" t="s">
        <v>156</v>
      </c>
      <c r="U13" s="55" t="s">
        <v>1215</v>
      </c>
      <c r="V13" s="15">
        <f t="shared" si="7"/>
        <v>5063100000</v>
      </c>
      <c r="W13" s="16">
        <f>IF(OR($Q13=0,$R13=0),0,INDEX(data[],$Q13,$R13+W$4)*W$5*$P13)</f>
        <v>420000000</v>
      </c>
      <c r="X13" s="17">
        <f>IF(OR($Q13=0,$R13=0),0,INDEX(data[],$Q13,$R13+X$4)*X$5*$P13)</f>
        <v>420000000</v>
      </c>
      <c r="Y13" s="17">
        <f>IF(OR($Q13=0,$R13=0),0,INDEX(data[],$Q13,$R13+Y$4)*Y$5*$P13)</f>
        <v>420000000</v>
      </c>
      <c r="Z13" s="17">
        <f>IF(OR($Q13=0,$R13=0),0,INDEX(data[],$Q13,$R13+Z$4)*Z$5*$P13)</f>
        <v>420000000</v>
      </c>
      <c r="AA13" s="17">
        <f>IF(OR($Q13=0,$R13=0),0,INDEX(data[],$Q13,$R13+AA$4)*AA$5*$P13)</f>
        <v>420000000</v>
      </c>
      <c r="AB13" s="17">
        <f>IF(OR($Q13=0,$R13=0),0,INDEX(data[],$Q13,$R13+AB$4)*AB$5*$P13)</f>
        <v>420000000</v>
      </c>
      <c r="AC13" s="17">
        <f>IF(OR($Q13=0,$R13=0),0,INDEX(data[],$Q13,$R13+AC$4)*AC$5*$P13)</f>
        <v>422100000</v>
      </c>
      <c r="AD13" s="17">
        <f>IF(OR($Q13=0,$R13=0),0,INDEX(data[],$Q13,$R13+AD$4)*AD$5*$P13)</f>
        <v>424200000</v>
      </c>
      <c r="AE13" s="17">
        <f>IF(OR($Q13=0,$R13=0),0,INDEX(data[],$Q13,$R13+AE$4)*AE$5*$P13)</f>
        <v>424200000</v>
      </c>
      <c r="AF13" s="17">
        <f>IF(OR($Q13=0,$R13=0),0,INDEX(data[],$Q13,$R13+AF$4)*AF$5*$P13)</f>
        <v>424200000</v>
      </c>
      <c r="AG13" s="17">
        <f>IF(OR($Q13=0,$R13=0),0,INDEX(data[],$Q13,$R13+AG$4)*AG$5*$P13)</f>
        <v>424200000</v>
      </c>
      <c r="AH13" s="18">
        <f>IF(OR($Q13=0,$R13=0),0,INDEX(data[],$Q13,$R13+AH$4)*AH$5*$P13)</f>
        <v>424200000</v>
      </c>
      <c r="AI13" s="5"/>
    </row>
    <row r="14" spans="1:35" hidden="1" x14ac:dyDescent="0.25">
      <c r="A14" t="str">
        <f t="shared" si="3"/>
        <v>1101000-OW</v>
      </c>
      <c r="B14">
        <f>B13</f>
        <v>1101000</v>
      </c>
      <c r="C14">
        <f>C13</f>
        <v>1110</v>
      </c>
      <c r="D14">
        <f>D13</f>
        <v>6110</v>
      </c>
      <c r="F14">
        <v>1</v>
      </c>
      <c r="G14">
        <v>4</v>
      </c>
      <c r="I14">
        <f t="shared" si="5"/>
        <v>0</v>
      </c>
      <c r="J14">
        <f t="shared" si="4"/>
        <v>1</v>
      </c>
      <c r="K14" t="str">
        <f t="shared" ref="K14:L16" si="9">K13</f>
        <v>A</v>
      </c>
      <c r="L14" t="str">
        <f t="shared" si="9"/>
        <v>11.01</v>
      </c>
      <c r="M14" t="s">
        <v>1657</v>
      </c>
      <c r="N14" t="str">
        <f t="shared" si="6"/>
        <v>A-11.01-OW</v>
      </c>
      <c r="O14" t="s">
        <v>236</v>
      </c>
      <c r="P14">
        <v>1</v>
      </c>
      <c r="Q14">
        <f>IF(N14="",0,IFERROR(MATCH(N14,data[key],0),0))</f>
        <v>56</v>
      </c>
      <c r="R14">
        <f>IF(O14="",0,IFERROR(MATCH(O14,data[#Headers],0)-1,0))</f>
        <v>52</v>
      </c>
      <c r="T14" s="39"/>
      <c r="U14" s="56" t="s">
        <v>1650</v>
      </c>
      <c r="V14" s="15">
        <f t="shared" si="7"/>
        <v>5063100000</v>
      </c>
      <c r="W14" s="16">
        <f>IF(OR($Q14=0,$R14=0),0,INDEX(data[],$Q14,$R14+W$4)*W$5*$P14)</f>
        <v>420000000</v>
      </c>
      <c r="X14" s="17">
        <f>IF(OR($Q14=0,$R14=0),0,INDEX(data[],$Q14,$R14+X$4)*X$5*$P14)</f>
        <v>420000000</v>
      </c>
      <c r="Y14" s="17">
        <f>IF(OR($Q14=0,$R14=0),0,INDEX(data[],$Q14,$R14+Y$4)*Y$5*$P14)</f>
        <v>420000000</v>
      </c>
      <c r="Z14" s="17">
        <f>IF(OR($Q14=0,$R14=0),0,INDEX(data[],$Q14,$R14+Z$4)*Z$5*$P14)</f>
        <v>420000000</v>
      </c>
      <c r="AA14" s="17">
        <f>IF(OR($Q14=0,$R14=0),0,INDEX(data[],$Q14,$R14+AA$4)*AA$5*$P14)</f>
        <v>420000000</v>
      </c>
      <c r="AB14" s="17">
        <f>IF(OR($Q14=0,$R14=0),0,INDEX(data[],$Q14,$R14+AB$4)*AB$5*$P14)</f>
        <v>420000000</v>
      </c>
      <c r="AC14" s="17">
        <f>IF(OR($Q14=0,$R14=0),0,INDEX(data[],$Q14,$R14+AC$4)*AC$5*$P14)</f>
        <v>422100000</v>
      </c>
      <c r="AD14" s="17">
        <f>IF(OR($Q14=0,$R14=0),0,INDEX(data[],$Q14,$R14+AD$4)*AD$5*$P14)</f>
        <v>424200000</v>
      </c>
      <c r="AE14" s="17">
        <f>IF(OR($Q14=0,$R14=0),0,INDEX(data[],$Q14,$R14+AE$4)*AE$5*$P14)</f>
        <v>424200000</v>
      </c>
      <c r="AF14" s="17">
        <f>IF(OR($Q14=0,$R14=0),0,INDEX(data[],$Q14,$R14+AF$4)*AF$5*$P14)</f>
        <v>424200000</v>
      </c>
      <c r="AG14" s="17">
        <f>IF(OR($Q14=0,$R14=0),0,INDEX(data[],$Q14,$R14+AG$4)*AG$5*$P14)</f>
        <v>424200000</v>
      </c>
      <c r="AH14" s="18">
        <f>IF(OR($Q14=0,$R14=0),0,INDEX(data[],$Q14,$R14+AH$4)*AH$5*$P14)</f>
        <v>424200000</v>
      </c>
      <c r="AI14" s="5"/>
    </row>
    <row r="15" spans="1:35" hidden="1" x14ac:dyDescent="0.25">
      <c r="A15" t="str">
        <f t="shared" si="3"/>
        <v>1101000-TW</v>
      </c>
      <c r="B15">
        <f>B13</f>
        <v>1101000</v>
      </c>
      <c r="C15">
        <f>C14</f>
        <v>1110</v>
      </c>
      <c r="D15">
        <f>D14</f>
        <v>6110</v>
      </c>
      <c r="F15">
        <v>1</v>
      </c>
      <c r="G15">
        <v>4</v>
      </c>
      <c r="I15">
        <f t="shared" si="5"/>
        <v>0</v>
      </c>
      <c r="J15">
        <f t="shared" si="4"/>
        <v>0</v>
      </c>
      <c r="K15" t="str">
        <f t="shared" si="9"/>
        <v>A</v>
      </c>
      <c r="L15" t="str">
        <f t="shared" si="9"/>
        <v>11.01</v>
      </c>
      <c r="M15" t="s">
        <v>1658</v>
      </c>
      <c r="N15" t="str">
        <f t="shared" si="6"/>
        <v>A-11.01-TW</v>
      </c>
      <c r="O15" t="s">
        <v>236</v>
      </c>
      <c r="P15">
        <v>1</v>
      </c>
      <c r="Q15">
        <f>IF(N15="",0,IFERROR(MATCH(N15,data[key],0),0))</f>
        <v>0</v>
      </c>
      <c r="R15">
        <f>IF(O15="",0,IFERROR(MATCH(O15,data[#Headers],0)-1,0))</f>
        <v>52</v>
      </c>
      <c r="T15" s="39"/>
      <c r="U15" s="56" t="s">
        <v>1651</v>
      </c>
      <c r="V15" s="15">
        <f t="shared" si="7"/>
        <v>0</v>
      </c>
      <c r="W15" s="16">
        <f>IF(OR($Q15=0,$R15=0),0,INDEX(data[],$Q15,$R15+W$4)*W$5*$P15)</f>
        <v>0</v>
      </c>
      <c r="X15" s="17">
        <f>IF(OR($Q15=0,$R15=0),0,INDEX(data[],$Q15,$R15+X$4)*X$5*$P15)</f>
        <v>0</v>
      </c>
      <c r="Y15" s="17">
        <f>IF(OR($Q15=0,$R15=0),0,INDEX(data[],$Q15,$R15+Y$4)*Y$5*$P15)</f>
        <v>0</v>
      </c>
      <c r="Z15" s="17">
        <f>IF(OR($Q15=0,$R15=0),0,INDEX(data[],$Q15,$R15+Z$4)*Z$5*$P15)</f>
        <v>0</v>
      </c>
      <c r="AA15" s="17">
        <f>IF(OR($Q15=0,$R15=0),0,INDEX(data[],$Q15,$R15+AA$4)*AA$5*$P15)</f>
        <v>0</v>
      </c>
      <c r="AB15" s="17">
        <f>IF(OR($Q15=0,$R15=0),0,INDEX(data[],$Q15,$R15+AB$4)*AB$5*$P15)</f>
        <v>0</v>
      </c>
      <c r="AC15" s="17">
        <f>IF(OR($Q15=0,$R15=0),0,INDEX(data[],$Q15,$R15+AC$4)*AC$5*$P15)</f>
        <v>0</v>
      </c>
      <c r="AD15" s="17">
        <f>IF(OR($Q15=0,$R15=0),0,INDEX(data[],$Q15,$R15+AD$4)*AD$5*$P15)</f>
        <v>0</v>
      </c>
      <c r="AE15" s="17">
        <f>IF(OR($Q15=0,$R15=0),0,INDEX(data[],$Q15,$R15+AE$4)*AE$5*$P15)</f>
        <v>0</v>
      </c>
      <c r="AF15" s="17">
        <f>IF(OR($Q15=0,$R15=0),0,INDEX(data[],$Q15,$R15+AF$4)*AF$5*$P15)</f>
        <v>0</v>
      </c>
      <c r="AG15" s="17">
        <f>IF(OR($Q15=0,$R15=0),0,INDEX(data[],$Q15,$R15+AG$4)*AG$5*$P15)</f>
        <v>0</v>
      </c>
      <c r="AH15" s="18">
        <f>IF(OR($Q15=0,$R15=0),0,INDEX(data[],$Q15,$R15+AH$4)*AH$5*$P15)</f>
        <v>0</v>
      </c>
      <c r="AI15" s="5"/>
    </row>
    <row r="16" spans="1:35" hidden="1" x14ac:dyDescent="0.25">
      <c r="A16" t="str">
        <f t="shared" si="3"/>
        <v>1101000-xx</v>
      </c>
      <c r="B16">
        <f>B13</f>
        <v>1101000</v>
      </c>
      <c r="C16">
        <f>C15</f>
        <v>1110</v>
      </c>
      <c r="D16">
        <f>D15</f>
        <v>6110</v>
      </c>
      <c r="F16">
        <v>1</v>
      </c>
      <c r="G16">
        <v>4</v>
      </c>
      <c r="I16">
        <f t="shared" si="5"/>
        <v>0</v>
      </c>
      <c r="J16">
        <f t="shared" si="4"/>
        <v>0</v>
      </c>
      <c r="K16" t="str">
        <f t="shared" si="9"/>
        <v>A</v>
      </c>
      <c r="L16" t="str">
        <f t="shared" si="9"/>
        <v>11.01</v>
      </c>
      <c r="M16" t="s">
        <v>1652</v>
      </c>
      <c r="N16" t="str">
        <f t="shared" si="6"/>
        <v>A-11.01-xx</v>
      </c>
      <c r="O16" t="s">
        <v>236</v>
      </c>
      <c r="P16">
        <v>1</v>
      </c>
      <c r="Q16">
        <f>IF(N16="",0,IFERROR(MATCH(N16,data[key],0),0))</f>
        <v>0</v>
      </c>
      <c r="R16">
        <f>IF(O16="",0,IFERROR(MATCH(O16,data[#Headers],0)-1,0))</f>
        <v>52</v>
      </c>
      <c r="T16" s="39"/>
      <c r="U16" s="56" t="s">
        <v>1652</v>
      </c>
      <c r="V16" s="15">
        <f t="shared" si="7"/>
        <v>0</v>
      </c>
      <c r="W16" s="16">
        <f>IF(OR($Q16=0,$R16=0),0,INDEX(data[],$Q16,$R16+W$4)*W$5*$P16)</f>
        <v>0</v>
      </c>
      <c r="X16" s="17">
        <f>IF(OR($Q16=0,$R16=0),0,INDEX(data[],$Q16,$R16+X$4)*X$5*$P16)</f>
        <v>0</v>
      </c>
      <c r="Y16" s="17">
        <f>IF(OR($Q16=0,$R16=0),0,INDEX(data[],$Q16,$R16+Y$4)*Y$5*$P16)</f>
        <v>0</v>
      </c>
      <c r="Z16" s="17">
        <f>IF(OR($Q16=0,$R16=0),0,INDEX(data[],$Q16,$R16+Z$4)*Z$5*$P16)</f>
        <v>0</v>
      </c>
      <c r="AA16" s="17">
        <f>IF(OR($Q16=0,$R16=0),0,INDEX(data[],$Q16,$R16+AA$4)*AA$5*$P16)</f>
        <v>0</v>
      </c>
      <c r="AB16" s="17">
        <f>IF(OR($Q16=0,$R16=0),0,INDEX(data[],$Q16,$R16+AB$4)*AB$5*$P16)</f>
        <v>0</v>
      </c>
      <c r="AC16" s="17">
        <f>IF(OR($Q16=0,$R16=0),0,INDEX(data[],$Q16,$R16+AC$4)*AC$5*$P16)</f>
        <v>0</v>
      </c>
      <c r="AD16" s="17">
        <f>IF(OR($Q16=0,$R16=0),0,INDEX(data[],$Q16,$R16+AD$4)*AD$5*$P16)</f>
        <v>0</v>
      </c>
      <c r="AE16" s="17">
        <f>IF(OR($Q16=0,$R16=0),0,INDEX(data[],$Q16,$R16+AE$4)*AE$5*$P16)</f>
        <v>0</v>
      </c>
      <c r="AF16" s="17">
        <f>IF(OR($Q16=0,$R16=0),0,INDEX(data[],$Q16,$R16+AF$4)*AF$5*$P16)</f>
        <v>0</v>
      </c>
      <c r="AG16" s="17">
        <f>IF(OR($Q16=0,$R16=0),0,INDEX(data[],$Q16,$R16+AG$4)*AG$5*$P16)</f>
        <v>0</v>
      </c>
      <c r="AH16" s="18">
        <f>IF(OR($Q16=0,$R16=0),0,INDEX(data[],$Q16,$R16+AH$4)*AH$5*$P16)</f>
        <v>0</v>
      </c>
      <c r="AI16" s="5"/>
    </row>
    <row r="17" spans="1:35" hidden="1" x14ac:dyDescent="0.25">
      <c r="A17" t="str">
        <f t="shared" si="3"/>
        <v>1102000</v>
      </c>
      <c r="B17">
        <f>B13+1000</f>
        <v>1102000</v>
      </c>
      <c r="C17">
        <v>1119</v>
      </c>
      <c r="F17">
        <v>1</v>
      </c>
      <c r="G17">
        <v>2</v>
      </c>
      <c r="I17">
        <f t="shared" si="5"/>
        <v>0</v>
      </c>
      <c r="J17">
        <f t="shared" si="4"/>
        <v>0</v>
      </c>
      <c r="K17" t="s">
        <v>467</v>
      </c>
      <c r="L17" s="27" t="s">
        <v>222</v>
      </c>
      <c r="N17" t="str">
        <f t="shared" si="6"/>
        <v>A-11.09</v>
      </c>
      <c r="O17" t="s">
        <v>236</v>
      </c>
      <c r="P17">
        <v>1</v>
      </c>
      <c r="Q17">
        <f>IF(N17="",0,IFERROR(MATCH(N17,data[key],0),0))</f>
        <v>0</v>
      </c>
      <c r="R17">
        <f>IF(O17="",0,IFERROR(MATCH(O17,data[#Headers],0)-1,0))</f>
        <v>52</v>
      </c>
      <c r="T17" s="39" t="s">
        <v>222</v>
      </c>
      <c r="U17" s="55" t="s">
        <v>1659</v>
      </c>
      <c r="V17" s="15">
        <f t="shared" si="7"/>
        <v>0</v>
      </c>
      <c r="W17" s="16">
        <f>IF(OR($Q17=0,$R17=0),0,INDEX(data[],$Q17,$R17+W$4)*W$5*$P17)</f>
        <v>0</v>
      </c>
      <c r="X17" s="17">
        <f>IF(OR($Q17=0,$R17=0),0,INDEX(data[],$Q17,$R17+X$4)*X$5*$P17)</f>
        <v>0</v>
      </c>
      <c r="Y17" s="17">
        <f>IF(OR($Q17=0,$R17=0),0,INDEX(data[],$Q17,$R17+Y$4)*Y$5*$P17)</f>
        <v>0</v>
      </c>
      <c r="Z17" s="17">
        <f>IF(OR($Q17=0,$R17=0),0,INDEX(data[],$Q17,$R17+Z$4)*Z$5*$P17)</f>
        <v>0</v>
      </c>
      <c r="AA17" s="17">
        <f>IF(OR($Q17=0,$R17=0),0,INDEX(data[],$Q17,$R17+AA$4)*AA$5*$P17)</f>
        <v>0</v>
      </c>
      <c r="AB17" s="17">
        <f>IF(OR($Q17=0,$R17=0),0,INDEX(data[],$Q17,$R17+AB$4)*AB$5*$P17)</f>
        <v>0</v>
      </c>
      <c r="AC17" s="17">
        <f>IF(OR($Q17=0,$R17=0),0,INDEX(data[],$Q17,$R17+AC$4)*AC$5*$P17)</f>
        <v>0</v>
      </c>
      <c r="AD17" s="17">
        <f>IF(OR($Q17=0,$R17=0),0,INDEX(data[],$Q17,$R17+AD$4)*AD$5*$P17)</f>
        <v>0</v>
      </c>
      <c r="AE17" s="17">
        <f>IF(OR($Q17=0,$R17=0),0,INDEX(data[],$Q17,$R17+AE$4)*AE$5*$P17)</f>
        <v>0</v>
      </c>
      <c r="AF17" s="17">
        <f>IF(OR($Q17=0,$R17=0),0,INDEX(data[],$Q17,$R17+AF$4)*AF$5*$P17)</f>
        <v>0</v>
      </c>
      <c r="AG17" s="17">
        <f>IF(OR($Q17=0,$R17=0),0,INDEX(data[],$Q17,$R17+AG$4)*AG$5*$P17)</f>
        <v>0</v>
      </c>
      <c r="AH17" s="18">
        <f>IF(OR($Q17=0,$R17=0),0,INDEX(data[],$Q17,$R17+AH$4)*AH$5*$P17)</f>
        <v>0</v>
      </c>
      <c r="AI17" s="5"/>
    </row>
    <row r="18" spans="1:35" x14ac:dyDescent="0.25">
      <c r="A18" t="str">
        <f t="shared" si="3"/>
        <v>1103000</v>
      </c>
      <c r="B18">
        <f>B17+1000</f>
        <v>1103000</v>
      </c>
      <c r="F18">
        <v>1</v>
      </c>
      <c r="G18">
        <v>0</v>
      </c>
      <c r="I18">
        <f t="shared" si="5"/>
        <v>1</v>
      </c>
      <c r="J18">
        <f t="shared" si="4"/>
        <v>0</v>
      </c>
      <c r="N18" t="str">
        <f t="shared" si="6"/>
        <v/>
      </c>
      <c r="Q18">
        <f>IF(N18="",0,IFERROR(MATCH(N18,data[key],0),0))</f>
        <v>0</v>
      </c>
      <c r="R18">
        <f>IF(O18="",0,IFERROR(MATCH(O18,data[#Headers],0)-1,0))</f>
        <v>0</v>
      </c>
      <c r="T18" s="39"/>
      <c r="U18" s="54"/>
      <c r="V18" s="15"/>
      <c r="W18" s="16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8"/>
      <c r="AI18" s="5"/>
    </row>
    <row r="19" spans="1:35" x14ac:dyDescent="0.25">
      <c r="A19" t="str">
        <f t="shared" si="3"/>
        <v>1200000</v>
      </c>
      <c r="B19">
        <v>1200000</v>
      </c>
      <c r="C19">
        <v>1200</v>
      </c>
      <c r="F19">
        <v>1</v>
      </c>
      <c r="G19">
        <v>0</v>
      </c>
      <c r="H19">
        <v>1</v>
      </c>
      <c r="I19">
        <f t="shared" si="5"/>
        <v>1</v>
      </c>
      <c r="J19">
        <f t="shared" si="4"/>
        <v>1</v>
      </c>
      <c r="N19" t="str">
        <f t="shared" si="6"/>
        <v/>
      </c>
      <c r="Q19">
        <f>IF(N19="",0,IFERROR(MATCH(N19,data[key],0),0))</f>
        <v>0</v>
      </c>
      <c r="R19">
        <f>IF(O19="",0,IFERROR(MATCH(O19,data[#Headers],0)-1,0))</f>
        <v>0</v>
      </c>
      <c r="T19" s="39"/>
      <c r="U19" s="54" t="s">
        <v>1656</v>
      </c>
      <c r="V19" s="15">
        <f t="shared" ref="V19:V59" si="10">SUMPRODUCT(W19:AH19,W$3:AH$3)</f>
        <v>3246375000</v>
      </c>
      <c r="W19" s="16">
        <f>W20</f>
        <v>270700000</v>
      </c>
      <c r="X19" s="17">
        <f t="shared" ref="X19:AH19" si="11">X20</f>
        <v>266700000</v>
      </c>
      <c r="Y19" s="17">
        <f t="shared" si="11"/>
        <v>270700000</v>
      </c>
      <c r="Z19" s="17">
        <f t="shared" si="11"/>
        <v>268700000</v>
      </c>
      <c r="AA19" s="17">
        <f t="shared" si="11"/>
        <v>270700000</v>
      </c>
      <c r="AB19" s="17">
        <f t="shared" si="11"/>
        <v>268700000</v>
      </c>
      <c r="AC19" s="17">
        <f t="shared" si="11"/>
        <v>271300000</v>
      </c>
      <c r="AD19" s="17">
        <f t="shared" si="11"/>
        <v>272275000</v>
      </c>
      <c r="AE19" s="17">
        <f t="shared" si="11"/>
        <v>270650000</v>
      </c>
      <c r="AF19" s="17">
        <f t="shared" si="11"/>
        <v>272650000</v>
      </c>
      <c r="AG19" s="17">
        <f t="shared" si="11"/>
        <v>270650000</v>
      </c>
      <c r="AH19" s="18">
        <f t="shared" si="11"/>
        <v>272650000</v>
      </c>
      <c r="AI19" s="5"/>
    </row>
    <row r="20" spans="1:35" x14ac:dyDescent="0.25">
      <c r="A20" t="str">
        <f t="shared" si="3"/>
        <v>1201000</v>
      </c>
      <c r="B20">
        <f>B19+1000</f>
        <v>1201000</v>
      </c>
      <c r="F20">
        <v>1</v>
      </c>
      <c r="G20">
        <v>1</v>
      </c>
      <c r="H20">
        <v>2</v>
      </c>
      <c r="I20">
        <f t="shared" si="5"/>
        <v>1</v>
      </c>
      <c r="J20">
        <f t="shared" si="4"/>
        <v>1</v>
      </c>
      <c r="N20" t="str">
        <f t="shared" si="6"/>
        <v/>
      </c>
      <c r="Q20">
        <f>IF(N20="",0,IFERROR(MATCH(N20,data[key],0),0))</f>
        <v>0</v>
      </c>
      <c r="R20">
        <f>IF(O20="",0,IFERROR(MATCH(O20,data[#Headers],0)-1,0))</f>
        <v>0</v>
      </c>
      <c r="T20" s="39"/>
      <c r="U20" s="55" t="s">
        <v>1660</v>
      </c>
      <c r="V20" s="15">
        <f t="shared" si="10"/>
        <v>3246375000</v>
      </c>
      <c r="W20" s="16">
        <f>W21+W25++W29+W33+W37+W41+W45+W49+W53+W57</f>
        <v>270700000</v>
      </c>
      <c r="X20" s="17">
        <f t="shared" ref="X20:AH20" si="12">X21+X25++X29+X33+X37+X41+X45+X49+X53+X57</f>
        <v>266700000</v>
      </c>
      <c r="Y20" s="17">
        <f t="shared" si="12"/>
        <v>270700000</v>
      </c>
      <c r="Z20" s="17">
        <f t="shared" si="12"/>
        <v>268700000</v>
      </c>
      <c r="AA20" s="17">
        <f t="shared" si="12"/>
        <v>270700000</v>
      </c>
      <c r="AB20" s="17">
        <f t="shared" si="12"/>
        <v>268700000</v>
      </c>
      <c r="AC20" s="17">
        <f t="shared" si="12"/>
        <v>271300000</v>
      </c>
      <c r="AD20" s="17">
        <f t="shared" si="12"/>
        <v>272275000</v>
      </c>
      <c r="AE20" s="17">
        <f t="shared" si="12"/>
        <v>270650000</v>
      </c>
      <c r="AF20" s="17">
        <f t="shared" si="12"/>
        <v>272650000</v>
      </c>
      <c r="AG20" s="17">
        <f t="shared" si="12"/>
        <v>270650000</v>
      </c>
      <c r="AH20" s="18">
        <f t="shared" si="12"/>
        <v>272650000</v>
      </c>
      <c r="AI20" s="5"/>
    </row>
    <row r="21" spans="1:35" x14ac:dyDescent="0.25">
      <c r="A21" t="str">
        <f t="shared" si="3"/>
        <v>1202000</v>
      </c>
      <c r="B21">
        <f>B20+1000</f>
        <v>1202000</v>
      </c>
      <c r="C21">
        <v>1210</v>
      </c>
      <c r="D21" t="s">
        <v>1451</v>
      </c>
      <c r="F21">
        <v>1</v>
      </c>
      <c r="G21">
        <v>2</v>
      </c>
      <c r="I21">
        <f t="shared" si="5"/>
        <v>1</v>
      </c>
      <c r="J21">
        <f t="shared" si="4"/>
        <v>1</v>
      </c>
      <c r="K21" t="s">
        <v>467</v>
      </c>
      <c r="L21" s="27" t="s">
        <v>555</v>
      </c>
      <c r="N21" t="str">
        <f t="shared" si="6"/>
        <v>A-21.01</v>
      </c>
      <c r="O21" t="s">
        <v>236</v>
      </c>
      <c r="P21">
        <v>-1</v>
      </c>
      <c r="Q21">
        <f>IF(N21="",0,IFERROR(MATCH(N21,data[key],0),0))</f>
        <v>4</v>
      </c>
      <c r="R21">
        <f>IF(O21="",0,IFERROR(MATCH(O21,data[#Headers],0)-1,0))</f>
        <v>52</v>
      </c>
      <c r="T21" s="39" t="s">
        <v>555</v>
      </c>
      <c r="U21" s="56" t="s">
        <v>1218</v>
      </c>
      <c r="V21" s="15">
        <f t="shared" si="10"/>
        <v>1084950000</v>
      </c>
      <c r="W21" s="16">
        <f>IF(OR($Q21=0,$R21=0),0,INDEX(data[],$Q21,$R21+W$4)*W$5*$P21)</f>
        <v>90000000</v>
      </c>
      <c r="X21" s="17">
        <f>IF(OR($Q21=0,$R21=0),0,INDEX(data[],$Q21,$R21+X$4)*X$5*$P21)</f>
        <v>90000000</v>
      </c>
      <c r="Y21" s="17">
        <f>IF(OR($Q21=0,$R21=0),0,INDEX(data[],$Q21,$R21+Y$4)*Y$5*$P21)</f>
        <v>90000000</v>
      </c>
      <c r="Z21" s="17">
        <f>IF(OR($Q21=0,$R21=0),0,INDEX(data[],$Q21,$R21+Z$4)*Z$5*$P21)</f>
        <v>90000000</v>
      </c>
      <c r="AA21" s="17">
        <f>IF(OR($Q21=0,$R21=0),0,INDEX(data[],$Q21,$R21+AA$4)*AA$5*$P21)</f>
        <v>90000000</v>
      </c>
      <c r="AB21" s="17">
        <f>IF(OR($Q21=0,$R21=0),0,INDEX(data[],$Q21,$R21+AB$4)*AB$5*$P21)</f>
        <v>90000000</v>
      </c>
      <c r="AC21" s="17">
        <f>IF(OR($Q21=0,$R21=0),0,INDEX(data[],$Q21,$R21+AC$4)*AC$5*$P21)</f>
        <v>90450000</v>
      </c>
      <c r="AD21" s="17">
        <f>IF(OR($Q21=0,$R21=0),0,INDEX(data[],$Q21,$R21+AD$4)*AD$5*$P21)</f>
        <v>90900000</v>
      </c>
      <c r="AE21" s="17">
        <f>IF(OR($Q21=0,$R21=0),0,INDEX(data[],$Q21,$R21+AE$4)*AE$5*$P21)</f>
        <v>90900000</v>
      </c>
      <c r="AF21" s="17">
        <f>IF(OR($Q21=0,$R21=0),0,INDEX(data[],$Q21,$R21+AF$4)*AF$5*$P21)</f>
        <v>90900000</v>
      </c>
      <c r="AG21" s="17">
        <f>IF(OR($Q21=0,$R21=0),0,INDEX(data[],$Q21,$R21+AG$4)*AG$5*$P21)</f>
        <v>90900000</v>
      </c>
      <c r="AH21" s="18">
        <f>IF(OR($Q21=0,$R21=0),0,INDEX(data[],$Q21,$R21+AH$4)*AH$5*$P21)</f>
        <v>90900000</v>
      </c>
      <c r="AI21" s="5"/>
    </row>
    <row r="22" spans="1:35" hidden="1" x14ac:dyDescent="0.25">
      <c r="A22" t="str">
        <f t="shared" si="3"/>
        <v>1202000-OW</v>
      </c>
      <c r="B22">
        <f>B21</f>
        <v>1202000</v>
      </c>
      <c r="C22">
        <f>C21</f>
        <v>1210</v>
      </c>
      <c r="D22" t="str">
        <f>D21</f>
        <v>6210</v>
      </c>
      <c r="F22">
        <v>1</v>
      </c>
      <c r="G22">
        <v>4</v>
      </c>
      <c r="I22">
        <f t="shared" si="5"/>
        <v>0</v>
      </c>
      <c r="J22">
        <f t="shared" si="4"/>
        <v>1</v>
      </c>
      <c r="K22" t="s">
        <v>467</v>
      </c>
      <c r="L22" s="27" t="s">
        <v>555</v>
      </c>
      <c r="M22" t="s">
        <v>1657</v>
      </c>
      <c r="N22" t="str">
        <f t="shared" si="6"/>
        <v>A-21.01-OW</v>
      </c>
      <c r="O22" t="s">
        <v>236</v>
      </c>
      <c r="P22">
        <v>-1</v>
      </c>
      <c r="Q22">
        <f>IF(N22="",0,IFERROR(MATCH(N22,data[key],0),0))</f>
        <v>59</v>
      </c>
      <c r="R22">
        <f>IF(O22="",0,IFERROR(MATCH(O22,data[#Headers],0)-1,0))</f>
        <v>52</v>
      </c>
      <c r="T22" s="39"/>
      <c r="U22" s="57" t="s">
        <v>1650</v>
      </c>
      <c r="V22" s="15">
        <f t="shared" si="10"/>
        <v>1084950000</v>
      </c>
      <c r="W22" s="16">
        <f>IF(OR($Q22=0,$R22=0),0,INDEX(data[],$Q22,$R22+W$4)*W$5*$P22)</f>
        <v>90000000</v>
      </c>
      <c r="X22" s="17">
        <f>IF(OR($Q22=0,$R22=0),0,INDEX(data[],$Q22,$R22+X$4)*X$5*$P22)</f>
        <v>90000000</v>
      </c>
      <c r="Y22" s="17">
        <f>IF(OR($Q22=0,$R22=0),0,INDEX(data[],$Q22,$R22+Y$4)*Y$5*$P22)</f>
        <v>90000000</v>
      </c>
      <c r="Z22" s="17">
        <f>IF(OR($Q22=0,$R22=0),0,INDEX(data[],$Q22,$R22+Z$4)*Z$5*$P22)</f>
        <v>90000000</v>
      </c>
      <c r="AA22" s="17">
        <f>IF(OR($Q22=0,$R22=0),0,INDEX(data[],$Q22,$R22+AA$4)*AA$5*$P22)</f>
        <v>90000000</v>
      </c>
      <c r="AB22" s="17">
        <f>IF(OR($Q22=0,$R22=0),0,INDEX(data[],$Q22,$R22+AB$4)*AB$5*$P22)</f>
        <v>90000000</v>
      </c>
      <c r="AC22" s="17">
        <f>IF(OR($Q22=0,$R22=0),0,INDEX(data[],$Q22,$R22+AC$4)*AC$5*$P22)</f>
        <v>90450000</v>
      </c>
      <c r="AD22" s="17">
        <f>IF(OR($Q22=0,$R22=0),0,INDEX(data[],$Q22,$R22+AD$4)*AD$5*$P22)</f>
        <v>90900000</v>
      </c>
      <c r="AE22" s="17">
        <f>IF(OR($Q22=0,$R22=0),0,INDEX(data[],$Q22,$R22+AE$4)*AE$5*$P22)</f>
        <v>90900000</v>
      </c>
      <c r="AF22" s="17">
        <f>IF(OR($Q22=0,$R22=0),0,INDEX(data[],$Q22,$R22+AF$4)*AF$5*$P22)</f>
        <v>90900000</v>
      </c>
      <c r="AG22" s="17">
        <f>IF(OR($Q22=0,$R22=0),0,INDEX(data[],$Q22,$R22+AG$4)*AG$5*$P22)</f>
        <v>90900000</v>
      </c>
      <c r="AH22" s="18">
        <f>IF(OR($Q22=0,$R22=0),0,INDEX(data[],$Q22,$R22+AH$4)*AH$5*$P22)</f>
        <v>90900000</v>
      </c>
      <c r="AI22" s="5"/>
    </row>
    <row r="23" spans="1:35" hidden="1" x14ac:dyDescent="0.25">
      <c r="A23" t="str">
        <f t="shared" si="3"/>
        <v>1202000-TW</v>
      </c>
      <c r="B23">
        <f>B21</f>
        <v>1202000</v>
      </c>
      <c r="C23">
        <f>C22</f>
        <v>1210</v>
      </c>
      <c r="D23" t="str">
        <f>D22</f>
        <v>6210</v>
      </c>
      <c r="F23">
        <v>1</v>
      </c>
      <c r="G23">
        <v>4</v>
      </c>
      <c r="I23">
        <f t="shared" si="5"/>
        <v>0</v>
      </c>
      <c r="J23">
        <f t="shared" si="4"/>
        <v>0</v>
      </c>
      <c r="K23" t="s">
        <v>467</v>
      </c>
      <c r="L23" s="27" t="s">
        <v>555</v>
      </c>
      <c r="M23" t="s">
        <v>1658</v>
      </c>
      <c r="N23" t="str">
        <f t="shared" si="6"/>
        <v>A-21.01-TW</v>
      </c>
      <c r="O23" t="s">
        <v>236</v>
      </c>
      <c r="P23">
        <v>-1</v>
      </c>
      <c r="Q23">
        <f>IF(N23="",0,IFERROR(MATCH(N23,data[key],0),0))</f>
        <v>0</v>
      </c>
      <c r="R23">
        <f>IF(O23="",0,IFERROR(MATCH(O23,data[#Headers],0)-1,0))</f>
        <v>52</v>
      </c>
      <c r="T23" s="39"/>
      <c r="U23" s="57" t="s">
        <v>1651</v>
      </c>
      <c r="V23" s="15">
        <f t="shared" si="10"/>
        <v>0</v>
      </c>
      <c r="W23" s="16">
        <f>IF(OR($Q23=0,$R23=0),0,INDEX(data[],$Q23,$R23+W$4)*W$5*$P23)</f>
        <v>0</v>
      </c>
      <c r="X23" s="17">
        <f>IF(OR($Q23=0,$R23=0),0,INDEX(data[],$Q23,$R23+X$4)*X$5*$P23)</f>
        <v>0</v>
      </c>
      <c r="Y23" s="17">
        <f>IF(OR($Q23=0,$R23=0),0,INDEX(data[],$Q23,$R23+Y$4)*Y$5*$P23)</f>
        <v>0</v>
      </c>
      <c r="Z23" s="17">
        <f>IF(OR($Q23=0,$R23=0),0,INDEX(data[],$Q23,$R23+Z$4)*Z$5*$P23)</f>
        <v>0</v>
      </c>
      <c r="AA23" s="17">
        <f>IF(OR($Q23=0,$R23=0),0,INDEX(data[],$Q23,$R23+AA$4)*AA$5*$P23)</f>
        <v>0</v>
      </c>
      <c r="AB23" s="17">
        <f>IF(OR($Q23=0,$R23=0),0,INDEX(data[],$Q23,$R23+AB$4)*AB$5*$P23)</f>
        <v>0</v>
      </c>
      <c r="AC23" s="17">
        <f>IF(OR($Q23=0,$R23=0),0,INDEX(data[],$Q23,$R23+AC$4)*AC$5*$P23)</f>
        <v>0</v>
      </c>
      <c r="AD23" s="17">
        <f>IF(OR($Q23=0,$R23=0),0,INDEX(data[],$Q23,$R23+AD$4)*AD$5*$P23)</f>
        <v>0</v>
      </c>
      <c r="AE23" s="17">
        <f>IF(OR($Q23=0,$R23=0),0,INDEX(data[],$Q23,$R23+AE$4)*AE$5*$P23)</f>
        <v>0</v>
      </c>
      <c r="AF23" s="17">
        <f>IF(OR($Q23=0,$R23=0),0,INDEX(data[],$Q23,$R23+AF$4)*AF$5*$P23)</f>
        <v>0</v>
      </c>
      <c r="AG23" s="17">
        <f>IF(OR($Q23=0,$R23=0),0,INDEX(data[],$Q23,$R23+AG$4)*AG$5*$P23)</f>
        <v>0</v>
      </c>
      <c r="AH23" s="18">
        <f>IF(OR($Q23=0,$R23=0),0,INDEX(data[],$Q23,$R23+AH$4)*AH$5*$P23)</f>
        <v>0</v>
      </c>
      <c r="AI23" s="5"/>
    </row>
    <row r="24" spans="1:35" hidden="1" x14ac:dyDescent="0.25">
      <c r="A24" t="str">
        <f t="shared" si="3"/>
        <v>1202000-xx</v>
      </c>
      <c r="B24">
        <f>B21</f>
        <v>1202000</v>
      </c>
      <c r="C24">
        <f>C23</f>
        <v>1210</v>
      </c>
      <c r="D24" t="str">
        <f>D23</f>
        <v>6210</v>
      </c>
      <c r="F24">
        <v>1</v>
      </c>
      <c r="G24">
        <v>4</v>
      </c>
      <c r="I24">
        <f t="shared" si="5"/>
        <v>0</v>
      </c>
      <c r="J24">
        <f t="shared" si="4"/>
        <v>0</v>
      </c>
      <c r="K24" t="s">
        <v>467</v>
      </c>
      <c r="L24" s="27" t="s">
        <v>555</v>
      </c>
      <c r="M24" t="s">
        <v>1652</v>
      </c>
      <c r="N24" t="str">
        <f t="shared" si="6"/>
        <v>A-21.01-xx</v>
      </c>
      <c r="O24" t="s">
        <v>236</v>
      </c>
      <c r="P24">
        <v>-1</v>
      </c>
      <c r="Q24">
        <f>IF(N24="",0,IFERROR(MATCH(N24,data[key],0),0))</f>
        <v>0</v>
      </c>
      <c r="R24">
        <f>IF(O24="",0,IFERROR(MATCH(O24,data[#Headers],0)-1,0))</f>
        <v>52</v>
      </c>
      <c r="T24" s="39"/>
      <c r="U24" s="57" t="s">
        <v>1652</v>
      </c>
      <c r="V24" s="15">
        <f t="shared" si="10"/>
        <v>0</v>
      </c>
      <c r="W24" s="16">
        <f>IF(OR($Q24=0,$R24=0),0,INDEX(data[],$Q24,$R24+W$4)*W$5*$P24)</f>
        <v>0</v>
      </c>
      <c r="X24" s="17">
        <f>IF(OR($Q24=0,$R24=0),0,INDEX(data[],$Q24,$R24+X$4)*X$5*$P24)</f>
        <v>0</v>
      </c>
      <c r="Y24" s="17">
        <f>IF(OR($Q24=0,$R24=0),0,INDEX(data[],$Q24,$R24+Y$4)*Y$5*$P24)</f>
        <v>0</v>
      </c>
      <c r="Z24" s="17">
        <f>IF(OR($Q24=0,$R24=0),0,INDEX(data[],$Q24,$R24+Z$4)*Z$5*$P24)</f>
        <v>0</v>
      </c>
      <c r="AA24" s="17">
        <f>IF(OR($Q24=0,$R24=0),0,INDEX(data[],$Q24,$R24+AA$4)*AA$5*$P24)</f>
        <v>0</v>
      </c>
      <c r="AB24" s="17">
        <f>IF(OR($Q24=0,$R24=0),0,INDEX(data[],$Q24,$R24+AB$4)*AB$5*$P24)</f>
        <v>0</v>
      </c>
      <c r="AC24" s="17">
        <f>IF(OR($Q24=0,$R24=0),0,INDEX(data[],$Q24,$R24+AC$4)*AC$5*$P24)</f>
        <v>0</v>
      </c>
      <c r="AD24" s="17">
        <f>IF(OR($Q24=0,$R24=0),0,INDEX(data[],$Q24,$R24+AD$4)*AD$5*$P24)</f>
        <v>0</v>
      </c>
      <c r="AE24" s="17">
        <f>IF(OR($Q24=0,$R24=0),0,INDEX(data[],$Q24,$R24+AE$4)*AE$5*$P24)</f>
        <v>0</v>
      </c>
      <c r="AF24" s="17">
        <f>IF(OR($Q24=0,$R24=0),0,INDEX(data[],$Q24,$R24+AF$4)*AF$5*$P24)</f>
        <v>0</v>
      </c>
      <c r="AG24" s="17">
        <f>IF(OR($Q24=0,$R24=0),0,INDEX(data[],$Q24,$R24+AG$4)*AG$5*$P24)</f>
        <v>0</v>
      </c>
      <c r="AH24" s="18">
        <f>IF(OR($Q24=0,$R24=0),0,INDEX(data[],$Q24,$R24+AH$4)*AH$5*$P24)</f>
        <v>0</v>
      </c>
      <c r="AI24" s="5"/>
    </row>
    <row r="25" spans="1:35" x14ac:dyDescent="0.25">
      <c r="A25" t="str">
        <f t="shared" si="3"/>
        <v>1203000</v>
      </c>
      <c r="B25">
        <f>B21+1000</f>
        <v>1203000</v>
      </c>
      <c r="C25">
        <v>1211</v>
      </c>
      <c r="D25" t="s">
        <v>1453</v>
      </c>
      <c r="F25">
        <v>1</v>
      </c>
      <c r="G25">
        <v>2</v>
      </c>
      <c r="I25">
        <f t="shared" si="5"/>
        <v>1</v>
      </c>
      <c r="J25">
        <f t="shared" si="4"/>
        <v>1</v>
      </c>
      <c r="K25" t="s">
        <v>467</v>
      </c>
      <c r="L25" s="27" t="s">
        <v>557</v>
      </c>
      <c r="N25" t="str">
        <f t="shared" si="6"/>
        <v>A-21.02</v>
      </c>
      <c r="O25" t="s">
        <v>236</v>
      </c>
      <c r="P25">
        <v>-1</v>
      </c>
      <c r="Q25">
        <f>IF(N25="",0,IFERROR(MATCH(N25,data[key],0),0))</f>
        <v>5</v>
      </c>
      <c r="R25">
        <f>IF(O25="",0,IFERROR(MATCH(O25,data[#Headers],0)-1,0))</f>
        <v>52</v>
      </c>
      <c r="T25" s="39" t="s">
        <v>557</v>
      </c>
      <c r="U25" s="56" t="s">
        <v>1219</v>
      </c>
      <c r="V25" s="15">
        <f t="shared" si="10"/>
        <v>361650000</v>
      </c>
      <c r="W25" s="16">
        <f>IF(OR($Q25=0,$R25=0),0,INDEX(data[],$Q25,$R25+W$4)*W$5*$P25)</f>
        <v>30000000</v>
      </c>
      <c r="X25" s="17">
        <f>IF(OR($Q25=0,$R25=0),0,INDEX(data[],$Q25,$R25+X$4)*X$5*$P25)</f>
        <v>30000000</v>
      </c>
      <c r="Y25" s="17">
        <f>IF(OR($Q25=0,$R25=0),0,INDEX(data[],$Q25,$R25+Y$4)*Y$5*$P25)</f>
        <v>30000000</v>
      </c>
      <c r="Z25" s="17">
        <f>IF(OR($Q25=0,$R25=0),0,INDEX(data[],$Q25,$R25+Z$4)*Z$5*$P25)</f>
        <v>30000000</v>
      </c>
      <c r="AA25" s="17">
        <f>IF(OR($Q25=0,$R25=0),0,INDEX(data[],$Q25,$R25+AA$4)*AA$5*$P25)</f>
        <v>30000000</v>
      </c>
      <c r="AB25" s="17">
        <f>IF(OR($Q25=0,$R25=0),0,INDEX(data[],$Q25,$R25+AB$4)*AB$5*$P25)</f>
        <v>30000000</v>
      </c>
      <c r="AC25" s="17">
        <f>IF(OR($Q25=0,$R25=0),0,INDEX(data[],$Q25,$R25+AC$4)*AC$5*$P25)</f>
        <v>30150000</v>
      </c>
      <c r="AD25" s="17">
        <f>IF(OR($Q25=0,$R25=0),0,INDEX(data[],$Q25,$R25+AD$4)*AD$5*$P25)</f>
        <v>30300000</v>
      </c>
      <c r="AE25" s="17">
        <f>IF(OR($Q25=0,$R25=0),0,INDEX(data[],$Q25,$R25+AE$4)*AE$5*$P25)</f>
        <v>30300000</v>
      </c>
      <c r="AF25" s="17">
        <f>IF(OR($Q25=0,$R25=0),0,INDEX(data[],$Q25,$R25+AF$4)*AF$5*$P25)</f>
        <v>30300000</v>
      </c>
      <c r="AG25" s="17">
        <f>IF(OR($Q25=0,$R25=0),0,INDEX(data[],$Q25,$R25+AG$4)*AG$5*$P25)</f>
        <v>30300000</v>
      </c>
      <c r="AH25" s="18">
        <f>IF(OR($Q25=0,$R25=0),0,INDEX(data[],$Q25,$R25+AH$4)*AH$5*$P25)</f>
        <v>30300000</v>
      </c>
      <c r="AI25" s="5"/>
    </row>
    <row r="26" spans="1:35" hidden="1" x14ac:dyDescent="0.25">
      <c r="A26" t="str">
        <f t="shared" si="3"/>
        <v>1203000-OW</v>
      </c>
      <c r="B26">
        <f>B25</f>
        <v>1203000</v>
      </c>
      <c r="C26">
        <f>C25</f>
        <v>1211</v>
      </c>
      <c r="D26" t="str">
        <f>D25</f>
        <v>6211</v>
      </c>
      <c r="F26">
        <v>1</v>
      </c>
      <c r="G26">
        <v>4</v>
      </c>
      <c r="I26">
        <f t="shared" si="5"/>
        <v>0</v>
      </c>
      <c r="J26">
        <f t="shared" si="4"/>
        <v>1</v>
      </c>
      <c r="K26" t="s">
        <v>467</v>
      </c>
      <c r="L26" s="27" t="s">
        <v>557</v>
      </c>
      <c r="M26" t="s">
        <v>1657</v>
      </c>
      <c r="N26" t="str">
        <f t="shared" si="6"/>
        <v>A-21.02-OW</v>
      </c>
      <c r="O26" t="s">
        <v>236</v>
      </c>
      <c r="P26">
        <v>-1</v>
      </c>
      <c r="Q26">
        <f>IF(N26="",0,IFERROR(MATCH(N26,data[key],0),0))</f>
        <v>60</v>
      </c>
      <c r="R26">
        <f>IF(O26="",0,IFERROR(MATCH(O26,data[#Headers],0)-1,0))</f>
        <v>52</v>
      </c>
      <c r="T26" s="39"/>
      <c r="U26" s="57" t="s">
        <v>1650</v>
      </c>
      <c r="V26" s="15">
        <f t="shared" si="10"/>
        <v>361650000</v>
      </c>
      <c r="W26" s="16">
        <f>IF(OR($Q26=0,$R26=0),0,INDEX(data[],$Q26,$R26+W$4)*W$5*$P26)</f>
        <v>30000000</v>
      </c>
      <c r="X26" s="17">
        <f>IF(OR($Q26=0,$R26=0),0,INDEX(data[],$Q26,$R26+X$4)*X$5*$P26)</f>
        <v>30000000</v>
      </c>
      <c r="Y26" s="17">
        <f>IF(OR($Q26=0,$R26=0),0,INDEX(data[],$Q26,$R26+Y$4)*Y$5*$P26)</f>
        <v>30000000</v>
      </c>
      <c r="Z26" s="17">
        <f>IF(OR($Q26=0,$R26=0),0,INDEX(data[],$Q26,$R26+Z$4)*Z$5*$P26)</f>
        <v>30000000</v>
      </c>
      <c r="AA26" s="17">
        <f>IF(OR($Q26=0,$R26=0),0,INDEX(data[],$Q26,$R26+AA$4)*AA$5*$P26)</f>
        <v>30000000</v>
      </c>
      <c r="AB26" s="17">
        <f>IF(OR($Q26=0,$R26=0),0,INDEX(data[],$Q26,$R26+AB$4)*AB$5*$P26)</f>
        <v>30000000</v>
      </c>
      <c r="AC26" s="17">
        <f>IF(OR($Q26=0,$R26=0),0,INDEX(data[],$Q26,$R26+AC$4)*AC$5*$P26)</f>
        <v>30150000</v>
      </c>
      <c r="AD26" s="17">
        <f>IF(OR($Q26=0,$R26=0),0,INDEX(data[],$Q26,$R26+AD$4)*AD$5*$P26)</f>
        <v>30300000</v>
      </c>
      <c r="AE26" s="17">
        <f>IF(OR($Q26=0,$R26=0),0,INDEX(data[],$Q26,$R26+AE$4)*AE$5*$P26)</f>
        <v>30300000</v>
      </c>
      <c r="AF26" s="17">
        <f>IF(OR($Q26=0,$R26=0),0,INDEX(data[],$Q26,$R26+AF$4)*AF$5*$P26)</f>
        <v>30300000</v>
      </c>
      <c r="AG26" s="17">
        <f>IF(OR($Q26=0,$R26=0),0,INDEX(data[],$Q26,$R26+AG$4)*AG$5*$P26)</f>
        <v>30300000</v>
      </c>
      <c r="AH26" s="18">
        <f>IF(OR($Q26=0,$R26=0),0,INDEX(data[],$Q26,$R26+AH$4)*AH$5*$P26)</f>
        <v>30300000</v>
      </c>
      <c r="AI26" s="5"/>
    </row>
    <row r="27" spans="1:35" hidden="1" x14ac:dyDescent="0.25">
      <c r="A27" t="str">
        <f t="shared" si="3"/>
        <v>1203000-TW</v>
      </c>
      <c r="B27">
        <f>B25</f>
        <v>1203000</v>
      </c>
      <c r="C27">
        <f>C26</f>
        <v>1211</v>
      </c>
      <c r="D27" t="str">
        <f>D26</f>
        <v>6211</v>
      </c>
      <c r="F27">
        <v>1</v>
      </c>
      <c r="G27">
        <v>4</v>
      </c>
      <c r="I27">
        <f t="shared" si="5"/>
        <v>0</v>
      </c>
      <c r="J27">
        <f t="shared" si="4"/>
        <v>0</v>
      </c>
      <c r="K27" t="s">
        <v>467</v>
      </c>
      <c r="L27" s="27" t="s">
        <v>557</v>
      </c>
      <c r="M27" t="s">
        <v>1658</v>
      </c>
      <c r="N27" t="str">
        <f t="shared" si="6"/>
        <v>A-21.02-TW</v>
      </c>
      <c r="O27" t="s">
        <v>236</v>
      </c>
      <c r="P27">
        <v>-1</v>
      </c>
      <c r="Q27">
        <f>IF(N27="",0,IFERROR(MATCH(N27,data[key],0),0))</f>
        <v>0</v>
      </c>
      <c r="R27">
        <f>IF(O27="",0,IFERROR(MATCH(O27,data[#Headers],0)-1,0))</f>
        <v>52</v>
      </c>
      <c r="T27" s="39"/>
      <c r="U27" s="57" t="s">
        <v>1651</v>
      </c>
      <c r="V27" s="15">
        <f t="shared" si="10"/>
        <v>0</v>
      </c>
      <c r="W27" s="16">
        <f>IF(OR($Q27=0,$R27=0),0,INDEX(data[],$Q27,$R27+W$4)*W$5*$P27)</f>
        <v>0</v>
      </c>
      <c r="X27" s="17">
        <f>IF(OR($Q27=0,$R27=0),0,INDEX(data[],$Q27,$R27+X$4)*X$5*$P27)</f>
        <v>0</v>
      </c>
      <c r="Y27" s="17">
        <f>IF(OR($Q27=0,$R27=0),0,INDEX(data[],$Q27,$R27+Y$4)*Y$5*$P27)</f>
        <v>0</v>
      </c>
      <c r="Z27" s="17">
        <f>IF(OR($Q27=0,$R27=0),0,INDEX(data[],$Q27,$R27+Z$4)*Z$5*$P27)</f>
        <v>0</v>
      </c>
      <c r="AA27" s="17">
        <f>IF(OR($Q27=0,$R27=0),0,INDEX(data[],$Q27,$R27+AA$4)*AA$5*$P27)</f>
        <v>0</v>
      </c>
      <c r="AB27" s="17">
        <f>IF(OR($Q27=0,$R27=0),0,INDEX(data[],$Q27,$R27+AB$4)*AB$5*$P27)</f>
        <v>0</v>
      </c>
      <c r="AC27" s="17">
        <f>IF(OR($Q27=0,$R27=0),0,INDEX(data[],$Q27,$R27+AC$4)*AC$5*$P27)</f>
        <v>0</v>
      </c>
      <c r="AD27" s="17">
        <f>IF(OR($Q27=0,$R27=0),0,INDEX(data[],$Q27,$R27+AD$4)*AD$5*$P27)</f>
        <v>0</v>
      </c>
      <c r="AE27" s="17">
        <f>IF(OR($Q27=0,$R27=0),0,INDEX(data[],$Q27,$R27+AE$4)*AE$5*$P27)</f>
        <v>0</v>
      </c>
      <c r="AF27" s="17">
        <f>IF(OR($Q27=0,$R27=0),0,INDEX(data[],$Q27,$R27+AF$4)*AF$5*$P27)</f>
        <v>0</v>
      </c>
      <c r="AG27" s="17">
        <f>IF(OR($Q27=0,$R27=0),0,INDEX(data[],$Q27,$R27+AG$4)*AG$5*$P27)</f>
        <v>0</v>
      </c>
      <c r="AH27" s="18">
        <f>IF(OR($Q27=0,$R27=0),0,INDEX(data[],$Q27,$R27+AH$4)*AH$5*$P27)</f>
        <v>0</v>
      </c>
      <c r="AI27" s="5"/>
    </row>
    <row r="28" spans="1:35" hidden="1" x14ac:dyDescent="0.25">
      <c r="A28" t="str">
        <f t="shared" si="3"/>
        <v>1203000-xx</v>
      </c>
      <c r="B28">
        <f>B25</f>
        <v>1203000</v>
      </c>
      <c r="C28">
        <f>C27</f>
        <v>1211</v>
      </c>
      <c r="D28" t="str">
        <f>D27</f>
        <v>6211</v>
      </c>
      <c r="F28">
        <v>1</v>
      </c>
      <c r="G28">
        <v>4</v>
      </c>
      <c r="I28">
        <f t="shared" si="5"/>
        <v>0</v>
      </c>
      <c r="J28">
        <f t="shared" si="4"/>
        <v>0</v>
      </c>
      <c r="K28" t="s">
        <v>467</v>
      </c>
      <c r="L28" s="27" t="s">
        <v>557</v>
      </c>
      <c r="M28" t="s">
        <v>1652</v>
      </c>
      <c r="N28" t="str">
        <f t="shared" si="6"/>
        <v>A-21.02-xx</v>
      </c>
      <c r="O28" t="s">
        <v>236</v>
      </c>
      <c r="P28">
        <v>-1</v>
      </c>
      <c r="Q28">
        <f>IF(N28="",0,IFERROR(MATCH(N28,data[key],0),0))</f>
        <v>0</v>
      </c>
      <c r="R28">
        <f>IF(O28="",0,IFERROR(MATCH(O28,data[#Headers],0)-1,0))</f>
        <v>52</v>
      </c>
      <c r="T28" s="39"/>
      <c r="U28" s="57" t="s">
        <v>1652</v>
      </c>
      <c r="V28" s="15">
        <f t="shared" si="10"/>
        <v>0</v>
      </c>
      <c r="W28" s="16">
        <f>IF(OR($Q28=0,$R28=0),0,INDEX(data[],$Q28,$R28+W$4)*W$5*$P28)</f>
        <v>0</v>
      </c>
      <c r="X28" s="17">
        <f>IF(OR($Q28=0,$R28=0),0,INDEX(data[],$Q28,$R28+X$4)*X$5*$P28)</f>
        <v>0</v>
      </c>
      <c r="Y28" s="17">
        <f>IF(OR($Q28=0,$R28=0),0,INDEX(data[],$Q28,$R28+Y$4)*Y$5*$P28)</f>
        <v>0</v>
      </c>
      <c r="Z28" s="17">
        <f>IF(OR($Q28=0,$R28=0),0,INDEX(data[],$Q28,$R28+Z$4)*Z$5*$P28)</f>
        <v>0</v>
      </c>
      <c r="AA28" s="17">
        <f>IF(OR($Q28=0,$R28=0),0,INDEX(data[],$Q28,$R28+AA$4)*AA$5*$P28)</f>
        <v>0</v>
      </c>
      <c r="AB28" s="17">
        <f>IF(OR($Q28=0,$R28=0),0,INDEX(data[],$Q28,$R28+AB$4)*AB$5*$P28)</f>
        <v>0</v>
      </c>
      <c r="AC28" s="17">
        <f>IF(OR($Q28=0,$R28=0),0,INDEX(data[],$Q28,$R28+AC$4)*AC$5*$P28)</f>
        <v>0</v>
      </c>
      <c r="AD28" s="17">
        <f>IF(OR($Q28=0,$R28=0),0,INDEX(data[],$Q28,$R28+AD$4)*AD$5*$P28)</f>
        <v>0</v>
      </c>
      <c r="AE28" s="17">
        <f>IF(OR($Q28=0,$R28=0),0,INDEX(data[],$Q28,$R28+AE$4)*AE$5*$P28)</f>
        <v>0</v>
      </c>
      <c r="AF28" s="17">
        <f>IF(OR($Q28=0,$R28=0),0,INDEX(data[],$Q28,$R28+AF$4)*AF$5*$P28)</f>
        <v>0</v>
      </c>
      <c r="AG28" s="17">
        <f>IF(OR($Q28=0,$R28=0),0,INDEX(data[],$Q28,$R28+AG$4)*AG$5*$P28)</f>
        <v>0</v>
      </c>
      <c r="AH28" s="18">
        <f>IF(OR($Q28=0,$R28=0),0,INDEX(data[],$Q28,$R28+AH$4)*AH$5*$P28)</f>
        <v>0</v>
      </c>
      <c r="AI28" s="5"/>
    </row>
    <row r="29" spans="1:35" x14ac:dyDescent="0.25">
      <c r="A29" t="str">
        <f t="shared" si="3"/>
        <v>1204000</v>
      </c>
      <c r="B29">
        <f>B25+1000</f>
        <v>1204000</v>
      </c>
      <c r="C29">
        <v>1220</v>
      </c>
      <c r="D29" t="s">
        <v>1455</v>
      </c>
      <c r="F29">
        <v>1</v>
      </c>
      <c r="G29">
        <v>2</v>
      </c>
      <c r="I29">
        <f t="shared" ref="I29:I40" si="13">IF(AND(OR($F$1=0,F29=$F$1),G29&lt;=$G$1,OR($J$1=1,J29=1,G29=0)),1,0)</f>
        <v>1</v>
      </c>
      <c r="J29">
        <f t="shared" ref="J29:J40" si="14">IF(COUNTIF(V29:AH29,"&gt;0")&gt;0,1,IF(COUNTIF(V29:AH29,"&lt;0")&gt;0,1,0))</f>
        <v>1</v>
      </c>
      <c r="K29" t="s">
        <v>467</v>
      </c>
      <c r="L29" s="27" t="s">
        <v>559</v>
      </c>
      <c r="N29" t="str">
        <f t="shared" ref="N29:N40" si="15">IF(OR(K29=0,L29=0),"",K29&amp;"-"&amp;IF(M29=0, L29,L29&amp;"-"&amp;M29))</f>
        <v>A-21.03</v>
      </c>
      <c r="O29" t="s">
        <v>236</v>
      </c>
      <c r="P29">
        <v>-1</v>
      </c>
      <c r="Q29">
        <f>IF(N29="",0,IFERROR(MATCH(N29,data[key],0),0))</f>
        <v>6</v>
      </c>
      <c r="R29">
        <f>IF(O29="",0,IFERROR(MATCH(O29,data[#Headers],0)-1,0))</f>
        <v>52</v>
      </c>
      <c r="T29" s="39" t="s">
        <v>559</v>
      </c>
      <c r="U29" s="56" t="s">
        <v>1220</v>
      </c>
      <c r="V29" s="15">
        <f t="shared" ref="V29:V57" si="16">SUMPRODUCT(W29:AH29,W$3:AH$3)</f>
        <v>732000000</v>
      </c>
      <c r="W29" s="16">
        <f>IF(OR($Q29=0,$R29=0),0,INDEX(data[],$Q29,$R29+W$4)*W$5*$P29)</f>
        <v>62000000</v>
      </c>
      <c r="X29" s="17">
        <f>IF(OR($Q29=0,$R29=0),0,INDEX(data[],$Q29,$R29+X$4)*X$5*$P29)</f>
        <v>58000000</v>
      </c>
      <c r="Y29" s="17">
        <f>IF(OR($Q29=0,$R29=0),0,INDEX(data[],$Q29,$R29+Y$4)*Y$5*$P29)</f>
        <v>62000000</v>
      </c>
      <c r="Z29" s="17">
        <f>IF(OR($Q29=0,$R29=0),0,INDEX(data[],$Q29,$R29+Z$4)*Z$5*$P29)</f>
        <v>60000000</v>
      </c>
      <c r="AA29" s="17">
        <f>IF(OR($Q29=0,$R29=0),0,INDEX(data[],$Q29,$R29+AA$4)*AA$5*$P29)</f>
        <v>62000000</v>
      </c>
      <c r="AB29" s="17">
        <f>IF(OR($Q29=0,$R29=0),0,INDEX(data[],$Q29,$R29+AB$4)*AB$5*$P29)</f>
        <v>60000000</v>
      </c>
      <c r="AC29" s="17">
        <f>IF(OR($Q29=0,$R29=0),0,INDEX(data[],$Q29,$R29+AC$4)*AC$5*$P29)</f>
        <v>62000000</v>
      </c>
      <c r="AD29" s="17">
        <f>IF(OR($Q29=0,$R29=0),0,INDEX(data[],$Q29,$R29+AD$4)*AD$5*$P29)</f>
        <v>62000000</v>
      </c>
      <c r="AE29" s="17">
        <f>IF(OR($Q29=0,$R29=0),0,INDEX(data[],$Q29,$R29+AE$4)*AE$5*$P29)</f>
        <v>60000000</v>
      </c>
      <c r="AF29" s="17">
        <f>IF(OR($Q29=0,$R29=0),0,INDEX(data[],$Q29,$R29+AF$4)*AF$5*$P29)</f>
        <v>62000000</v>
      </c>
      <c r="AG29" s="17">
        <f>IF(OR($Q29=0,$R29=0),0,INDEX(data[],$Q29,$R29+AG$4)*AG$5*$P29)</f>
        <v>60000000</v>
      </c>
      <c r="AH29" s="18">
        <f>IF(OR($Q29=0,$R29=0),0,INDEX(data[],$Q29,$R29+AH$4)*AH$5*$P29)</f>
        <v>62000000</v>
      </c>
      <c r="AI29" s="5"/>
    </row>
    <row r="30" spans="1:35" hidden="1" x14ac:dyDescent="0.25">
      <c r="A30" t="str">
        <f t="shared" si="3"/>
        <v>1204000-OW</v>
      </c>
      <c r="B30">
        <f>B29</f>
        <v>1204000</v>
      </c>
      <c r="C30">
        <f>C29</f>
        <v>1220</v>
      </c>
      <c r="D30" t="str">
        <f>D29</f>
        <v>6220</v>
      </c>
      <c r="F30">
        <v>1</v>
      </c>
      <c r="G30">
        <v>4</v>
      </c>
      <c r="I30">
        <f t="shared" si="13"/>
        <v>0</v>
      </c>
      <c r="J30">
        <f t="shared" si="14"/>
        <v>1</v>
      </c>
      <c r="K30" t="s">
        <v>467</v>
      </c>
      <c r="L30" s="27" t="s">
        <v>559</v>
      </c>
      <c r="M30" t="s">
        <v>1657</v>
      </c>
      <c r="N30" t="str">
        <f t="shared" si="15"/>
        <v>A-21.03-OW</v>
      </c>
      <c r="O30" t="s">
        <v>236</v>
      </c>
      <c r="P30">
        <v>-1</v>
      </c>
      <c r="Q30">
        <f>IF(N30="",0,IFERROR(MATCH(N30,data[key],0),0))</f>
        <v>61</v>
      </c>
      <c r="R30">
        <f>IF(O30="",0,IFERROR(MATCH(O30,data[#Headers],0)-1,0))</f>
        <v>52</v>
      </c>
      <c r="T30" s="39"/>
      <c r="U30" s="57" t="s">
        <v>1650</v>
      </c>
      <c r="V30" s="15">
        <f t="shared" si="16"/>
        <v>732000000</v>
      </c>
      <c r="W30" s="16">
        <f>IF(OR($Q30=0,$R30=0),0,INDEX(data[],$Q30,$R30+W$4)*W$5*$P30)</f>
        <v>62000000</v>
      </c>
      <c r="X30" s="17">
        <f>IF(OR($Q30=0,$R30=0),0,INDEX(data[],$Q30,$R30+X$4)*X$5*$P30)</f>
        <v>58000000</v>
      </c>
      <c r="Y30" s="17">
        <f>IF(OR($Q30=0,$R30=0),0,INDEX(data[],$Q30,$R30+Y$4)*Y$5*$P30)</f>
        <v>62000000</v>
      </c>
      <c r="Z30" s="17">
        <f>IF(OR($Q30=0,$R30=0),0,INDEX(data[],$Q30,$R30+Z$4)*Z$5*$P30)</f>
        <v>60000000</v>
      </c>
      <c r="AA30" s="17">
        <f>IF(OR($Q30=0,$R30=0),0,INDEX(data[],$Q30,$R30+AA$4)*AA$5*$P30)</f>
        <v>62000000</v>
      </c>
      <c r="AB30" s="17">
        <f>IF(OR($Q30=0,$R30=0),0,INDEX(data[],$Q30,$R30+AB$4)*AB$5*$P30)</f>
        <v>60000000</v>
      </c>
      <c r="AC30" s="17">
        <f>IF(OR($Q30=0,$R30=0),0,INDEX(data[],$Q30,$R30+AC$4)*AC$5*$P30)</f>
        <v>62000000</v>
      </c>
      <c r="AD30" s="17">
        <f>IF(OR($Q30=0,$R30=0),0,INDEX(data[],$Q30,$R30+AD$4)*AD$5*$P30)</f>
        <v>62000000</v>
      </c>
      <c r="AE30" s="17">
        <f>IF(OR($Q30=0,$R30=0),0,INDEX(data[],$Q30,$R30+AE$4)*AE$5*$P30)</f>
        <v>60000000</v>
      </c>
      <c r="AF30" s="17">
        <f>IF(OR($Q30=0,$R30=0),0,INDEX(data[],$Q30,$R30+AF$4)*AF$5*$P30)</f>
        <v>62000000</v>
      </c>
      <c r="AG30" s="17">
        <f>IF(OR($Q30=0,$R30=0),0,INDEX(data[],$Q30,$R30+AG$4)*AG$5*$P30)</f>
        <v>60000000</v>
      </c>
      <c r="AH30" s="18">
        <f>IF(OR($Q30=0,$R30=0),0,INDEX(data[],$Q30,$R30+AH$4)*AH$5*$P30)</f>
        <v>62000000</v>
      </c>
      <c r="AI30" s="5"/>
    </row>
    <row r="31" spans="1:35" hidden="1" x14ac:dyDescent="0.25">
      <c r="A31" t="str">
        <f t="shared" si="3"/>
        <v>1204000-TW</v>
      </c>
      <c r="B31">
        <f>B29</f>
        <v>1204000</v>
      </c>
      <c r="C31">
        <f>C30</f>
        <v>1220</v>
      </c>
      <c r="D31" t="str">
        <f>D30</f>
        <v>6220</v>
      </c>
      <c r="F31">
        <v>1</v>
      </c>
      <c r="G31">
        <v>4</v>
      </c>
      <c r="I31">
        <f t="shared" si="13"/>
        <v>0</v>
      </c>
      <c r="J31">
        <f t="shared" si="14"/>
        <v>0</v>
      </c>
      <c r="K31" t="s">
        <v>467</v>
      </c>
      <c r="L31" s="27" t="s">
        <v>559</v>
      </c>
      <c r="M31" t="s">
        <v>1658</v>
      </c>
      <c r="N31" t="str">
        <f t="shared" si="15"/>
        <v>A-21.03-TW</v>
      </c>
      <c r="O31" t="s">
        <v>236</v>
      </c>
      <c r="P31">
        <v>-1</v>
      </c>
      <c r="Q31">
        <f>IF(N31="",0,IFERROR(MATCH(N31,data[key],0),0))</f>
        <v>0</v>
      </c>
      <c r="R31">
        <f>IF(O31="",0,IFERROR(MATCH(O31,data[#Headers],0)-1,0))</f>
        <v>52</v>
      </c>
      <c r="T31" s="39"/>
      <c r="U31" s="57" t="s">
        <v>1651</v>
      </c>
      <c r="V31" s="15">
        <f t="shared" si="16"/>
        <v>0</v>
      </c>
      <c r="W31" s="16">
        <f>IF(OR($Q31=0,$R31=0),0,INDEX(data[],$Q31,$R31+W$4)*W$5*$P31)</f>
        <v>0</v>
      </c>
      <c r="X31" s="17">
        <f>IF(OR($Q31=0,$R31=0),0,INDEX(data[],$Q31,$R31+X$4)*X$5*$P31)</f>
        <v>0</v>
      </c>
      <c r="Y31" s="17">
        <f>IF(OR($Q31=0,$R31=0),0,INDEX(data[],$Q31,$R31+Y$4)*Y$5*$P31)</f>
        <v>0</v>
      </c>
      <c r="Z31" s="17">
        <f>IF(OR($Q31=0,$R31=0),0,INDEX(data[],$Q31,$R31+Z$4)*Z$5*$P31)</f>
        <v>0</v>
      </c>
      <c r="AA31" s="17">
        <f>IF(OR($Q31=0,$R31=0),0,INDEX(data[],$Q31,$R31+AA$4)*AA$5*$P31)</f>
        <v>0</v>
      </c>
      <c r="AB31" s="17">
        <f>IF(OR($Q31=0,$R31=0),0,INDEX(data[],$Q31,$R31+AB$4)*AB$5*$P31)</f>
        <v>0</v>
      </c>
      <c r="AC31" s="17">
        <f>IF(OR($Q31=0,$R31=0),0,INDEX(data[],$Q31,$R31+AC$4)*AC$5*$P31)</f>
        <v>0</v>
      </c>
      <c r="AD31" s="17">
        <f>IF(OR($Q31=0,$R31=0),0,INDEX(data[],$Q31,$R31+AD$4)*AD$5*$P31)</f>
        <v>0</v>
      </c>
      <c r="AE31" s="17">
        <f>IF(OR($Q31=0,$R31=0),0,INDEX(data[],$Q31,$R31+AE$4)*AE$5*$P31)</f>
        <v>0</v>
      </c>
      <c r="AF31" s="17">
        <f>IF(OR($Q31=0,$R31=0),0,INDEX(data[],$Q31,$R31+AF$4)*AF$5*$P31)</f>
        <v>0</v>
      </c>
      <c r="AG31" s="17">
        <f>IF(OR($Q31=0,$R31=0),0,INDEX(data[],$Q31,$R31+AG$4)*AG$5*$P31)</f>
        <v>0</v>
      </c>
      <c r="AH31" s="18">
        <f>IF(OR($Q31=0,$R31=0),0,INDEX(data[],$Q31,$R31+AH$4)*AH$5*$P31)</f>
        <v>0</v>
      </c>
      <c r="AI31" s="5"/>
    </row>
    <row r="32" spans="1:35" hidden="1" x14ac:dyDescent="0.25">
      <c r="A32" t="str">
        <f t="shared" si="3"/>
        <v>1204000-xx</v>
      </c>
      <c r="B32">
        <f>B29</f>
        <v>1204000</v>
      </c>
      <c r="C32">
        <f>C31</f>
        <v>1220</v>
      </c>
      <c r="D32" t="str">
        <f>D31</f>
        <v>6220</v>
      </c>
      <c r="F32">
        <v>1</v>
      </c>
      <c r="G32">
        <v>4</v>
      </c>
      <c r="I32">
        <f t="shared" si="13"/>
        <v>0</v>
      </c>
      <c r="J32">
        <f t="shared" si="14"/>
        <v>0</v>
      </c>
      <c r="K32" t="s">
        <v>467</v>
      </c>
      <c r="L32" s="27" t="s">
        <v>559</v>
      </c>
      <c r="M32" t="s">
        <v>1652</v>
      </c>
      <c r="N32" t="str">
        <f t="shared" si="15"/>
        <v>A-21.03-xx</v>
      </c>
      <c r="O32" t="s">
        <v>236</v>
      </c>
      <c r="P32">
        <v>-1</v>
      </c>
      <c r="Q32">
        <f>IF(N32="",0,IFERROR(MATCH(N32,data[key],0),0))</f>
        <v>0</v>
      </c>
      <c r="R32">
        <f>IF(O32="",0,IFERROR(MATCH(O32,data[#Headers],0)-1,0))</f>
        <v>52</v>
      </c>
      <c r="T32" s="39"/>
      <c r="U32" s="57" t="s">
        <v>1652</v>
      </c>
      <c r="V32" s="15">
        <f t="shared" si="16"/>
        <v>0</v>
      </c>
      <c r="W32" s="16">
        <f>IF(OR($Q32=0,$R32=0),0,INDEX(data[],$Q32,$R32+W$4)*W$5*$P32)</f>
        <v>0</v>
      </c>
      <c r="X32" s="17">
        <f>IF(OR($Q32=0,$R32=0),0,INDEX(data[],$Q32,$R32+X$4)*X$5*$P32)</f>
        <v>0</v>
      </c>
      <c r="Y32" s="17">
        <f>IF(OR($Q32=0,$R32=0),0,INDEX(data[],$Q32,$R32+Y$4)*Y$5*$P32)</f>
        <v>0</v>
      </c>
      <c r="Z32" s="17">
        <f>IF(OR($Q32=0,$R32=0),0,INDEX(data[],$Q32,$R32+Z$4)*Z$5*$P32)</f>
        <v>0</v>
      </c>
      <c r="AA32" s="17">
        <f>IF(OR($Q32=0,$R32=0),0,INDEX(data[],$Q32,$R32+AA$4)*AA$5*$P32)</f>
        <v>0</v>
      </c>
      <c r="AB32" s="17">
        <f>IF(OR($Q32=0,$R32=0),0,INDEX(data[],$Q32,$R32+AB$4)*AB$5*$P32)</f>
        <v>0</v>
      </c>
      <c r="AC32" s="17">
        <f>IF(OR($Q32=0,$R32=0),0,INDEX(data[],$Q32,$R32+AC$4)*AC$5*$P32)</f>
        <v>0</v>
      </c>
      <c r="AD32" s="17">
        <f>IF(OR($Q32=0,$R32=0),0,INDEX(data[],$Q32,$R32+AD$4)*AD$5*$P32)</f>
        <v>0</v>
      </c>
      <c r="AE32" s="17">
        <f>IF(OR($Q32=0,$R32=0),0,INDEX(data[],$Q32,$R32+AE$4)*AE$5*$P32)</f>
        <v>0</v>
      </c>
      <c r="AF32" s="17">
        <f>IF(OR($Q32=0,$R32=0),0,INDEX(data[],$Q32,$R32+AF$4)*AF$5*$P32)</f>
        <v>0</v>
      </c>
      <c r="AG32" s="17">
        <f>IF(OR($Q32=0,$R32=0),0,INDEX(data[],$Q32,$R32+AG$4)*AG$5*$P32)</f>
        <v>0</v>
      </c>
      <c r="AH32" s="18">
        <f>IF(OR($Q32=0,$R32=0),0,INDEX(data[],$Q32,$R32+AH$4)*AH$5*$P32)</f>
        <v>0</v>
      </c>
      <c r="AI32" s="5"/>
    </row>
    <row r="33" spans="1:35" x14ac:dyDescent="0.25">
      <c r="A33" t="str">
        <f t="shared" si="3"/>
        <v>1205000</v>
      </c>
      <c r="B33">
        <f>B29+1000</f>
        <v>1205000</v>
      </c>
      <c r="C33">
        <v>1230</v>
      </c>
      <c r="D33" t="s">
        <v>1457</v>
      </c>
      <c r="F33">
        <v>1</v>
      </c>
      <c r="G33">
        <v>2</v>
      </c>
      <c r="I33">
        <f t="shared" si="13"/>
        <v>1</v>
      </c>
      <c r="J33">
        <f t="shared" si="14"/>
        <v>1</v>
      </c>
      <c r="K33" t="s">
        <v>467</v>
      </c>
      <c r="L33" s="27" t="s">
        <v>561</v>
      </c>
      <c r="N33" t="str">
        <f t="shared" si="15"/>
        <v>A-21.04</v>
      </c>
      <c r="O33" t="s">
        <v>236</v>
      </c>
      <c r="P33">
        <v>-1</v>
      </c>
      <c r="Q33">
        <f>IF(N33="",0,IFERROR(MATCH(N33,data[key],0),0))</f>
        <v>7</v>
      </c>
      <c r="R33">
        <f>IF(O33="",0,IFERROR(MATCH(O33,data[#Headers],0)-1,0))</f>
        <v>52</v>
      </c>
      <c r="T33" s="39" t="s">
        <v>561</v>
      </c>
      <c r="U33" s="56" t="s">
        <v>1221</v>
      </c>
      <c r="V33" s="15">
        <f t="shared" si="16"/>
        <v>120000000</v>
      </c>
      <c r="W33" s="16">
        <f>IF(OR($Q33=0,$R33=0),0,INDEX(data[],$Q33,$R33+W$4)*W$5*$P33)</f>
        <v>10000000</v>
      </c>
      <c r="X33" s="17">
        <f>IF(OR($Q33=0,$R33=0),0,INDEX(data[],$Q33,$R33+X$4)*X$5*$P33)</f>
        <v>10000000</v>
      </c>
      <c r="Y33" s="17">
        <f>IF(OR($Q33=0,$R33=0),0,INDEX(data[],$Q33,$R33+Y$4)*Y$5*$P33)</f>
        <v>10000000</v>
      </c>
      <c r="Z33" s="17">
        <f>IF(OR($Q33=0,$R33=0),0,INDEX(data[],$Q33,$R33+Z$4)*Z$5*$P33)</f>
        <v>10000000</v>
      </c>
      <c r="AA33" s="17">
        <f>IF(OR($Q33=0,$R33=0),0,INDEX(data[],$Q33,$R33+AA$4)*AA$5*$P33)</f>
        <v>10000000</v>
      </c>
      <c r="AB33" s="17">
        <f>IF(OR($Q33=0,$R33=0),0,INDEX(data[],$Q33,$R33+AB$4)*AB$5*$P33)</f>
        <v>10000000</v>
      </c>
      <c r="AC33" s="17">
        <f>IF(OR($Q33=0,$R33=0),0,INDEX(data[],$Q33,$R33+AC$4)*AC$5*$P33)</f>
        <v>10000000</v>
      </c>
      <c r="AD33" s="17">
        <f>IF(OR($Q33=0,$R33=0),0,INDEX(data[],$Q33,$R33+AD$4)*AD$5*$P33)</f>
        <v>10000000</v>
      </c>
      <c r="AE33" s="17">
        <f>IF(OR($Q33=0,$R33=0),0,INDEX(data[],$Q33,$R33+AE$4)*AE$5*$P33)</f>
        <v>10000000</v>
      </c>
      <c r="AF33" s="17">
        <f>IF(OR($Q33=0,$R33=0),0,INDEX(data[],$Q33,$R33+AF$4)*AF$5*$P33)</f>
        <v>10000000</v>
      </c>
      <c r="AG33" s="17">
        <f>IF(OR($Q33=0,$R33=0),0,INDEX(data[],$Q33,$R33+AG$4)*AG$5*$P33)</f>
        <v>10000000</v>
      </c>
      <c r="AH33" s="18">
        <f>IF(OR($Q33=0,$R33=0),0,INDEX(data[],$Q33,$R33+AH$4)*AH$5*$P33)</f>
        <v>10000000</v>
      </c>
      <c r="AI33" s="5"/>
    </row>
    <row r="34" spans="1:35" hidden="1" x14ac:dyDescent="0.25">
      <c r="A34" t="str">
        <f t="shared" si="3"/>
        <v>1205000-OW</v>
      </c>
      <c r="B34">
        <f>B33</f>
        <v>1205000</v>
      </c>
      <c r="C34">
        <f>C33</f>
        <v>1230</v>
      </c>
      <c r="D34" t="str">
        <f>D33</f>
        <v>6230</v>
      </c>
      <c r="F34">
        <v>1</v>
      </c>
      <c r="G34">
        <v>4</v>
      </c>
      <c r="I34">
        <f t="shared" si="13"/>
        <v>0</v>
      </c>
      <c r="J34">
        <f t="shared" si="14"/>
        <v>1</v>
      </c>
      <c r="K34" t="s">
        <v>467</v>
      </c>
      <c r="L34" t="str">
        <f>L33</f>
        <v>21.04</v>
      </c>
      <c r="M34" t="s">
        <v>1657</v>
      </c>
      <c r="N34" t="str">
        <f t="shared" si="15"/>
        <v>A-21.04-OW</v>
      </c>
      <c r="O34" t="s">
        <v>236</v>
      </c>
      <c r="P34">
        <v>-1</v>
      </c>
      <c r="Q34">
        <f>IF(N34="",0,IFERROR(MATCH(N34,data[key],0),0))</f>
        <v>62</v>
      </c>
      <c r="R34">
        <f>IF(O34="",0,IFERROR(MATCH(O34,data[#Headers],0)-1,0))</f>
        <v>52</v>
      </c>
      <c r="T34" s="39"/>
      <c r="U34" s="57" t="s">
        <v>1650</v>
      </c>
      <c r="V34" s="15">
        <f t="shared" si="16"/>
        <v>120000000</v>
      </c>
      <c r="W34" s="16">
        <f>IF(OR($Q34=0,$R34=0),0,INDEX(data[],$Q34,$R34+W$4)*W$5*$P34)</f>
        <v>10000000</v>
      </c>
      <c r="X34" s="17">
        <f>IF(OR($Q34=0,$R34=0),0,INDEX(data[],$Q34,$R34+X$4)*X$5*$P34)</f>
        <v>10000000</v>
      </c>
      <c r="Y34" s="17">
        <f>IF(OR($Q34=0,$R34=0),0,INDEX(data[],$Q34,$R34+Y$4)*Y$5*$P34)</f>
        <v>10000000</v>
      </c>
      <c r="Z34" s="17">
        <f>IF(OR($Q34=0,$R34=0),0,INDEX(data[],$Q34,$R34+Z$4)*Z$5*$P34)</f>
        <v>10000000</v>
      </c>
      <c r="AA34" s="17">
        <f>IF(OR($Q34=0,$R34=0),0,INDEX(data[],$Q34,$R34+AA$4)*AA$5*$P34)</f>
        <v>10000000</v>
      </c>
      <c r="AB34" s="17">
        <f>IF(OR($Q34=0,$R34=0),0,INDEX(data[],$Q34,$R34+AB$4)*AB$5*$P34)</f>
        <v>10000000</v>
      </c>
      <c r="AC34" s="17">
        <f>IF(OR($Q34=0,$R34=0),0,INDEX(data[],$Q34,$R34+AC$4)*AC$5*$P34)</f>
        <v>10000000</v>
      </c>
      <c r="AD34" s="17">
        <f>IF(OR($Q34=0,$R34=0),0,INDEX(data[],$Q34,$R34+AD$4)*AD$5*$P34)</f>
        <v>10000000</v>
      </c>
      <c r="AE34" s="17">
        <f>IF(OR($Q34=0,$R34=0),0,INDEX(data[],$Q34,$R34+AE$4)*AE$5*$P34)</f>
        <v>10000000</v>
      </c>
      <c r="AF34" s="17">
        <f>IF(OR($Q34=0,$R34=0),0,INDEX(data[],$Q34,$R34+AF$4)*AF$5*$P34)</f>
        <v>10000000</v>
      </c>
      <c r="AG34" s="17">
        <f>IF(OR($Q34=0,$R34=0),0,INDEX(data[],$Q34,$R34+AG$4)*AG$5*$P34)</f>
        <v>10000000</v>
      </c>
      <c r="AH34" s="18">
        <f>IF(OR($Q34=0,$R34=0),0,INDEX(data[],$Q34,$R34+AH$4)*AH$5*$P34)</f>
        <v>10000000</v>
      </c>
      <c r="AI34" s="5"/>
    </row>
    <row r="35" spans="1:35" hidden="1" x14ac:dyDescent="0.25">
      <c r="A35" t="str">
        <f t="shared" si="3"/>
        <v>1205000-TW</v>
      </c>
      <c r="B35">
        <f>B33</f>
        <v>1205000</v>
      </c>
      <c r="C35">
        <f>C34</f>
        <v>1230</v>
      </c>
      <c r="D35" t="str">
        <f>D34</f>
        <v>6230</v>
      </c>
      <c r="F35">
        <v>1</v>
      </c>
      <c r="G35">
        <v>4</v>
      </c>
      <c r="I35">
        <f t="shared" si="13"/>
        <v>0</v>
      </c>
      <c r="J35">
        <f t="shared" si="14"/>
        <v>0</v>
      </c>
      <c r="K35" t="s">
        <v>467</v>
      </c>
      <c r="L35" t="str">
        <f>L34</f>
        <v>21.04</v>
      </c>
      <c r="M35" t="s">
        <v>1658</v>
      </c>
      <c r="N35" t="str">
        <f t="shared" si="15"/>
        <v>A-21.04-TW</v>
      </c>
      <c r="O35" t="s">
        <v>236</v>
      </c>
      <c r="P35">
        <v>-1</v>
      </c>
      <c r="Q35">
        <f>IF(N35="",0,IFERROR(MATCH(N35,data[key],0),0))</f>
        <v>0</v>
      </c>
      <c r="R35">
        <f>IF(O35="",0,IFERROR(MATCH(O35,data[#Headers],0)-1,0))</f>
        <v>52</v>
      </c>
      <c r="T35" s="39"/>
      <c r="U35" s="57" t="s">
        <v>1651</v>
      </c>
      <c r="V35" s="15">
        <f t="shared" si="16"/>
        <v>0</v>
      </c>
      <c r="W35" s="16">
        <f>IF(OR($Q35=0,$R35=0),0,INDEX(data[],$Q35,$R35+W$4)*W$5*$P35)</f>
        <v>0</v>
      </c>
      <c r="X35" s="17">
        <f>IF(OR($Q35=0,$R35=0),0,INDEX(data[],$Q35,$R35+X$4)*X$5*$P35)</f>
        <v>0</v>
      </c>
      <c r="Y35" s="17">
        <f>IF(OR($Q35=0,$R35=0),0,INDEX(data[],$Q35,$R35+Y$4)*Y$5*$P35)</f>
        <v>0</v>
      </c>
      <c r="Z35" s="17">
        <f>IF(OR($Q35=0,$R35=0),0,INDEX(data[],$Q35,$R35+Z$4)*Z$5*$P35)</f>
        <v>0</v>
      </c>
      <c r="AA35" s="17">
        <f>IF(OR($Q35=0,$R35=0),0,INDEX(data[],$Q35,$R35+AA$4)*AA$5*$P35)</f>
        <v>0</v>
      </c>
      <c r="AB35" s="17">
        <f>IF(OR($Q35=0,$R35=0),0,INDEX(data[],$Q35,$R35+AB$4)*AB$5*$P35)</f>
        <v>0</v>
      </c>
      <c r="AC35" s="17">
        <f>IF(OR($Q35=0,$R35=0),0,INDEX(data[],$Q35,$R35+AC$4)*AC$5*$P35)</f>
        <v>0</v>
      </c>
      <c r="AD35" s="17">
        <f>IF(OR($Q35=0,$R35=0),0,INDEX(data[],$Q35,$R35+AD$4)*AD$5*$P35)</f>
        <v>0</v>
      </c>
      <c r="AE35" s="17">
        <f>IF(OR($Q35=0,$R35=0),0,INDEX(data[],$Q35,$R35+AE$4)*AE$5*$P35)</f>
        <v>0</v>
      </c>
      <c r="AF35" s="17">
        <f>IF(OR($Q35=0,$R35=0),0,INDEX(data[],$Q35,$R35+AF$4)*AF$5*$P35)</f>
        <v>0</v>
      </c>
      <c r="AG35" s="17">
        <f>IF(OR($Q35=0,$R35=0),0,INDEX(data[],$Q35,$R35+AG$4)*AG$5*$P35)</f>
        <v>0</v>
      </c>
      <c r="AH35" s="18">
        <f>IF(OR($Q35=0,$R35=0),0,INDEX(data[],$Q35,$R35+AH$4)*AH$5*$P35)</f>
        <v>0</v>
      </c>
      <c r="AI35" s="5"/>
    </row>
    <row r="36" spans="1:35" hidden="1" x14ac:dyDescent="0.25">
      <c r="A36" t="str">
        <f t="shared" si="3"/>
        <v>1205000-xx</v>
      </c>
      <c r="B36">
        <f>B33</f>
        <v>1205000</v>
      </c>
      <c r="C36">
        <f>C35</f>
        <v>1230</v>
      </c>
      <c r="D36" t="str">
        <f>D35</f>
        <v>6230</v>
      </c>
      <c r="F36">
        <v>1</v>
      </c>
      <c r="G36">
        <v>4</v>
      </c>
      <c r="I36">
        <f t="shared" si="13"/>
        <v>0</v>
      </c>
      <c r="J36">
        <f t="shared" si="14"/>
        <v>0</v>
      </c>
      <c r="K36" t="s">
        <v>467</v>
      </c>
      <c r="L36" t="str">
        <f>L35</f>
        <v>21.04</v>
      </c>
      <c r="M36" t="s">
        <v>1652</v>
      </c>
      <c r="N36" t="str">
        <f t="shared" si="15"/>
        <v>A-21.04-xx</v>
      </c>
      <c r="O36" t="s">
        <v>236</v>
      </c>
      <c r="P36">
        <v>-1</v>
      </c>
      <c r="Q36">
        <f>IF(N36="",0,IFERROR(MATCH(N36,data[key],0),0))</f>
        <v>0</v>
      </c>
      <c r="R36">
        <f>IF(O36="",0,IFERROR(MATCH(O36,data[#Headers],0)-1,0))</f>
        <v>52</v>
      </c>
      <c r="T36" s="39"/>
      <c r="U36" s="57" t="s">
        <v>1652</v>
      </c>
      <c r="V36" s="15">
        <f t="shared" si="16"/>
        <v>0</v>
      </c>
      <c r="W36" s="16">
        <f>IF(OR($Q36=0,$R36=0),0,INDEX(data[],$Q36,$R36+W$4)*W$5*$P36)</f>
        <v>0</v>
      </c>
      <c r="X36" s="17">
        <f>IF(OR($Q36=0,$R36=0),0,INDEX(data[],$Q36,$R36+X$4)*X$5*$P36)</f>
        <v>0</v>
      </c>
      <c r="Y36" s="17">
        <f>IF(OR($Q36=0,$R36=0),0,INDEX(data[],$Q36,$R36+Y$4)*Y$5*$P36)</f>
        <v>0</v>
      </c>
      <c r="Z36" s="17">
        <f>IF(OR($Q36=0,$R36=0),0,INDEX(data[],$Q36,$R36+Z$4)*Z$5*$P36)</f>
        <v>0</v>
      </c>
      <c r="AA36" s="17">
        <f>IF(OR($Q36=0,$R36=0),0,INDEX(data[],$Q36,$R36+AA$4)*AA$5*$P36)</f>
        <v>0</v>
      </c>
      <c r="AB36" s="17">
        <f>IF(OR($Q36=0,$R36=0),0,INDEX(data[],$Q36,$R36+AB$4)*AB$5*$P36)</f>
        <v>0</v>
      </c>
      <c r="AC36" s="17">
        <f>IF(OR($Q36=0,$R36=0),0,INDEX(data[],$Q36,$R36+AC$4)*AC$5*$P36)</f>
        <v>0</v>
      </c>
      <c r="AD36" s="17">
        <f>IF(OR($Q36=0,$R36=0),0,INDEX(data[],$Q36,$R36+AD$4)*AD$5*$P36)</f>
        <v>0</v>
      </c>
      <c r="AE36" s="17">
        <f>IF(OR($Q36=0,$R36=0),0,INDEX(data[],$Q36,$R36+AE$4)*AE$5*$P36)</f>
        <v>0</v>
      </c>
      <c r="AF36" s="17">
        <f>IF(OR($Q36=0,$R36=0),0,INDEX(data[],$Q36,$R36+AF$4)*AF$5*$P36)</f>
        <v>0</v>
      </c>
      <c r="AG36" s="17">
        <f>IF(OR($Q36=0,$R36=0),0,INDEX(data[],$Q36,$R36+AG$4)*AG$5*$P36)</f>
        <v>0</v>
      </c>
      <c r="AH36" s="18">
        <f>IF(OR($Q36=0,$R36=0),0,INDEX(data[],$Q36,$R36+AH$4)*AH$5*$P36)</f>
        <v>0</v>
      </c>
      <c r="AI36" s="5"/>
    </row>
    <row r="37" spans="1:35" x14ac:dyDescent="0.25">
      <c r="A37" t="str">
        <f t="shared" si="3"/>
        <v>1206000</v>
      </c>
      <c r="B37">
        <f>B33+1000</f>
        <v>1206000</v>
      </c>
      <c r="C37">
        <v>1231</v>
      </c>
      <c r="D37" t="s">
        <v>1459</v>
      </c>
      <c r="F37">
        <v>1</v>
      </c>
      <c r="G37">
        <v>2</v>
      </c>
      <c r="I37">
        <f t="shared" si="13"/>
        <v>1</v>
      </c>
      <c r="J37">
        <f t="shared" si="14"/>
        <v>1</v>
      </c>
      <c r="K37" t="s">
        <v>467</v>
      </c>
      <c r="L37" s="27" t="s">
        <v>563</v>
      </c>
      <c r="N37" t="str">
        <f t="shared" si="15"/>
        <v>A-21.05</v>
      </c>
      <c r="O37" t="s">
        <v>236</v>
      </c>
      <c r="P37">
        <v>-1</v>
      </c>
      <c r="Q37">
        <f>IF(N37="",0,IFERROR(MATCH(N37,data[key],0),0))</f>
        <v>8</v>
      </c>
      <c r="R37">
        <f>IF(O37="",0,IFERROR(MATCH(O37,data[#Headers],0)-1,0))</f>
        <v>52</v>
      </c>
      <c r="T37" s="39" t="s">
        <v>563</v>
      </c>
      <c r="U37" s="56" t="s">
        <v>1222</v>
      </c>
      <c r="V37" s="15">
        <f t="shared" si="16"/>
        <v>240000000</v>
      </c>
      <c r="W37" s="16">
        <f>IF(OR($Q37=0,$R37=0),0,INDEX(data[],$Q37,$R37+W$4)*W$5*$P37)</f>
        <v>20000000</v>
      </c>
      <c r="X37" s="17">
        <f>IF(OR($Q37=0,$R37=0),0,INDEX(data[],$Q37,$R37+X$4)*X$5*$P37)</f>
        <v>20000000</v>
      </c>
      <c r="Y37" s="17">
        <f>IF(OR($Q37=0,$R37=0),0,INDEX(data[],$Q37,$R37+Y$4)*Y$5*$P37)</f>
        <v>20000000</v>
      </c>
      <c r="Z37" s="17">
        <f>IF(OR($Q37=0,$R37=0),0,INDEX(data[],$Q37,$R37+Z$4)*Z$5*$P37)</f>
        <v>20000000</v>
      </c>
      <c r="AA37" s="17">
        <f>IF(OR($Q37=0,$R37=0),0,INDEX(data[],$Q37,$R37+AA$4)*AA$5*$P37)</f>
        <v>20000000</v>
      </c>
      <c r="AB37" s="17">
        <f>IF(OR($Q37=0,$R37=0),0,INDEX(data[],$Q37,$R37+AB$4)*AB$5*$P37)</f>
        <v>20000000</v>
      </c>
      <c r="AC37" s="17">
        <f>IF(OR($Q37=0,$R37=0),0,INDEX(data[],$Q37,$R37+AC$4)*AC$5*$P37)</f>
        <v>20000000</v>
      </c>
      <c r="AD37" s="17">
        <f>IF(OR($Q37=0,$R37=0),0,INDEX(data[],$Q37,$R37+AD$4)*AD$5*$P37)</f>
        <v>20000000</v>
      </c>
      <c r="AE37" s="17">
        <f>IF(OR($Q37=0,$R37=0),0,INDEX(data[],$Q37,$R37+AE$4)*AE$5*$P37)</f>
        <v>20000000</v>
      </c>
      <c r="AF37" s="17">
        <f>IF(OR($Q37=0,$R37=0),0,INDEX(data[],$Q37,$R37+AF$4)*AF$5*$P37)</f>
        <v>20000000</v>
      </c>
      <c r="AG37" s="17">
        <f>IF(OR($Q37=0,$R37=0),0,INDEX(data[],$Q37,$R37+AG$4)*AG$5*$P37)</f>
        <v>20000000</v>
      </c>
      <c r="AH37" s="18">
        <f>IF(OR($Q37=0,$R37=0),0,INDEX(data[],$Q37,$R37+AH$4)*AH$5*$P37)</f>
        <v>20000000</v>
      </c>
      <c r="AI37" s="5"/>
    </row>
    <row r="38" spans="1:35" hidden="1" x14ac:dyDescent="0.25">
      <c r="A38" t="str">
        <f t="shared" si="3"/>
        <v>1206000-OW</v>
      </c>
      <c r="B38">
        <f>B37</f>
        <v>1206000</v>
      </c>
      <c r="C38">
        <f>C37</f>
        <v>1231</v>
      </c>
      <c r="D38" t="str">
        <f>D37</f>
        <v>6231</v>
      </c>
      <c r="F38">
        <v>1</v>
      </c>
      <c r="G38">
        <v>4</v>
      </c>
      <c r="I38">
        <f t="shared" si="13"/>
        <v>0</v>
      </c>
      <c r="J38">
        <f t="shared" si="14"/>
        <v>1</v>
      </c>
      <c r="K38" t="s">
        <v>467</v>
      </c>
      <c r="L38" t="str">
        <f>L37</f>
        <v>21.05</v>
      </c>
      <c r="M38" t="s">
        <v>1657</v>
      </c>
      <c r="N38" t="str">
        <f t="shared" si="15"/>
        <v>A-21.05-OW</v>
      </c>
      <c r="O38" t="s">
        <v>236</v>
      </c>
      <c r="P38">
        <v>-1</v>
      </c>
      <c r="Q38">
        <f>IF(N38="",0,IFERROR(MATCH(N38,data[key],0),0))</f>
        <v>63</v>
      </c>
      <c r="R38">
        <f>IF(O38="",0,IFERROR(MATCH(O38,data[#Headers],0)-1,0))</f>
        <v>52</v>
      </c>
      <c r="T38" s="39"/>
      <c r="U38" s="57" t="s">
        <v>1650</v>
      </c>
      <c r="V38" s="15">
        <f t="shared" si="16"/>
        <v>240000000</v>
      </c>
      <c r="W38" s="16">
        <f>IF(OR($Q38=0,$R38=0),0,INDEX(data[],$Q38,$R38+W$4)*W$5*$P38)</f>
        <v>20000000</v>
      </c>
      <c r="X38" s="17">
        <f>IF(OR($Q38=0,$R38=0),0,INDEX(data[],$Q38,$R38+X$4)*X$5*$P38)</f>
        <v>20000000</v>
      </c>
      <c r="Y38" s="17">
        <f>IF(OR($Q38=0,$R38=0),0,INDEX(data[],$Q38,$R38+Y$4)*Y$5*$P38)</f>
        <v>20000000</v>
      </c>
      <c r="Z38" s="17">
        <f>IF(OR($Q38=0,$R38=0),0,INDEX(data[],$Q38,$R38+Z$4)*Z$5*$P38)</f>
        <v>20000000</v>
      </c>
      <c r="AA38" s="17">
        <f>IF(OR($Q38=0,$R38=0),0,INDEX(data[],$Q38,$R38+AA$4)*AA$5*$P38)</f>
        <v>20000000</v>
      </c>
      <c r="AB38" s="17">
        <f>IF(OR($Q38=0,$R38=0),0,INDEX(data[],$Q38,$R38+AB$4)*AB$5*$P38)</f>
        <v>20000000</v>
      </c>
      <c r="AC38" s="17">
        <f>IF(OR($Q38=0,$R38=0),0,INDEX(data[],$Q38,$R38+AC$4)*AC$5*$P38)</f>
        <v>20000000</v>
      </c>
      <c r="AD38" s="17">
        <f>IF(OR($Q38=0,$R38=0),0,INDEX(data[],$Q38,$R38+AD$4)*AD$5*$P38)</f>
        <v>20000000</v>
      </c>
      <c r="AE38" s="17">
        <f>IF(OR($Q38=0,$R38=0),0,INDEX(data[],$Q38,$R38+AE$4)*AE$5*$P38)</f>
        <v>20000000</v>
      </c>
      <c r="AF38" s="17">
        <f>IF(OR($Q38=0,$R38=0),0,INDEX(data[],$Q38,$R38+AF$4)*AF$5*$P38)</f>
        <v>20000000</v>
      </c>
      <c r="AG38" s="17">
        <f>IF(OR($Q38=0,$R38=0),0,INDEX(data[],$Q38,$R38+AG$4)*AG$5*$P38)</f>
        <v>20000000</v>
      </c>
      <c r="AH38" s="18">
        <f>IF(OR($Q38=0,$R38=0),0,INDEX(data[],$Q38,$R38+AH$4)*AH$5*$P38)</f>
        <v>20000000</v>
      </c>
      <c r="AI38" s="5"/>
    </row>
    <row r="39" spans="1:35" hidden="1" x14ac:dyDescent="0.25">
      <c r="A39" t="str">
        <f t="shared" si="3"/>
        <v>1206000-TW</v>
      </c>
      <c r="B39">
        <f>B37</f>
        <v>1206000</v>
      </c>
      <c r="C39">
        <f>C38</f>
        <v>1231</v>
      </c>
      <c r="D39" t="str">
        <f>D38</f>
        <v>6231</v>
      </c>
      <c r="F39">
        <v>1</v>
      </c>
      <c r="G39">
        <v>4</v>
      </c>
      <c r="I39">
        <f t="shared" si="13"/>
        <v>0</v>
      </c>
      <c r="J39">
        <f t="shared" si="14"/>
        <v>0</v>
      </c>
      <c r="K39" t="s">
        <v>467</v>
      </c>
      <c r="L39" t="str">
        <f>L38</f>
        <v>21.05</v>
      </c>
      <c r="M39" t="s">
        <v>1658</v>
      </c>
      <c r="N39" t="str">
        <f t="shared" si="15"/>
        <v>A-21.05-TW</v>
      </c>
      <c r="O39" t="s">
        <v>236</v>
      </c>
      <c r="P39">
        <v>-1</v>
      </c>
      <c r="Q39">
        <f>IF(N39="",0,IFERROR(MATCH(N39,data[key],0),0))</f>
        <v>0</v>
      </c>
      <c r="R39">
        <f>IF(O39="",0,IFERROR(MATCH(O39,data[#Headers],0)-1,0))</f>
        <v>52</v>
      </c>
      <c r="T39" s="39"/>
      <c r="U39" s="57" t="s">
        <v>1651</v>
      </c>
      <c r="V39" s="15">
        <f t="shared" si="16"/>
        <v>0</v>
      </c>
      <c r="W39" s="16">
        <f>IF(OR($Q39=0,$R39=0),0,INDEX(data[],$Q39,$R39+W$4)*W$5*$P39)</f>
        <v>0</v>
      </c>
      <c r="X39" s="17">
        <f>IF(OR($Q39=0,$R39=0),0,INDEX(data[],$Q39,$R39+X$4)*X$5*$P39)</f>
        <v>0</v>
      </c>
      <c r="Y39" s="17">
        <f>IF(OR($Q39=0,$R39=0),0,INDEX(data[],$Q39,$R39+Y$4)*Y$5*$P39)</f>
        <v>0</v>
      </c>
      <c r="Z39" s="17">
        <f>IF(OR($Q39=0,$R39=0),0,INDEX(data[],$Q39,$R39+Z$4)*Z$5*$P39)</f>
        <v>0</v>
      </c>
      <c r="AA39" s="17">
        <f>IF(OR($Q39=0,$R39=0),0,INDEX(data[],$Q39,$R39+AA$4)*AA$5*$P39)</f>
        <v>0</v>
      </c>
      <c r="AB39" s="17">
        <f>IF(OR($Q39=0,$R39=0),0,INDEX(data[],$Q39,$R39+AB$4)*AB$5*$P39)</f>
        <v>0</v>
      </c>
      <c r="AC39" s="17">
        <f>IF(OR($Q39=0,$R39=0),0,INDEX(data[],$Q39,$R39+AC$4)*AC$5*$P39)</f>
        <v>0</v>
      </c>
      <c r="AD39" s="17">
        <f>IF(OR($Q39=0,$R39=0),0,INDEX(data[],$Q39,$R39+AD$4)*AD$5*$P39)</f>
        <v>0</v>
      </c>
      <c r="AE39" s="17">
        <f>IF(OR($Q39=0,$R39=0),0,INDEX(data[],$Q39,$R39+AE$4)*AE$5*$P39)</f>
        <v>0</v>
      </c>
      <c r="AF39" s="17">
        <f>IF(OR($Q39=0,$R39=0),0,INDEX(data[],$Q39,$R39+AF$4)*AF$5*$P39)</f>
        <v>0</v>
      </c>
      <c r="AG39" s="17">
        <f>IF(OR($Q39=0,$R39=0),0,INDEX(data[],$Q39,$R39+AG$4)*AG$5*$P39)</f>
        <v>0</v>
      </c>
      <c r="AH39" s="18">
        <f>IF(OR($Q39=0,$R39=0),0,INDEX(data[],$Q39,$R39+AH$4)*AH$5*$P39)</f>
        <v>0</v>
      </c>
      <c r="AI39" s="5"/>
    </row>
    <row r="40" spans="1:35" hidden="1" x14ac:dyDescent="0.25">
      <c r="A40" t="str">
        <f t="shared" si="3"/>
        <v>1206000-xx</v>
      </c>
      <c r="B40">
        <f>B37</f>
        <v>1206000</v>
      </c>
      <c r="C40">
        <f>C39</f>
        <v>1231</v>
      </c>
      <c r="D40" t="str">
        <f>D39</f>
        <v>6231</v>
      </c>
      <c r="F40">
        <v>1</v>
      </c>
      <c r="G40">
        <v>4</v>
      </c>
      <c r="I40">
        <f t="shared" si="13"/>
        <v>0</v>
      </c>
      <c r="J40">
        <f t="shared" si="14"/>
        <v>0</v>
      </c>
      <c r="K40" t="s">
        <v>467</v>
      </c>
      <c r="L40" t="str">
        <f>L39</f>
        <v>21.05</v>
      </c>
      <c r="M40" t="s">
        <v>1652</v>
      </c>
      <c r="N40" t="str">
        <f t="shared" si="15"/>
        <v>A-21.05-xx</v>
      </c>
      <c r="O40" t="s">
        <v>236</v>
      </c>
      <c r="P40">
        <v>-1</v>
      </c>
      <c r="Q40">
        <f>IF(N40="",0,IFERROR(MATCH(N40,data[key],0),0))</f>
        <v>0</v>
      </c>
      <c r="R40">
        <f>IF(O40="",0,IFERROR(MATCH(O40,data[#Headers],0)-1,0))</f>
        <v>52</v>
      </c>
      <c r="T40" s="39"/>
      <c r="U40" s="57" t="s">
        <v>1652</v>
      </c>
      <c r="V40" s="15">
        <f t="shared" si="16"/>
        <v>0</v>
      </c>
      <c r="W40" s="16">
        <f>IF(OR($Q40=0,$R40=0),0,INDEX(data[],$Q40,$R40+W$4)*W$5*$P40)</f>
        <v>0</v>
      </c>
      <c r="X40" s="17">
        <f>IF(OR($Q40=0,$R40=0),0,INDEX(data[],$Q40,$R40+X$4)*X$5*$P40)</f>
        <v>0</v>
      </c>
      <c r="Y40" s="17">
        <f>IF(OR($Q40=0,$R40=0),0,INDEX(data[],$Q40,$R40+Y$4)*Y$5*$P40)</f>
        <v>0</v>
      </c>
      <c r="Z40" s="17">
        <f>IF(OR($Q40=0,$R40=0),0,INDEX(data[],$Q40,$R40+Z$4)*Z$5*$P40)</f>
        <v>0</v>
      </c>
      <c r="AA40" s="17">
        <f>IF(OR($Q40=0,$R40=0),0,INDEX(data[],$Q40,$R40+AA$4)*AA$5*$P40)</f>
        <v>0</v>
      </c>
      <c r="AB40" s="17">
        <f>IF(OR($Q40=0,$R40=0),0,INDEX(data[],$Q40,$R40+AB$4)*AB$5*$P40)</f>
        <v>0</v>
      </c>
      <c r="AC40" s="17">
        <f>IF(OR($Q40=0,$R40=0),0,INDEX(data[],$Q40,$R40+AC$4)*AC$5*$P40)</f>
        <v>0</v>
      </c>
      <c r="AD40" s="17">
        <f>IF(OR($Q40=0,$R40=0),0,INDEX(data[],$Q40,$R40+AD$4)*AD$5*$P40)</f>
        <v>0</v>
      </c>
      <c r="AE40" s="17">
        <f>IF(OR($Q40=0,$R40=0),0,INDEX(data[],$Q40,$R40+AE$4)*AE$5*$P40)</f>
        <v>0</v>
      </c>
      <c r="AF40" s="17">
        <f>IF(OR($Q40=0,$R40=0),0,INDEX(data[],$Q40,$R40+AF$4)*AF$5*$P40)</f>
        <v>0</v>
      </c>
      <c r="AG40" s="17">
        <f>IF(OR($Q40=0,$R40=0),0,INDEX(data[],$Q40,$R40+AG$4)*AG$5*$P40)</f>
        <v>0</v>
      </c>
      <c r="AH40" s="18">
        <f>IF(OR($Q40=0,$R40=0),0,INDEX(data[],$Q40,$R40+AH$4)*AH$5*$P40)</f>
        <v>0</v>
      </c>
      <c r="AI40" s="5"/>
    </row>
    <row r="41" spans="1:35" x14ac:dyDescent="0.25">
      <c r="A41" t="str">
        <f t="shared" si="3"/>
        <v>1207000</v>
      </c>
      <c r="B41">
        <f>B37+1000</f>
        <v>1207000</v>
      </c>
      <c r="C41">
        <v>1232</v>
      </c>
      <c r="D41" t="s">
        <v>1461</v>
      </c>
      <c r="F41">
        <v>1</v>
      </c>
      <c r="G41">
        <v>2</v>
      </c>
      <c r="I41">
        <f t="shared" ref="I41:I44" si="17">IF(AND(OR($F$1=0,F41=$F$1),G41&lt;=$G$1,OR($J$1=1,J41=1,G41=0)),1,0)</f>
        <v>1</v>
      </c>
      <c r="J41">
        <f t="shared" ref="J41:J44" si="18">IF(COUNTIF(V41:AH41,"&gt;0")&gt;0,1,IF(COUNTIF(V41:AH41,"&lt;0")&gt;0,1,0))</f>
        <v>1</v>
      </c>
      <c r="K41" t="s">
        <v>467</v>
      </c>
      <c r="L41" s="27" t="s">
        <v>565</v>
      </c>
      <c r="N41" t="str">
        <f t="shared" ref="N41:N44" si="19">IF(OR(K41=0,L41=0),"",K41&amp;"-"&amp;IF(M41=0, L41,L41&amp;"-"&amp;M41))</f>
        <v>A-21.06</v>
      </c>
      <c r="O41" t="s">
        <v>236</v>
      </c>
      <c r="P41">
        <v>-1</v>
      </c>
      <c r="Q41">
        <f>IF(N41="",0,IFERROR(MATCH(N41,data[key],0),0))</f>
        <v>9</v>
      </c>
      <c r="R41">
        <f>IF(O41="",0,IFERROR(MATCH(O41,data[#Headers],0)-1,0))</f>
        <v>52</v>
      </c>
      <c r="T41" s="39" t="s">
        <v>565</v>
      </c>
      <c r="U41" s="56" t="s">
        <v>1223</v>
      </c>
      <c r="V41" s="15">
        <f t="shared" si="16"/>
        <v>24000000</v>
      </c>
      <c r="W41" s="16">
        <f>IF(OR($Q41=0,$R41=0),0,INDEX(data[],$Q41,$R41+W$4)*W$5*$P41)</f>
        <v>2000000</v>
      </c>
      <c r="X41" s="17">
        <f>IF(OR($Q41=0,$R41=0),0,INDEX(data[],$Q41,$R41+X$4)*X$5*$P41)</f>
        <v>2000000</v>
      </c>
      <c r="Y41" s="17">
        <f>IF(OR($Q41=0,$R41=0),0,INDEX(data[],$Q41,$R41+Y$4)*Y$5*$P41)</f>
        <v>2000000</v>
      </c>
      <c r="Z41" s="17">
        <f>IF(OR($Q41=0,$R41=0),0,INDEX(data[],$Q41,$R41+Z$4)*Z$5*$P41)</f>
        <v>2000000</v>
      </c>
      <c r="AA41" s="17">
        <f>IF(OR($Q41=0,$R41=0),0,INDEX(data[],$Q41,$R41+AA$4)*AA$5*$P41)</f>
        <v>2000000</v>
      </c>
      <c r="AB41" s="17">
        <f>IF(OR($Q41=0,$R41=0),0,INDEX(data[],$Q41,$R41+AB$4)*AB$5*$P41)</f>
        <v>2000000</v>
      </c>
      <c r="AC41" s="17">
        <f>IF(OR($Q41=0,$R41=0),0,INDEX(data[],$Q41,$R41+AC$4)*AC$5*$P41)</f>
        <v>2000000</v>
      </c>
      <c r="AD41" s="17">
        <f>IF(OR($Q41=0,$R41=0),0,INDEX(data[],$Q41,$R41+AD$4)*AD$5*$P41)</f>
        <v>2000000</v>
      </c>
      <c r="AE41" s="17">
        <f>IF(OR($Q41=0,$R41=0),0,INDEX(data[],$Q41,$R41+AE$4)*AE$5*$P41)</f>
        <v>2000000</v>
      </c>
      <c r="AF41" s="17">
        <f>IF(OR($Q41=0,$R41=0),0,INDEX(data[],$Q41,$R41+AF$4)*AF$5*$P41)</f>
        <v>2000000</v>
      </c>
      <c r="AG41" s="17">
        <f>IF(OR($Q41=0,$R41=0),0,INDEX(data[],$Q41,$R41+AG$4)*AG$5*$P41)</f>
        <v>2000000</v>
      </c>
      <c r="AH41" s="18">
        <f>IF(OR($Q41=0,$R41=0),0,INDEX(data[],$Q41,$R41+AH$4)*AH$5*$P41)</f>
        <v>2000000</v>
      </c>
      <c r="AI41" s="5"/>
    </row>
    <row r="42" spans="1:35" hidden="1" x14ac:dyDescent="0.25">
      <c r="A42" t="str">
        <f t="shared" si="3"/>
        <v>1207000-OW</v>
      </c>
      <c r="B42">
        <f>B41</f>
        <v>1207000</v>
      </c>
      <c r="C42">
        <f>C41</f>
        <v>1232</v>
      </c>
      <c r="D42" t="str">
        <f>D41</f>
        <v>6232</v>
      </c>
      <c r="F42">
        <v>1</v>
      </c>
      <c r="G42">
        <v>4</v>
      </c>
      <c r="I42">
        <f t="shared" si="17"/>
        <v>0</v>
      </c>
      <c r="J42">
        <f t="shared" si="18"/>
        <v>1</v>
      </c>
      <c r="K42" t="s">
        <v>467</v>
      </c>
      <c r="L42" t="str">
        <f>L41</f>
        <v>21.06</v>
      </c>
      <c r="M42" t="s">
        <v>1657</v>
      </c>
      <c r="N42" t="str">
        <f t="shared" si="19"/>
        <v>A-21.06-OW</v>
      </c>
      <c r="O42" t="s">
        <v>236</v>
      </c>
      <c r="P42">
        <v>-1</v>
      </c>
      <c r="Q42">
        <f>IF(N42="",0,IFERROR(MATCH(N42,data[key],0),0))</f>
        <v>64</v>
      </c>
      <c r="R42">
        <f>IF(O42="",0,IFERROR(MATCH(O42,data[#Headers],0)-1,0))</f>
        <v>52</v>
      </c>
      <c r="T42" s="39"/>
      <c r="U42" s="57" t="s">
        <v>1650</v>
      </c>
      <c r="V42" s="15">
        <f t="shared" si="16"/>
        <v>24000000</v>
      </c>
      <c r="W42" s="16">
        <f>IF(OR($Q42=0,$R42=0),0,INDEX(data[],$Q42,$R42+W$4)*W$5*$P42)</f>
        <v>2000000</v>
      </c>
      <c r="X42" s="17">
        <f>IF(OR($Q42=0,$R42=0),0,INDEX(data[],$Q42,$R42+X$4)*X$5*$P42)</f>
        <v>2000000</v>
      </c>
      <c r="Y42" s="17">
        <f>IF(OR($Q42=0,$R42=0),0,INDEX(data[],$Q42,$R42+Y$4)*Y$5*$P42)</f>
        <v>2000000</v>
      </c>
      <c r="Z42" s="17">
        <f>IF(OR($Q42=0,$R42=0),0,INDEX(data[],$Q42,$R42+Z$4)*Z$5*$P42)</f>
        <v>2000000</v>
      </c>
      <c r="AA42" s="17">
        <f>IF(OR($Q42=0,$R42=0),0,INDEX(data[],$Q42,$R42+AA$4)*AA$5*$P42)</f>
        <v>2000000</v>
      </c>
      <c r="AB42" s="17">
        <f>IF(OR($Q42=0,$R42=0),0,INDEX(data[],$Q42,$R42+AB$4)*AB$5*$P42)</f>
        <v>2000000</v>
      </c>
      <c r="AC42" s="17">
        <f>IF(OR($Q42=0,$R42=0),0,INDEX(data[],$Q42,$R42+AC$4)*AC$5*$P42)</f>
        <v>2000000</v>
      </c>
      <c r="AD42" s="17">
        <f>IF(OR($Q42=0,$R42=0),0,INDEX(data[],$Q42,$R42+AD$4)*AD$5*$P42)</f>
        <v>2000000</v>
      </c>
      <c r="AE42" s="17">
        <f>IF(OR($Q42=0,$R42=0),0,INDEX(data[],$Q42,$R42+AE$4)*AE$5*$P42)</f>
        <v>2000000</v>
      </c>
      <c r="AF42" s="17">
        <f>IF(OR($Q42=0,$R42=0),0,INDEX(data[],$Q42,$R42+AF$4)*AF$5*$P42)</f>
        <v>2000000</v>
      </c>
      <c r="AG42" s="17">
        <f>IF(OR($Q42=0,$R42=0),0,INDEX(data[],$Q42,$R42+AG$4)*AG$5*$P42)</f>
        <v>2000000</v>
      </c>
      <c r="AH42" s="18">
        <f>IF(OR($Q42=0,$R42=0),0,INDEX(data[],$Q42,$R42+AH$4)*AH$5*$P42)</f>
        <v>2000000</v>
      </c>
      <c r="AI42" s="5"/>
    </row>
    <row r="43" spans="1:35" hidden="1" x14ac:dyDescent="0.25">
      <c r="A43" t="str">
        <f t="shared" si="3"/>
        <v>1207000-TW</v>
      </c>
      <c r="B43">
        <f>B41</f>
        <v>1207000</v>
      </c>
      <c r="C43">
        <f>C42</f>
        <v>1232</v>
      </c>
      <c r="D43" t="str">
        <f>D42</f>
        <v>6232</v>
      </c>
      <c r="F43">
        <v>1</v>
      </c>
      <c r="G43">
        <v>4</v>
      </c>
      <c r="I43">
        <f t="shared" si="17"/>
        <v>0</v>
      </c>
      <c r="J43">
        <f t="shared" si="18"/>
        <v>0</v>
      </c>
      <c r="K43" t="s">
        <v>467</v>
      </c>
      <c r="L43" t="str">
        <f>L42</f>
        <v>21.06</v>
      </c>
      <c r="M43" t="s">
        <v>1658</v>
      </c>
      <c r="N43" t="str">
        <f t="shared" si="19"/>
        <v>A-21.06-TW</v>
      </c>
      <c r="O43" t="s">
        <v>236</v>
      </c>
      <c r="P43">
        <v>-1</v>
      </c>
      <c r="Q43">
        <f>IF(N43="",0,IFERROR(MATCH(N43,data[key],0),0))</f>
        <v>0</v>
      </c>
      <c r="R43">
        <f>IF(O43="",0,IFERROR(MATCH(O43,data[#Headers],0)-1,0))</f>
        <v>52</v>
      </c>
      <c r="T43" s="39"/>
      <c r="U43" s="57" t="s">
        <v>1651</v>
      </c>
      <c r="V43" s="15">
        <f t="shared" si="16"/>
        <v>0</v>
      </c>
      <c r="W43" s="16">
        <f>IF(OR($Q43=0,$R43=0),0,INDEX(data[],$Q43,$R43+W$4)*W$5*$P43)</f>
        <v>0</v>
      </c>
      <c r="X43" s="17">
        <f>IF(OR($Q43=0,$R43=0),0,INDEX(data[],$Q43,$R43+X$4)*X$5*$P43)</f>
        <v>0</v>
      </c>
      <c r="Y43" s="17">
        <f>IF(OR($Q43=0,$R43=0),0,INDEX(data[],$Q43,$R43+Y$4)*Y$5*$P43)</f>
        <v>0</v>
      </c>
      <c r="Z43" s="17">
        <f>IF(OR($Q43=0,$R43=0),0,INDEX(data[],$Q43,$R43+Z$4)*Z$5*$P43)</f>
        <v>0</v>
      </c>
      <c r="AA43" s="17">
        <f>IF(OR($Q43=0,$R43=0),0,INDEX(data[],$Q43,$R43+AA$4)*AA$5*$P43)</f>
        <v>0</v>
      </c>
      <c r="AB43" s="17">
        <f>IF(OR($Q43=0,$R43=0),0,INDEX(data[],$Q43,$R43+AB$4)*AB$5*$P43)</f>
        <v>0</v>
      </c>
      <c r="AC43" s="17">
        <f>IF(OR($Q43=0,$R43=0),0,INDEX(data[],$Q43,$R43+AC$4)*AC$5*$P43)</f>
        <v>0</v>
      </c>
      <c r="AD43" s="17">
        <f>IF(OR($Q43=0,$R43=0),0,INDEX(data[],$Q43,$R43+AD$4)*AD$5*$P43)</f>
        <v>0</v>
      </c>
      <c r="AE43" s="17">
        <f>IF(OR($Q43=0,$R43=0),0,INDEX(data[],$Q43,$R43+AE$4)*AE$5*$P43)</f>
        <v>0</v>
      </c>
      <c r="AF43" s="17">
        <f>IF(OR($Q43=0,$R43=0),0,INDEX(data[],$Q43,$R43+AF$4)*AF$5*$P43)</f>
        <v>0</v>
      </c>
      <c r="AG43" s="17">
        <f>IF(OR($Q43=0,$R43=0),0,INDEX(data[],$Q43,$R43+AG$4)*AG$5*$P43)</f>
        <v>0</v>
      </c>
      <c r="AH43" s="18">
        <f>IF(OR($Q43=0,$R43=0),0,INDEX(data[],$Q43,$R43+AH$4)*AH$5*$P43)</f>
        <v>0</v>
      </c>
      <c r="AI43" s="5"/>
    </row>
    <row r="44" spans="1:35" hidden="1" x14ac:dyDescent="0.25">
      <c r="A44" t="str">
        <f t="shared" si="3"/>
        <v>1207000-xx</v>
      </c>
      <c r="B44">
        <f>B41</f>
        <v>1207000</v>
      </c>
      <c r="C44">
        <f>C43</f>
        <v>1232</v>
      </c>
      <c r="D44" t="str">
        <f>D43</f>
        <v>6232</v>
      </c>
      <c r="F44">
        <v>1</v>
      </c>
      <c r="G44">
        <v>4</v>
      </c>
      <c r="I44">
        <f t="shared" si="17"/>
        <v>0</v>
      </c>
      <c r="J44">
        <f t="shared" si="18"/>
        <v>0</v>
      </c>
      <c r="K44" t="s">
        <v>467</v>
      </c>
      <c r="L44" t="str">
        <f>L43</f>
        <v>21.06</v>
      </c>
      <c r="M44" t="s">
        <v>1652</v>
      </c>
      <c r="N44" t="str">
        <f t="shared" si="19"/>
        <v>A-21.06-xx</v>
      </c>
      <c r="O44" t="s">
        <v>236</v>
      </c>
      <c r="P44">
        <v>-1</v>
      </c>
      <c r="Q44">
        <f>IF(N44="",0,IFERROR(MATCH(N44,data[key],0),0))</f>
        <v>0</v>
      </c>
      <c r="R44">
        <f>IF(O44="",0,IFERROR(MATCH(O44,data[#Headers],0)-1,0))</f>
        <v>52</v>
      </c>
      <c r="T44" s="39"/>
      <c r="U44" s="57" t="s">
        <v>1652</v>
      </c>
      <c r="V44" s="15">
        <f t="shared" si="16"/>
        <v>0</v>
      </c>
      <c r="W44" s="16">
        <f>IF(OR($Q44=0,$R44=0),0,INDEX(data[],$Q44,$R44+W$4)*W$5*$P44)</f>
        <v>0</v>
      </c>
      <c r="X44" s="17">
        <f>IF(OR($Q44=0,$R44=0),0,INDEX(data[],$Q44,$R44+X$4)*X$5*$P44)</f>
        <v>0</v>
      </c>
      <c r="Y44" s="17">
        <f>IF(OR($Q44=0,$R44=0),0,INDEX(data[],$Q44,$R44+Y$4)*Y$5*$P44)</f>
        <v>0</v>
      </c>
      <c r="Z44" s="17">
        <f>IF(OR($Q44=0,$R44=0),0,INDEX(data[],$Q44,$R44+Z$4)*Z$5*$P44)</f>
        <v>0</v>
      </c>
      <c r="AA44" s="17">
        <f>IF(OR($Q44=0,$R44=0),0,INDEX(data[],$Q44,$R44+AA$4)*AA$5*$P44)</f>
        <v>0</v>
      </c>
      <c r="AB44" s="17">
        <f>IF(OR($Q44=0,$R44=0),0,INDEX(data[],$Q44,$R44+AB$4)*AB$5*$P44)</f>
        <v>0</v>
      </c>
      <c r="AC44" s="17">
        <f>IF(OR($Q44=0,$R44=0),0,INDEX(data[],$Q44,$R44+AC$4)*AC$5*$P44)</f>
        <v>0</v>
      </c>
      <c r="AD44" s="17">
        <f>IF(OR($Q44=0,$R44=0),0,INDEX(data[],$Q44,$R44+AD$4)*AD$5*$P44)</f>
        <v>0</v>
      </c>
      <c r="AE44" s="17">
        <f>IF(OR($Q44=0,$R44=0),0,INDEX(data[],$Q44,$R44+AE$4)*AE$5*$P44)</f>
        <v>0</v>
      </c>
      <c r="AF44" s="17">
        <f>IF(OR($Q44=0,$R44=0),0,INDEX(data[],$Q44,$R44+AF$4)*AF$5*$P44)</f>
        <v>0</v>
      </c>
      <c r="AG44" s="17">
        <f>IF(OR($Q44=0,$R44=0),0,INDEX(data[],$Q44,$R44+AG$4)*AG$5*$P44)</f>
        <v>0</v>
      </c>
      <c r="AH44" s="18">
        <f>IF(OR($Q44=0,$R44=0),0,INDEX(data[],$Q44,$R44+AH$4)*AH$5*$P44)</f>
        <v>0</v>
      </c>
      <c r="AI44" s="5"/>
    </row>
    <row r="45" spans="1:35" x14ac:dyDescent="0.25">
      <c r="A45" t="str">
        <f t="shared" si="3"/>
        <v>1208000</v>
      </c>
      <c r="B45">
        <f>B41+1000</f>
        <v>1208000</v>
      </c>
      <c r="C45">
        <v>1240</v>
      </c>
      <c r="D45" t="s">
        <v>1463</v>
      </c>
      <c r="F45">
        <v>1</v>
      </c>
      <c r="G45">
        <v>2</v>
      </c>
      <c r="I45">
        <f t="shared" ref="I45:I57" si="20">IF(AND(OR($F$1=0,F45=$F$1),G45&lt;=$G$1,OR($J$1=1,J45=1,G45=0)),1,0)</f>
        <v>1</v>
      </c>
      <c r="J45">
        <f t="shared" ref="J45:J57" si="21">IF(COUNTIF(V45:AH45,"&gt;0")&gt;0,1,IF(COUNTIF(V45:AH45,"&lt;0")&gt;0,1,0))</f>
        <v>1</v>
      </c>
      <c r="K45" t="s">
        <v>467</v>
      </c>
      <c r="L45" s="27" t="s">
        <v>571</v>
      </c>
      <c r="N45" t="str">
        <f t="shared" ref="N45:N57" si="22">IF(OR(K45=0,L45=0),"",K45&amp;"-"&amp;IF(M45=0, L45,L45&amp;"-"&amp;M45))</f>
        <v>A-24.01</v>
      </c>
      <c r="O45" t="s">
        <v>236</v>
      </c>
      <c r="P45">
        <v>-1</v>
      </c>
      <c r="Q45">
        <f>IF(N45="",0,IFERROR(MATCH(N45,data[key],0),0))</f>
        <v>12</v>
      </c>
      <c r="R45">
        <f>IF(O45="",0,IFERROR(MATCH(O45,data[#Headers],0)-1,0))</f>
        <v>52</v>
      </c>
      <c r="T45" s="39" t="s">
        <v>571</v>
      </c>
      <c r="U45" s="56" t="s">
        <v>1226</v>
      </c>
      <c r="V45" s="15">
        <f t="shared" si="16"/>
        <v>543375000</v>
      </c>
      <c r="W45" s="16">
        <f>IF(OR($Q45=0,$R45=0),0,INDEX(data[],$Q45,$R45+W$4)*W$5*$P45)</f>
        <v>45000000</v>
      </c>
      <c r="X45" s="17">
        <f>IF(OR($Q45=0,$R45=0),0,INDEX(data[],$Q45,$R45+X$4)*X$5*$P45)</f>
        <v>45000000</v>
      </c>
      <c r="Y45" s="17">
        <f>IF(OR($Q45=0,$R45=0),0,INDEX(data[],$Q45,$R45+Y$4)*Y$5*$P45)</f>
        <v>45000000</v>
      </c>
      <c r="Z45" s="17">
        <f>IF(OR($Q45=0,$R45=0),0,INDEX(data[],$Q45,$R45+Z$4)*Z$5*$P45)</f>
        <v>45000000</v>
      </c>
      <c r="AA45" s="17">
        <f>IF(OR($Q45=0,$R45=0),0,INDEX(data[],$Q45,$R45+AA$4)*AA$5*$P45)</f>
        <v>45000000</v>
      </c>
      <c r="AB45" s="17">
        <f>IF(OR($Q45=0,$R45=0),0,INDEX(data[],$Q45,$R45+AB$4)*AB$5*$P45)</f>
        <v>45000000</v>
      </c>
      <c r="AC45" s="17">
        <f>IF(OR($Q45=0,$R45=0),0,INDEX(data[],$Q45,$R45+AC$4)*AC$5*$P45)</f>
        <v>45000000</v>
      </c>
      <c r="AD45" s="17">
        <f>IF(OR($Q45=0,$R45=0),0,INDEX(data[],$Q45,$R45+AD$4)*AD$5*$P45)</f>
        <v>45375000</v>
      </c>
      <c r="AE45" s="17">
        <f>IF(OR($Q45=0,$R45=0),0,INDEX(data[],$Q45,$R45+AE$4)*AE$5*$P45)</f>
        <v>45750000</v>
      </c>
      <c r="AF45" s="17">
        <f>IF(OR($Q45=0,$R45=0),0,INDEX(data[],$Q45,$R45+AF$4)*AF$5*$P45)</f>
        <v>45750000</v>
      </c>
      <c r="AG45" s="17">
        <f>IF(OR($Q45=0,$R45=0),0,INDEX(data[],$Q45,$R45+AG$4)*AG$5*$P45)</f>
        <v>45750000</v>
      </c>
      <c r="AH45" s="18">
        <f>IF(OR($Q45=0,$R45=0),0,INDEX(data[],$Q45,$R45+AH$4)*AH$5*$P45)</f>
        <v>45750000</v>
      </c>
      <c r="AI45" s="5"/>
    </row>
    <row r="46" spans="1:35" hidden="1" x14ac:dyDescent="0.25">
      <c r="A46" t="str">
        <f t="shared" si="3"/>
        <v>1208000-OW</v>
      </c>
      <c r="B46">
        <f>B45</f>
        <v>1208000</v>
      </c>
      <c r="C46">
        <f>C45</f>
        <v>1240</v>
      </c>
      <c r="D46" t="str">
        <f>D45</f>
        <v>6240</v>
      </c>
      <c r="F46">
        <v>1</v>
      </c>
      <c r="G46">
        <v>4</v>
      </c>
      <c r="I46">
        <f t="shared" si="20"/>
        <v>0</v>
      </c>
      <c r="J46">
        <f t="shared" si="21"/>
        <v>1</v>
      </c>
      <c r="K46" t="s">
        <v>467</v>
      </c>
      <c r="L46" t="str">
        <f>L45</f>
        <v>24.01</v>
      </c>
      <c r="M46" t="s">
        <v>1657</v>
      </c>
      <c r="N46" t="str">
        <f t="shared" si="22"/>
        <v>A-24.01-OW</v>
      </c>
      <c r="O46" t="s">
        <v>236</v>
      </c>
      <c r="P46">
        <v>-1</v>
      </c>
      <c r="Q46">
        <f>IF(N46="",0,IFERROR(MATCH(N46,data[key],0),0))</f>
        <v>67</v>
      </c>
      <c r="R46">
        <f>IF(O46="",0,IFERROR(MATCH(O46,data[#Headers],0)-1,0))</f>
        <v>52</v>
      </c>
      <c r="T46" s="39"/>
      <c r="U46" s="57" t="s">
        <v>1650</v>
      </c>
      <c r="V46" s="15">
        <f t="shared" si="16"/>
        <v>543375000</v>
      </c>
      <c r="W46" s="16">
        <f>IF(OR($Q46=0,$R46=0),0,INDEX(data[],$Q46,$R46+W$4)*W$5*$P46)</f>
        <v>45000000</v>
      </c>
      <c r="X46" s="17">
        <f>IF(OR($Q46=0,$R46=0),0,INDEX(data[],$Q46,$R46+X$4)*X$5*$P46)</f>
        <v>45000000</v>
      </c>
      <c r="Y46" s="17">
        <f>IF(OR($Q46=0,$R46=0),0,INDEX(data[],$Q46,$R46+Y$4)*Y$5*$P46)</f>
        <v>45000000</v>
      </c>
      <c r="Z46" s="17">
        <f>IF(OR($Q46=0,$R46=0),0,INDEX(data[],$Q46,$R46+Z$4)*Z$5*$P46)</f>
        <v>45000000</v>
      </c>
      <c r="AA46" s="17">
        <f>IF(OR($Q46=0,$R46=0),0,INDEX(data[],$Q46,$R46+AA$4)*AA$5*$P46)</f>
        <v>45000000</v>
      </c>
      <c r="AB46" s="17">
        <f>IF(OR($Q46=0,$R46=0),0,INDEX(data[],$Q46,$R46+AB$4)*AB$5*$P46)</f>
        <v>45000000</v>
      </c>
      <c r="AC46" s="17">
        <f>IF(OR($Q46=0,$R46=0),0,INDEX(data[],$Q46,$R46+AC$4)*AC$5*$P46)</f>
        <v>45000000</v>
      </c>
      <c r="AD46" s="17">
        <f>IF(OR($Q46=0,$R46=0),0,INDEX(data[],$Q46,$R46+AD$4)*AD$5*$P46)</f>
        <v>45375000</v>
      </c>
      <c r="AE46" s="17">
        <f>IF(OR($Q46=0,$R46=0),0,INDEX(data[],$Q46,$R46+AE$4)*AE$5*$P46)</f>
        <v>45750000</v>
      </c>
      <c r="AF46" s="17">
        <f>IF(OR($Q46=0,$R46=0),0,INDEX(data[],$Q46,$R46+AF$4)*AF$5*$P46)</f>
        <v>45750000</v>
      </c>
      <c r="AG46" s="17">
        <f>IF(OR($Q46=0,$R46=0),0,INDEX(data[],$Q46,$R46+AG$4)*AG$5*$P46)</f>
        <v>45750000</v>
      </c>
      <c r="AH46" s="18">
        <f>IF(OR($Q46=0,$R46=0),0,INDEX(data[],$Q46,$R46+AH$4)*AH$5*$P46)</f>
        <v>45750000</v>
      </c>
      <c r="AI46" s="5"/>
    </row>
    <row r="47" spans="1:35" hidden="1" x14ac:dyDescent="0.25">
      <c r="A47" t="str">
        <f t="shared" si="3"/>
        <v>1208000-TW</v>
      </c>
      <c r="B47">
        <f>B45</f>
        <v>1208000</v>
      </c>
      <c r="C47">
        <f>C46</f>
        <v>1240</v>
      </c>
      <c r="D47" t="str">
        <f>D46</f>
        <v>6240</v>
      </c>
      <c r="F47">
        <v>1</v>
      </c>
      <c r="G47">
        <v>4</v>
      </c>
      <c r="I47">
        <f t="shared" si="20"/>
        <v>0</v>
      </c>
      <c r="J47">
        <f t="shared" si="21"/>
        <v>0</v>
      </c>
      <c r="K47" t="s">
        <v>467</v>
      </c>
      <c r="L47" t="str">
        <f>L46</f>
        <v>24.01</v>
      </c>
      <c r="M47" t="s">
        <v>1658</v>
      </c>
      <c r="N47" t="str">
        <f t="shared" si="22"/>
        <v>A-24.01-TW</v>
      </c>
      <c r="O47" t="s">
        <v>236</v>
      </c>
      <c r="P47">
        <v>-1</v>
      </c>
      <c r="Q47">
        <f>IF(N47="",0,IFERROR(MATCH(N47,data[key],0),0))</f>
        <v>0</v>
      </c>
      <c r="R47">
        <f>IF(O47="",0,IFERROR(MATCH(O47,data[#Headers],0)-1,0))</f>
        <v>52</v>
      </c>
      <c r="T47" s="39"/>
      <c r="U47" s="57" t="s">
        <v>1651</v>
      </c>
      <c r="V47" s="15">
        <f t="shared" si="16"/>
        <v>0</v>
      </c>
      <c r="W47" s="16">
        <f>IF(OR($Q47=0,$R47=0),0,INDEX(data[],$Q47,$R47+W$4)*W$5*$P47)</f>
        <v>0</v>
      </c>
      <c r="X47" s="17">
        <f>IF(OR($Q47=0,$R47=0),0,INDEX(data[],$Q47,$R47+X$4)*X$5*$P47)</f>
        <v>0</v>
      </c>
      <c r="Y47" s="17">
        <f>IF(OR($Q47=0,$R47=0),0,INDEX(data[],$Q47,$R47+Y$4)*Y$5*$P47)</f>
        <v>0</v>
      </c>
      <c r="Z47" s="17">
        <f>IF(OR($Q47=0,$R47=0),0,INDEX(data[],$Q47,$R47+Z$4)*Z$5*$P47)</f>
        <v>0</v>
      </c>
      <c r="AA47" s="17">
        <f>IF(OR($Q47=0,$R47=0),0,INDEX(data[],$Q47,$R47+AA$4)*AA$5*$P47)</f>
        <v>0</v>
      </c>
      <c r="AB47" s="17">
        <f>IF(OR($Q47=0,$R47=0),0,INDEX(data[],$Q47,$R47+AB$4)*AB$5*$P47)</f>
        <v>0</v>
      </c>
      <c r="AC47" s="17">
        <f>IF(OR($Q47=0,$R47=0),0,INDEX(data[],$Q47,$R47+AC$4)*AC$5*$P47)</f>
        <v>0</v>
      </c>
      <c r="AD47" s="17">
        <f>IF(OR($Q47=0,$R47=0),0,INDEX(data[],$Q47,$R47+AD$4)*AD$5*$P47)</f>
        <v>0</v>
      </c>
      <c r="AE47" s="17">
        <f>IF(OR($Q47=0,$R47=0),0,INDEX(data[],$Q47,$R47+AE$4)*AE$5*$P47)</f>
        <v>0</v>
      </c>
      <c r="AF47" s="17">
        <f>IF(OR($Q47=0,$R47=0),0,INDEX(data[],$Q47,$R47+AF$4)*AF$5*$P47)</f>
        <v>0</v>
      </c>
      <c r="AG47" s="17">
        <f>IF(OR($Q47=0,$R47=0),0,INDEX(data[],$Q47,$R47+AG$4)*AG$5*$P47)</f>
        <v>0</v>
      </c>
      <c r="AH47" s="18">
        <f>IF(OR($Q47=0,$R47=0),0,INDEX(data[],$Q47,$R47+AH$4)*AH$5*$P47)</f>
        <v>0</v>
      </c>
      <c r="AI47" s="5"/>
    </row>
    <row r="48" spans="1:35" hidden="1" x14ac:dyDescent="0.25">
      <c r="A48" t="str">
        <f t="shared" si="3"/>
        <v>1208000-xx</v>
      </c>
      <c r="B48">
        <f>B45</f>
        <v>1208000</v>
      </c>
      <c r="C48">
        <f>C47</f>
        <v>1240</v>
      </c>
      <c r="D48" t="str">
        <f>D47</f>
        <v>6240</v>
      </c>
      <c r="F48">
        <v>1</v>
      </c>
      <c r="G48">
        <v>4</v>
      </c>
      <c r="I48">
        <f t="shared" si="20"/>
        <v>0</v>
      </c>
      <c r="J48">
        <f t="shared" si="21"/>
        <v>0</v>
      </c>
      <c r="K48" t="s">
        <v>467</v>
      </c>
      <c r="L48" t="str">
        <f>L47</f>
        <v>24.01</v>
      </c>
      <c r="M48" t="s">
        <v>1652</v>
      </c>
      <c r="N48" t="str">
        <f t="shared" si="22"/>
        <v>A-24.01-xx</v>
      </c>
      <c r="O48" t="s">
        <v>236</v>
      </c>
      <c r="P48">
        <v>-1</v>
      </c>
      <c r="Q48">
        <f>IF(N48="",0,IFERROR(MATCH(N48,data[key],0),0))</f>
        <v>0</v>
      </c>
      <c r="R48">
        <f>IF(O48="",0,IFERROR(MATCH(O48,data[#Headers],0)-1,0))</f>
        <v>52</v>
      </c>
      <c r="T48" s="39"/>
      <c r="U48" s="57" t="s">
        <v>1652</v>
      </c>
      <c r="V48" s="15">
        <f t="shared" si="16"/>
        <v>0</v>
      </c>
      <c r="W48" s="16">
        <f>IF(OR($Q48=0,$R48=0),0,INDEX(data[],$Q48,$R48+W$4)*W$5*$P48)</f>
        <v>0</v>
      </c>
      <c r="X48" s="17">
        <f>IF(OR($Q48=0,$R48=0),0,INDEX(data[],$Q48,$R48+X$4)*X$5*$P48)</f>
        <v>0</v>
      </c>
      <c r="Y48" s="17">
        <f>IF(OR($Q48=0,$R48=0),0,INDEX(data[],$Q48,$R48+Y$4)*Y$5*$P48)</f>
        <v>0</v>
      </c>
      <c r="Z48" s="17">
        <f>IF(OR($Q48=0,$R48=0),0,INDEX(data[],$Q48,$R48+Z$4)*Z$5*$P48)</f>
        <v>0</v>
      </c>
      <c r="AA48" s="17">
        <f>IF(OR($Q48=0,$R48=0),0,INDEX(data[],$Q48,$R48+AA$4)*AA$5*$P48)</f>
        <v>0</v>
      </c>
      <c r="AB48" s="17">
        <f>IF(OR($Q48=0,$R48=0),0,INDEX(data[],$Q48,$R48+AB$4)*AB$5*$P48)</f>
        <v>0</v>
      </c>
      <c r="AC48" s="17">
        <f>IF(OR($Q48=0,$R48=0),0,INDEX(data[],$Q48,$R48+AC$4)*AC$5*$P48)</f>
        <v>0</v>
      </c>
      <c r="AD48" s="17">
        <f>IF(OR($Q48=0,$R48=0),0,INDEX(data[],$Q48,$R48+AD$4)*AD$5*$P48)</f>
        <v>0</v>
      </c>
      <c r="AE48" s="17">
        <f>IF(OR($Q48=0,$R48=0),0,INDEX(data[],$Q48,$R48+AE$4)*AE$5*$P48)</f>
        <v>0</v>
      </c>
      <c r="AF48" s="17">
        <f>IF(OR($Q48=0,$R48=0),0,INDEX(data[],$Q48,$R48+AF$4)*AF$5*$P48)</f>
        <v>0</v>
      </c>
      <c r="AG48" s="17">
        <f>IF(OR($Q48=0,$R48=0),0,INDEX(data[],$Q48,$R48+AG$4)*AG$5*$P48)</f>
        <v>0</v>
      </c>
      <c r="AH48" s="18">
        <f>IF(OR($Q48=0,$R48=0),0,INDEX(data[],$Q48,$R48+AH$4)*AH$5*$P48)</f>
        <v>0</v>
      </c>
      <c r="AI48" s="5"/>
    </row>
    <row r="49" spans="1:35" x14ac:dyDescent="0.25">
      <c r="A49" t="str">
        <f t="shared" si="3"/>
        <v>1209000</v>
      </c>
      <c r="B49">
        <f>B45+1000</f>
        <v>1209000</v>
      </c>
      <c r="C49">
        <v>1250</v>
      </c>
      <c r="D49" t="s">
        <v>1466</v>
      </c>
      <c r="F49">
        <v>1</v>
      </c>
      <c r="G49">
        <v>2</v>
      </c>
      <c r="I49">
        <f t="shared" si="20"/>
        <v>1</v>
      </c>
      <c r="J49">
        <f t="shared" si="21"/>
        <v>1</v>
      </c>
      <c r="K49" t="s">
        <v>467</v>
      </c>
      <c r="L49" s="27" t="s">
        <v>573</v>
      </c>
      <c r="N49" t="str">
        <f t="shared" si="22"/>
        <v>A-25.01</v>
      </c>
      <c r="O49" t="s">
        <v>236</v>
      </c>
      <c r="P49">
        <v>-1</v>
      </c>
      <c r="Q49">
        <f>IF(N49="",0,IFERROR(MATCH(N49,data[key],0),0))</f>
        <v>13</v>
      </c>
      <c r="R49">
        <f>IF(O49="",0,IFERROR(MATCH(O49,data[#Headers],0)-1,0))</f>
        <v>52</v>
      </c>
      <c r="T49" s="39" t="s">
        <v>573</v>
      </c>
      <c r="U49" s="56" t="s">
        <v>1227</v>
      </c>
      <c r="V49" s="15">
        <f t="shared" si="16"/>
        <v>108000000</v>
      </c>
      <c r="W49" s="16">
        <f>IF(OR($Q49=0,$R49=0),0,INDEX(data[],$Q49,$R49+W$4)*W$5*$P49)</f>
        <v>9000000</v>
      </c>
      <c r="X49" s="17">
        <f>IF(OR($Q49=0,$R49=0),0,INDEX(data[],$Q49,$R49+X$4)*X$5*$P49)</f>
        <v>9000000</v>
      </c>
      <c r="Y49" s="17">
        <f>IF(OR($Q49=0,$R49=0),0,INDEX(data[],$Q49,$R49+Y$4)*Y$5*$P49)</f>
        <v>9000000</v>
      </c>
      <c r="Z49" s="17">
        <f>IF(OR($Q49=0,$R49=0),0,INDEX(data[],$Q49,$R49+Z$4)*Z$5*$P49)</f>
        <v>9000000</v>
      </c>
      <c r="AA49" s="17">
        <f>IF(OR($Q49=0,$R49=0),0,INDEX(data[],$Q49,$R49+AA$4)*AA$5*$P49)</f>
        <v>9000000</v>
      </c>
      <c r="AB49" s="17">
        <f>IF(OR($Q49=0,$R49=0),0,INDEX(data[],$Q49,$R49+AB$4)*AB$5*$P49)</f>
        <v>9000000</v>
      </c>
      <c r="AC49" s="17">
        <f>IF(OR($Q49=0,$R49=0),0,INDEX(data[],$Q49,$R49+AC$4)*AC$5*$P49)</f>
        <v>9000000</v>
      </c>
      <c r="AD49" s="17">
        <f>IF(OR($Q49=0,$R49=0),0,INDEX(data[],$Q49,$R49+AD$4)*AD$5*$P49)</f>
        <v>9000000</v>
      </c>
      <c r="AE49" s="17">
        <f>IF(OR($Q49=0,$R49=0),0,INDEX(data[],$Q49,$R49+AE$4)*AE$5*$P49)</f>
        <v>9000000</v>
      </c>
      <c r="AF49" s="17">
        <f>IF(OR($Q49=0,$R49=0),0,INDEX(data[],$Q49,$R49+AF$4)*AF$5*$P49)</f>
        <v>9000000</v>
      </c>
      <c r="AG49" s="17">
        <f>IF(OR($Q49=0,$R49=0),0,INDEX(data[],$Q49,$R49+AG$4)*AG$5*$P49)</f>
        <v>9000000</v>
      </c>
      <c r="AH49" s="18">
        <f>IF(OR($Q49=0,$R49=0),0,INDEX(data[],$Q49,$R49+AH$4)*AH$5*$P49)</f>
        <v>9000000</v>
      </c>
      <c r="AI49" s="5"/>
    </row>
    <row r="50" spans="1:35" hidden="1" x14ac:dyDescent="0.25">
      <c r="A50" t="str">
        <f t="shared" si="3"/>
        <v>1209000-OW</v>
      </c>
      <c r="B50">
        <f>B49</f>
        <v>1209000</v>
      </c>
      <c r="C50">
        <f>C49</f>
        <v>1250</v>
      </c>
      <c r="D50" t="str">
        <f>D49</f>
        <v>6250</v>
      </c>
      <c r="F50">
        <v>1</v>
      </c>
      <c r="G50">
        <v>4</v>
      </c>
      <c r="I50">
        <f t="shared" si="20"/>
        <v>0</v>
      </c>
      <c r="J50">
        <f t="shared" si="21"/>
        <v>1</v>
      </c>
      <c r="K50" t="s">
        <v>467</v>
      </c>
      <c r="L50" t="str">
        <f>L49</f>
        <v>25.01</v>
      </c>
      <c r="M50" t="s">
        <v>1657</v>
      </c>
      <c r="N50" t="str">
        <f t="shared" si="22"/>
        <v>A-25.01-OW</v>
      </c>
      <c r="O50" t="s">
        <v>236</v>
      </c>
      <c r="P50">
        <v>-1</v>
      </c>
      <c r="Q50">
        <f>IF(N50="",0,IFERROR(MATCH(N50,data[key],0),0))</f>
        <v>68</v>
      </c>
      <c r="R50">
        <f>IF(O50="",0,IFERROR(MATCH(O50,data[#Headers],0)-1,0))</f>
        <v>52</v>
      </c>
      <c r="T50" s="39"/>
      <c r="U50" s="57" t="s">
        <v>1650</v>
      </c>
      <c r="V50" s="15">
        <f t="shared" si="16"/>
        <v>108000000</v>
      </c>
      <c r="W50" s="16">
        <f>IF(OR($Q50=0,$R50=0),0,INDEX(data[],$Q50,$R50+W$4)*W$5*$P50)</f>
        <v>9000000</v>
      </c>
      <c r="X50" s="17">
        <f>IF(OR($Q50=0,$R50=0),0,INDEX(data[],$Q50,$R50+X$4)*X$5*$P50)</f>
        <v>9000000</v>
      </c>
      <c r="Y50" s="17">
        <f>IF(OR($Q50=0,$R50=0),0,INDEX(data[],$Q50,$R50+Y$4)*Y$5*$P50)</f>
        <v>9000000</v>
      </c>
      <c r="Z50" s="17">
        <f>IF(OR($Q50=0,$R50=0),0,INDEX(data[],$Q50,$R50+Z$4)*Z$5*$P50)</f>
        <v>9000000</v>
      </c>
      <c r="AA50" s="17">
        <f>IF(OR($Q50=0,$R50=0),0,INDEX(data[],$Q50,$R50+AA$4)*AA$5*$P50)</f>
        <v>9000000</v>
      </c>
      <c r="AB50" s="17">
        <f>IF(OR($Q50=0,$R50=0),0,INDEX(data[],$Q50,$R50+AB$4)*AB$5*$P50)</f>
        <v>9000000</v>
      </c>
      <c r="AC50" s="17">
        <f>IF(OR($Q50=0,$R50=0),0,INDEX(data[],$Q50,$R50+AC$4)*AC$5*$P50)</f>
        <v>9000000</v>
      </c>
      <c r="AD50" s="17">
        <f>IF(OR($Q50=0,$R50=0),0,INDEX(data[],$Q50,$R50+AD$4)*AD$5*$P50)</f>
        <v>9000000</v>
      </c>
      <c r="AE50" s="17">
        <f>IF(OR($Q50=0,$R50=0),0,INDEX(data[],$Q50,$R50+AE$4)*AE$5*$P50)</f>
        <v>9000000</v>
      </c>
      <c r="AF50" s="17">
        <f>IF(OR($Q50=0,$R50=0),0,INDEX(data[],$Q50,$R50+AF$4)*AF$5*$P50)</f>
        <v>9000000</v>
      </c>
      <c r="AG50" s="17">
        <f>IF(OR($Q50=0,$R50=0),0,INDEX(data[],$Q50,$R50+AG$4)*AG$5*$P50)</f>
        <v>9000000</v>
      </c>
      <c r="AH50" s="18">
        <f>IF(OR($Q50=0,$R50=0),0,INDEX(data[],$Q50,$R50+AH$4)*AH$5*$P50)</f>
        <v>9000000</v>
      </c>
      <c r="AI50" s="5"/>
    </row>
    <row r="51" spans="1:35" hidden="1" x14ac:dyDescent="0.25">
      <c r="A51" t="str">
        <f t="shared" si="3"/>
        <v>1209000-TW</v>
      </c>
      <c r="B51">
        <f>B49</f>
        <v>1209000</v>
      </c>
      <c r="C51">
        <f>C50</f>
        <v>1250</v>
      </c>
      <c r="D51" t="str">
        <f>D50</f>
        <v>6250</v>
      </c>
      <c r="F51">
        <v>1</v>
      </c>
      <c r="G51">
        <v>4</v>
      </c>
      <c r="I51">
        <f t="shared" si="20"/>
        <v>0</v>
      </c>
      <c r="J51">
        <f t="shared" si="21"/>
        <v>0</v>
      </c>
      <c r="K51" t="s">
        <v>467</v>
      </c>
      <c r="L51" t="str">
        <f>L50</f>
        <v>25.01</v>
      </c>
      <c r="M51" t="s">
        <v>1658</v>
      </c>
      <c r="N51" t="str">
        <f t="shared" si="22"/>
        <v>A-25.01-TW</v>
      </c>
      <c r="O51" t="s">
        <v>236</v>
      </c>
      <c r="P51">
        <v>-1</v>
      </c>
      <c r="Q51">
        <f>IF(N51="",0,IFERROR(MATCH(N51,data[key],0),0))</f>
        <v>0</v>
      </c>
      <c r="R51">
        <f>IF(O51="",0,IFERROR(MATCH(O51,data[#Headers],0)-1,0))</f>
        <v>52</v>
      </c>
      <c r="T51" s="39"/>
      <c r="U51" s="57" t="s">
        <v>1651</v>
      </c>
      <c r="V51" s="15">
        <f t="shared" si="16"/>
        <v>0</v>
      </c>
      <c r="W51" s="16">
        <f>IF(OR($Q51=0,$R51=0),0,INDEX(data[],$Q51,$R51+W$4)*W$5*$P51)</f>
        <v>0</v>
      </c>
      <c r="X51" s="17">
        <f>IF(OR($Q51=0,$R51=0),0,INDEX(data[],$Q51,$R51+X$4)*X$5*$P51)</f>
        <v>0</v>
      </c>
      <c r="Y51" s="17">
        <f>IF(OR($Q51=0,$R51=0),0,INDEX(data[],$Q51,$R51+Y$4)*Y$5*$P51)</f>
        <v>0</v>
      </c>
      <c r="Z51" s="17">
        <f>IF(OR($Q51=0,$R51=0),0,INDEX(data[],$Q51,$R51+Z$4)*Z$5*$P51)</f>
        <v>0</v>
      </c>
      <c r="AA51" s="17">
        <f>IF(OR($Q51=0,$R51=0),0,INDEX(data[],$Q51,$R51+AA$4)*AA$5*$P51)</f>
        <v>0</v>
      </c>
      <c r="AB51" s="17">
        <f>IF(OR($Q51=0,$R51=0),0,INDEX(data[],$Q51,$R51+AB$4)*AB$5*$P51)</f>
        <v>0</v>
      </c>
      <c r="AC51" s="17">
        <f>IF(OR($Q51=0,$R51=0),0,INDEX(data[],$Q51,$R51+AC$4)*AC$5*$P51)</f>
        <v>0</v>
      </c>
      <c r="AD51" s="17">
        <f>IF(OR($Q51=0,$R51=0),0,INDEX(data[],$Q51,$R51+AD$4)*AD$5*$P51)</f>
        <v>0</v>
      </c>
      <c r="AE51" s="17">
        <f>IF(OR($Q51=0,$R51=0),0,INDEX(data[],$Q51,$R51+AE$4)*AE$5*$P51)</f>
        <v>0</v>
      </c>
      <c r="AF51" s="17">
        <f>IF(OR($Q51=0,$R51=0),0,INDEX(data[],$Q51,$R51+AF$4)*AF$5*$P51)</f>
        <v>0</v>
      </c>
      <c r="AG51" s="17">
        <f>IF(OR($Q51=0,$R51=0),0,INDEX(data[],$Q51,$R51+AG$4)*AG$5*$P51)</f>
        <v>0</v>
      </c>
      <c r="AH51" s="18">
        <f>IF(OR($Q51=0,$R51=0),0,INDEX(data[],$Q51,$R51+AH$4)*AH$5*$P51)</f>
        <v>0</v>
      </c>
      <c r="AI51" s="5"/>
    </row>
    <row r="52" spans="1:35" hidden="1" x14ac:dyDescent="0.25">
      <c r="A52" t="str">
        <f t="shared" si="3"/>
        <v>1209000-xx</v>
      </c>
      <c r="B52">
        <f>B49</f>
        <v>1209000</v>
      </c>
      <c r="C52">
        <f>C51</f>
        <v>1250</v>
      </c>
      <c r="D52" t="str">
        <f>D51</f>
        <v>6250</v>
      </c>
      <c r="F52">
        <v>1</v>
      </c>
      <c r="G52">
        <v>4</v>
      </c>
      <c r="I52">
        <f t="shared" si="20"/>
        <v>0</v>
      </c>
      <c r="J52">
        <f t="shared" si="21"/>
        <v>0</v>
      </c>
      <c r="K52" t="s">
        <v>467</v>
      </c>
      <c r="L52" t="str">
        <f>L51</f>
        <v>25.01</v>
      </c>
      <c r="M52" t="s">
        <v>1652</v>
      </c>
      <c r="N52" t="str">
        <f t="shared" si="22"/>
        <v>A-25.01-xx</v>
      </c>
      <c r="O52" t="s">
        <v>236</v>
      </c>
      <c r="P52">
        <v>-1</v>
      </c>
      <c r="Q52">
        <f>IF(N52="",0,IFERROR(MATCH(N52,data[key],0),0))</f>
        <v>0</v>
      </c>
      <c r="R52">
        <f>IF(O52="",0,IFERROR(MATCH(O52,data[#Headers],0)-1,0))</f>
        <v>52</v>
      </c>
      <c r="T52" s="39"/>
      <c r="U52" s="57" t="s">
        <v>1652</v>
      </c>
      <c r="V52" s="15">
        <f t="shared" si="16"/>
        <v>0</v>
      </c>
      <c r="W52" s="16">
        <f>IF(OR($Q52=0,$R52=0),0,INDEX(data[],$Q52,$R52+W$4)*W$5*$P52)</f>
        <v>0</v>
      </c>
      <c r="X52" s="17">
        <f>IF(OR($Q52=0,$R52=0),0,INDEX(data[],$Q52,$R52+X$4)*X$5*$P52)</f>
        <v>0</v>
      </c>
      <c r="Y52" s="17">
        <f>IF(OR($Q52=0,$R52=0),0,INDEX(data[],$Q52,$R52+Y$4)*Y$5*$P52)</f>
        <v>0</v>
      </c>
      <c r="Z52" s="17">
        <f>IF(OR($Q52=0,$R52=0),0,INDEX(data[],$Q52,$R52+Z$4)*Z$5*$P52)</f>
        <v>0</v>
      </c>
      <c r="AA52" s="17">
        <f>IF(OR($Q52=0,$R52=0),0,INDEX(data[],$Q52,$R52+AA$4)*AA$5*$P52)</f>
        <v>0</v>
      </c>
      <c r="AB52" s="17">
        <f>IF(OR($Q52=0,$R52=0),0,INDEX(data[],$Q52,$R52+AB$4)*AB$5*$P52)</f>
        <v>0</v>
      </c>
      <c r="AC52" s="17">
        <f>IF(OR($Q52=0,$R52=0),0,INDEX(data[],$Q52,$R52+AC$4)*AC$5*$P52)</f>
        <v>0</v>
      </c>
      <c r="AD52" s="17">
        <f>IF(OR($Q52=0,$R52=0),0,INDEX(data[],$Q52,$R52+AD$4)*AD$5*$P52)</f>
        <v>0</v>
      </c>
      <c r="AE52" s="17">
        <f>IF(OR($Q52=0,$R52=0),0,INDEX(data[],$Q52,$R52+AE$4)*AE$5*$P52)</f>
        <v>0</v>
      </c>
      <c r="AF52" s="17">
        <f>IF(OR($Q52=0,$R52=0),0,INDEX(data[],$Q52,$R52+AF$4)*AF$5*$P52)</f>
        <v>0</v>
      </c>
      <c r="AG52" s="17">
        <f>IF(OR($Q52=0,$R52=0),0,INDEX(data[],$Q52,$R52+AG$4)*AG$5*$P52)</f>
        <v>0</v>
      </c>
      <c r="AH52" s="18">
        <f>IF(OR($Q52=0,$R52=0),0,INDEX(data[],$Q52,$R52+AH$4)*AH$5*$P52)</f>
        <v>0</v>
      </c>
      <c r="AI52" s="5"/>
    </row>
    <row r="53" spans="1:35" x14ac:dyDescent="0.25">
      <c r="A53" t="str">
        <f t="shared" si="3"/>
        <v>1210000</v>
      </c>
      <c r="B53">
        <f>B49+1000</f>
        <v>1210000</v>
      </c>
      <c r="C53">
        <v>1260</v>
      </c>
      <c r="D53" t="s">
        <v>1468</v>
      </c>
      <c r="F53">
        <v>1</v>
      </c>
      <c r="G53">
        <v>2</v>
      </c>
      <c r="I53">
        <f t="shared" si="20"/>
        <v>1</v>
      </c>
      <c r="J53">
        <f t="shared" si="21"/>
        <v>1</v>
      </c>
      <c r="K53" t="s">
        <v>467</v>
      </c>
      <c r="L53" s="27" t="s">
        <v>581</v>
      </c>
      <c r="N53" t="str">
        <f t="shared" si="22"/>
        <v>A-27.01</v>
      </c>
      <c r="O53" t="s">
        <v>236</v>
      </c>
      <c r="P53">
        <v>-1</v>
      </c>
      <c r="Q53">
        <f>IF(N53="",0,IFERROR(MATCH(N53,data[key],0),0))</f>
        <v>20</v>
      </c>
      <c r="R53">
        <f>IF(O53="",0,IFERROR(MATCH(O53,data[#Headers],0)-1,0))</f>
        <v>52</v>
      </c>
      <c r="T53" s="39" t="s">
        <v>581</v>
      </c>
      <c r="U53" s="56" t="s">
        <v>1234</v>
      </c>
      <c r="V53" s="15">
        <f t="shared" si="16"/>
        <v>32400000</v>
      </c>
      <c r="W53" s="16">
        <f>IF(OR($Q53=0,$R53=0),0,INDEX(data[],$Q53,$R53+W$4)*W$5*$P53)</f>
        <v>2700000</v>
      </c>
      <c r="X53" s="17">
        <f>IF(OR($Q53=0,$R53=0),0,INDEX(data[],$Q53,$R53+X$4)*X$5*$P53)</f>
        <v>2700000</v>
      </c>
      <c r="Y53" s="17">
        <f>IF(OR($Q53=0,$R53=0),0,INDEX(data[],$Q53,$R53+Y$4)*Y$5*$P53)</f>
        <v>2700000</v>
      </c>
      <c r="Z53" s="17">
        <f>IF(OR($Q53=0,$R53=0),0,INDEX(data[],$Q53,$R53+Z$4)*Z$5*$P53)</f>
        <v>2700000</v>
      </c>
      <c r="AA53" s="17">
        <f>IF(OR($Q53=0,$R53=0),0,INDEX(data[],$Q53,$R53+AA$4)*AA$5*$P53)</f>
        <v>2700000</v>
      </c>
      <c r="AB53" s="17">
        <f>IF(OR($Q53=0,$R53=0),0,INDEX(data[],$Q53,$R53+AB$4)*AB$5*$P53)</f>
        <v>2700000</v>
      </c>
      <c r="AC53" s="17">
        <f>IF(OR($Q53=0,$R53=0),0,INDEX(data[],$Q53,$R53+AC$4)*AC$5*$P53)</f>
        <v>2700000</v>
      </c>
      <c r="AD53" s="17">
        <f>IF(OR($Q53=0,$R53=0),0,INDEX(data[],$Q53,$R53+AD$4)*AD$5*$P53)</f>
        <v>2700000</v>
      </c>
      <c r="AE53" s="17">
        <f>IF(OR($Q53=0,$R53=0),0,INDEX(data[],$Q53,$R53+AE$4)*AE$5*$P53)</f>
        <v>2700000</v>
      </c>
      <c r="AF53" s="17">
        <f>IF(OR($Q53=0,$R53=0),0,INDEX(data[],$Q53,$R53+AF$4)*AF$5*$P53)</f>
        <v>2700000</v>
      </c>
      <c r="AG53" s="17">
        <f>IF(OR($Q53=0,$R53=0),0,INDEX(data[],$Q53,$R53+AG$4)*AG$5*$P53)</f>
        <v>2700000</v>
      </c>
      <c r="AH53" s="18">
        <f>IF(OR($Q53=0,$R53=0),0,INDEX(data[],$Q53,$R53+AH$4)*AH$5*$P53)</f>
        <v>2700000</v>
      </c>
      <c r="AI53" s="5"/>
    </row>
    <row r="54" spans="1:35" hidden="1" x14ac:dyDescent="0.25">
      <c r="A54" t="str">
        <f t="shared" si="3"/>
        <v>1210000-OW</v>
      </c>
      <c r="B54">
        <f>B53</f>
        <v>1210000</v>
      </c>
      <c r="C54">
        <f>C53</f>
        <v>1260</v>
      </c>
      <c r="D54" t="str">
        <f>D53</f>
        <v>6260</v>
      </c>
      <c r="F54">
        <v>1</v>
      </c>
      <c r="G54">
        <v>4</v>
      </c>
      <c r="I54">
        <f t="shared" si="20"/>
        <v>0</v>
      </c>
      <c r="J54">
        <f t="shared" si="21"/>
        <v>1</v>
      </c>
      <c r="K54" t="s">
        <v>467</v>
      </c>
      <c r="L54" t="str">
        <f>L53</f>
        <v>27.01</v>
      </c>
      <c r="M54" t="s">
        <v>1657</v>
      </c>
      <c r="N54" t="str">
        <f t="shared" si="22"/>
        <v>A-27.01-OW</v>
      </c>
      <c r="O54" t="s">
        <v>236</v>
      </c>
      <c r="P54">
        <v>-1</v>
      </c>
      <c r="Q54">
        <f>IF(N54="",0,IFERROR(MATCH(N54,data[key],0),0))</f>
        <v>75</v>
      </c>
      <c r="R54">
        <f>IF(O54="",0,IFERROR(MATCH(O54,data[#Headers],0)-1,0))</f>
        <v>52</v>
      </c>
      <c r="T54" s="39"/>
      <c r="U54" s="57" t="s">
        <v>1650</v>
      </c>
      <c r="V54" s="15">
        <f t="shared" si="16"/>
        <v>32400000</v>
      </c>
      <c r="W54" s="16">
        <f>IF(OR($Q54=0,$R54=0),0,INDEX(data[],$Q54,$R54+W$4)*W$5*$P54)</f>
        <v>2700000</v>
      </c>
      <c r="X54" s="17">
        <f>IF(OR($Q54=0,$R54=0),0,INDEX(data[],$Q54,$R54+X$4)*X$5*$P54)</f>
        <v>2700000</v>
      </c>
      <c r="Y54" s="17">
        <f>IF(OR($Q54=0,$R54=0),0,INDEX(data[],$Q54,$R54+Y$4)*Y$5*$P54)</f>
        <v>2700000</v>
      </c>
      <c r="Z54" s="17">
        <f>IF(OR($Q54=0,$R54=0),0,INDEX(data[],$Q54,$R54+Z$4)*Z$5*$P54)</f>
        <v>2700000</v>
      </c>
      <c r="AA54" s="17">
        <f>IF(OR($Q54=0,$R54=0),0,INDEX(data[],$Q54,$R54+AA$4)*AA$5*$P54)</f>
        <v>2700000</v>
      </c>
      <c r="AB54" s="17">
        <f>IF(OR($Q54=0,$R54=0),0,INDEX(data[],$Q54,$R54+AB$4)*AB$5*$P54)</f>
        <v>2700000</v>
      </c>
      <c r="AC54" s="17">
        <f>IF(OR($Q54=0,$R54=0),0,INDEX(data[],$Q54,$R54+AC$4)*AC$5*$P54)</f>
        <v>2700000</v>
      </c>
      <c r="AD54" s="17">
        <f>IF(OR($Q54=0,$R54=0),0,INDEX(data[],$Q54,$R54+AD$4)*AD$5*$P54)</f>
        <v>2700000</v>
      </c>
      <c r="AE54" s="17">
        <f>IF(OR($Q54=0,$R54=0),0,INDEX(data[],$Q54,$R54+AE$4)*AE$5*$P54)</f>
        <v>2700000</v>
      </c>
      <c r="AF54" s="17">
        <f>IF(OR($Q54=0,$R54=0),0,INDEX(data[],$Q54,$R54+AF$4)*AF$5*$P54)</f>
        <v>2700000</v>
      </c>
      <c r="AG54" s="17">
        <f>IF(OR($Q54=0,$R54=0),0,INDEX(data[],$Q54,$R54+AG$4)*AG$5*$P54)</f>
        <v>2700000</v>
      </c>
      <c r="AH54" s="18">
        <f>IF(OR($Q54=0,$R54=0),0,INDEX(data[],$Q54,$R54+AH$4)*AH$5*$P54)</f>
        <v>2700000</v>
      </c>
      <c r="AI54" s="5"/>
    </row>
    <row r="55" spans="1:35" hidden="1" x14ac:dyDescent="0.25">
      <c r="A55" t="str">
        <f t="shared" si="3"/>
        <v>1210000-TW</v>
      </c>
      <c r="B55">
        <f>B53</f>
        <v>1210000</v>
      </c>
      <c r="C55">
        <f>C54</f>
        <v>1260</v>
      </c>
      <c r="D55" t="str">
        <f>D54</f>
        <v>6260</v>
      </c>
      <c r="F55">
        <v>1</v>
      </c>
      <c r="G55">
        <v>4</v>
      </c>
      <c r="I55">
        <f t="shared" si="20"/>
        <v>0</v>
      </c>
      <c r="J55">
        <f t="shared" si="21"/>
        <v>0</v>
      </c>
      <c r="K55" t="s">
        <v>467</v>
      </c>
      <c r="L55" t="str">
        <f>L54</f>
        <v>27.01</v>
      </c>
      <c r="M55" t="s">
        <v>1658</v>
      </c>
      <c r="N55" t="str">
        <f t="shared" si="22"/>
        <v>A-27.01-TW</v>
      </c>
      <c r="O55" t="s">
        <v>236</v>
      </c>
      <c r="P55">
        <v>-1</v>
      </c>
      <c r="Q55">
        <f>IF(N55="",0,IFERROR(MATCH(N55,data[key],0),0))</f>
        <v>0</v>
      </c>
      <c r="R55">
        <f>IF(O55="",0,IFERROR(MATCH(O55,data[#Headers],0)-1,0))</f>
        <v>52</v>
      </c>
      <c r="T55" s="39"/>
      <c r="U55" s="57" t="s">
        <v>1651</v>
      </c>
      <c r="V55" s="15">
        <f t="shared" si="16"/>
        <v>0</v>
      </c>
      <c r="W55" s="16">
        <f>IF(OR($Q55=0,$R55=0),0,INDEX(data[],$Q55,$R55+W$4)*W$5*$P55)</f>
        <v>0</v>
      </c>
      <c r="X55" s="17">
        <f>IF(OR($Q55=0,$R55=0),0,INDEX(data[],$Q55,$R55+X$4)*X$5*$P55)</f>
        <v>0</v>
      </c>
      <c r="Y55" s="17">
        <f>IF(OR($Q55=0,$R55=0),0,INDEX(data[],$Q55,$R55+Y$4)*Y$5*$P55)</f>
        <v>0</v>
      </c>
      <c r="Z55" s="17">
        <f>IF(OR($Q55=0,$R55=0),0,INDEX(data[],$Q55,$R55+Z$4)*Z$5*$P55)</f>
        <v>0</v>
      </c>
      <c r="AA55" s="17">
        <f>IF(OR($Q55=0,$R55=0),0,INDEX(data[],$Q55,$R55+AA$4)*AA$5*$P55)</f>
        <v>0</v>
      </c>
      <c r="AB55" s="17">
        <f>IF(OR($Q55=0,$R55=0),0,INDEX(data[],$Q55,$R55+AB$4)*AB$5*$P55)</f>
        <v>0</v>
      </c>
      <c r="AC55" s="17">
        <f>IF(OR($Q55=0,$R55=0),0,INDEX(data[],$Q55,$R55+AC$4)*AC$5*$P55)</f>
        <v>0</v>
      </c>
      <c r="AD55" s="17">
        <f>IF(OR($Q55=0,$R55=0),0,INDEX(data[],$Q55,$R55+AD$4)*AD$5*$P55)</f>
        <v>0</v>
      </c>
      <c r="AE55" s="17">
        <f>IF(OR($Q55=0,$R55=0),0,INDEX(data[],$Q55,$R55+AE$4)*AE$5*$P55)</f>
        <v>0</v>
      </c>
      <c r="AF55" s="17">
        <f>IF(OR($Q55=0,$R55=0),0,INDEX(data[],$Q55,$R55+AF$4)*AF$5*$P55)</f>
        <v>0</v>
      </c>
      <c r="AG55" s="17">
        <f>IF(OR($Q55=0,$R55=0),0,INDEX(data[],$Q55,$R55+AG$4)*AG$5*$P55)</f>
        <v>0</v>
      </c>
      <c r="AH55" s="18">
        <f>IF(OR($Q55=0,$R55=0),0,INDEX(data[],$Q55,$R55+AH$4)*AH$5*$P55)</f>
        <v>0</v>
      </c>
      <c r="AI55" s="5"/>
    </row>
    <row r="56" spans="1:35" hidden="1" x14ac:dyDescent="0.25">
      <c r="A56" t="str">
        <f t="shared" si="3"/>
        <v>1210000-xx</v>
      </c>
      <c r="B56">
        <f>B53</f>
        <v>1210000</v>
      </c>
      <c r="C56">
        <f>C55</f>
        <v>1260</v>
      </c>
      <c r="D56" t="str">
        <f>D55</f>
        <v>6260</v>
      </c>
      <c r="F56">
        <v>1</v>
      </c>
      <c r="G56">
        <v>4</v>
      </c>
      <c r="I56">
        <f t="shared" si="20"/>
        <v>0</v>
      </c>
      <c r="J56">
        <f t="shared" si="21"/>
        <v>0</v>
      </c>
      <c r="K56" t="s">
        <v>467</v>
      </c>
      <c r="L56" t="str">
        <f>L55</f>
        <v>27.01</v>
      </c>
      <c r="M56" t="s">
        <v>1652</v>
      </c>
      <c r="N56" t="str">
        <f t="shared" si="22"/>
        <v>A-27.01-xx</v>
      </c>
      <c r="O56" t="s">
        <v>236</v>
      </c>
      <c r="P56">
        <v>-1</v>
      </c>
      <c r="Q56">
        <f>IF(N56="",0,IFERROR(MATCH(N56,data[key],0),0))</f>
        <v>0</v>
      </c>
      <c r="R56">
        <f>IF(O56="",0,IFERROR(MATCH(O56,data[#Headers],0)-1,0))</f>
        <v>52</v>
      </c>
      <c r="T56" s="39"/>
      <c r="U56" s="57" t="s">
        <v>1652</v>
      </c>
      <c r="V56" s="15">
        <f t="shared" si="16"/>
        <v>0</v>
      </c>
      <c r="W56" s="16">
        <f>IF(OR($Q56=0,$R56=0),0,INDEX(data[],$Q56,$R56+W$4)*W$5*$P56)</f>
        <v>0</v>
      </c>
      <c r="X56" s="17">
        <f>IF(OR($Q56=0,$R56=0),0,INDEX(data[],$Q56,$R56+X$4)*X$5*$P56)</f>
        <v>0</v>
      </c>
      <c r="Y56" s="17">
        <f>IF(OR($Q56=0,$R56=0),0,INDEX(data[],$Q56,$R56+Y$4)*Y$5*$P56)</f>
        <v>0</v>
      </c>
      <c r="Z56" s="17">
        <f>IF(OR($Q56=0,$R56=0),0,INDEX(data[],$Q56,$R56+Z$4)*Z$5*$P56)</f>
        <v>0</v>
      </c>
      <c r="AA56" s="17">
        <f>IF(OR($Q56=0,$R56=0),0,INDEX(data[],$Q56,$R56+AA$4)*AA$5*$P56)</f>
        <v>0</v>
      </c>
      <c r="AB56" s="17">
        <f>IF(OR($Q56=0,$R56=0),0,INDEX(data[],$Q56,$R56+AB$4)*AB$5*$P56)</f>
        <v>0</v>
      </c>
      <c r="AC56" s="17">
        <f>IF(OR($Q56=0,$R56=0),0,INDEX(data[],$Q56,$R56+AC$4)*AC$5*$P56)</f>
        <v>0</v>
      </c>
      <c r="AD56" s="17">
        <f>IF(OR($Q56=0,$R56=0),0,INDEX(data[],$Q56,$R56+AD$4)*AD$5*$P56)</f>
        <v>0</v>
      </c>
      <c r="AE56" s="17">
        <f>IF(OR($Q56=0,$R56=0),0,INDEX(data[],$Q56,$R56+AE$4)*AE$5*$P56)</f>
        <v>0</v>
      </c>
      <c r="AF56" s="17">
        <f>IF(OR($Q56=0,$R56=0),0,INDEX(data[],$Q56,$R56+AF$4)*AF$5*$P56)</f>
        <v>0</v>
      </c>
      <c r="AG56" s="17">
        <f>IF(OR($Q56=0,$R56=0),0,INDEX(data[],$Q56,$R56+AG$4)*AG$5*$P56)</f>
        <v>0</v>
      </c>
      <c r="AH56" s="18">
        <f>IF(OR($Q56=0,$R56=0),0,INDEX(data[],$Q56,$R56+AH$4)*AH$5*$P56)</f>
        <v>0</v>
      </c>
      <c r="AI56" s="5"/>
    </row>
    <row r="57" spans="1:35" hidden="1" x14ac:dyDescent="0.25">
      <c r="A57" t="str">
        <f t="shared" si="3"/>
        <v>1211000</v>
      </c>
      <c r="B57">
        <f>B53+1000</f>
        <v>1211000</v>
      </c>
      <c r="C57">
        <v>1290</v>
      </c>
      <c r="D57" s="27" t="s">
        <v>1770</v>
      </c>
      <c r="F57">
        <v>1</v>
      </c>
      <c r="G57">
        <v>2</v>
      </c>
      <c r="I57">
        <f t="shared" si="20"/>
        <v>0</v>
      </c>
      <c r="J57">
        <f t="shared" si="21"/>
        <v>0</v>
      </c>
      <c r="K57" t="s">
        <v>467</v>
      </c>
      <c r="L57" s="27" t="s">
        <v>724</v>
      </c>
      <c r="N57" t="str">
        <f t="shared" si="22"/>
        <v>A-21.90</v>
      </c>
      <c r="O57" t="s">
        <v>236</v>
      </c>
      <c r="P57">
        <v>-1</v>
      </c>
      <c r="Q57">
        <f>IF(N57="",0,IFERROR(MATCH(N57,data[key],0),0))</f>
        <v>0</v>
      </c>
      <c r="R57">
        <f>IF(O57="",0,IFERROR(MATCH(O57,data[#Headers],0)-1,0))</f>
        <v>52</v>
      </c>
      <c r="T57" s="39" t="s">
        <v>724</v>
      </c>
      <c r="U57" s="56" t="s">
        <v>1665</v>
      </c>
      <c r="V57" s="15">
        <f t="shared" si="16"/>
        <v>0</v>
      </c>
      <c r="W57" s="16">
        <f>IF(OR($Q57=0,$R57=0),0,INDEX(data[],$Q57,$R57+W$4)*W$5*$P57)</f>
        <v>0</v>
      </c>
      <c r="X57" s="17">
        <f>IF(OR($Q57=0,$R57=0),0,INDEX(data[],$Q57,$R57+X$4)*X$5*$P57)</f>
        <v>0</v>
      </c>
      <c r="Y57" s="17">
        <f>IF(OR($Q57=0,$R57=0),0,INDEX(data[],$Q57,$R57+Y$4)*Y$5*$P57)</f>
        <v>0</v>
      </c>
      <c r="Z57" s="17">
        <f>IF(OR($Q57=0,$R57=0),0,INDEX(data[],$Q57,$R57+Z$4)*Z$5*$P57)</f>
        <v>0</v>
      </c>
      <c r="AA57" s="17">
        <f>IF(OR($Q57=0,$R57=0),0,INDEX(data[],$Q57,$R57+AA$4)*AA$5*$P57)</f>
        <v>0</v>
      </c>
      <c r="AB57" s="17">
        <f>IF(OR($Q57=0,$R57=0),0,INDEX(data[],$Q57,$R57+AB$4)*AB$5*$P57)</f>
        <v>0</v>
      </c>
      <c r="AC57" s="17">
        <f>IF(OR($Q57=0,$R57=0),0,INDEX(data[],$Q57,$R57+AC$4)*AC$5*$P57)</f>
        <v>0</v>
      </c>
      <c r="AD57" s="17">
        <f>IF(OR($Q57=0,$R57=0),0,INDEX(data[],$Q57,$R57+AD$4)*AD$5*$P57)</f>
        <v>0</v>
      </c>
      <c r="AE57" s="17">
        <f>IF(OR($Q57=0,$R57=0),0,INDEX(data[],$Q57,$R57+AE$4)*AE$5*$P57)</f>
        <v>0</v>
      </c>
      <c r="AF57" s="17">
        <f>IF(OR($Q57=0,$R57=0),0,INDEX(data[],$Q57,$R57+AF$4)*AF$5*$P57)</f>
        <v>0</v>
      </c>
      <c r="AG57" s="17">
        <f>IF(OR($Q57=0,$R57=0),0,INDEX(data[],$Q57,$R57+AG$4)*AG$5*$P57)</f>
        <v>0</v>
      </c>
      <c r="AH57" s="18">
        <f>IF(OR($Q57=0,$R57=0),0,INDEX(data[],$Q57,$R57+AH$4)*AH$5*$P57)</f>
        <v>0</v>
      </c>
      <c r="AI57" s="5"/>
    </row>
    <row r="58" spans="1:35" x14ac:dyDescent="0.25">
      <c r="A58" t="str">
        <f t="shared" si="3"/>
        <v>1212000</v>
      </c>
      <c r="B58">
        <f>B57+1000</f>
        <v>1212000</v>
      </c>
      <c r="F58">
        <v>1</v>
      </c>
      <c r="G58">
        <v>0</v>
      </c>
      <c r="I58">
        <f t="shared" ref="I58" si="23">IF(AND(OR($F$1=0,F58=$F$1),G58&lt;=$G$1,OR($J$1=1,J58=1,G58=0)),1,0)</f>
        <v>1</v>
      </c>
      <c r="J58">
        <f t="shared" ref="J58" si="24">IF(COUNTIF(V58:AH58,"&gt;0")&gt;0,1,IF(COUNTIF(V58:AH58,"&lt;0")&gt;0,1,0))</f>
        <v>0</v>
      </c>
      <c r="N58" t="str">
        <f t="shared" ref="N58" si="25">IF(OR(K58=0,L58=0),"",K58&amp;"-"&amp;IF(M58=0, L58,L58&amp;"-"&amp;M58))</f>
        <v/>
      </c>
      <c r="Q58">
        <f>IF(N58="",0,IFERROR(MATCH(N58,data[key],0),0))</f>
        <v>0</v>
      </c>
      <c r="R58">
        <f>IF(O58="",0,IFERROR(MATCH(O58,data[#Headers],0)-1,0))</f>
        <v>0</v>
      </c>
      <c r="T58" s="39"/>
      <c r="U58" s="56"/>
      <c r="V58" s="15"/>
      <c r="W58" s="16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8"/>
      <c r="AI58" s="5"/>
    </row>
    <row r="59" spans="1:35" x14ac:dyDescent="0.25">
      <c r="A59" t="str">
        <f t="shared" si="3"/>
        <v>1300000</v>
      </c>
      <c r="B59">
        <v>1300000</v>
      </c>
      <c r="C59">
        <v>1400</v>
      </c>
      <c r="F59">
        <v>1</v>
      </c>
      <c r="G59">
        <v>0</v>
      </c>
      <c r="H59">
        <v>1</v>
      </c>
      <c r="I59">
        <f t="shared" si="5"/>
        <v>1</v>
      </c>
      <c r="J59">
        <f t="shared" si="4"/>
        <v>1</v>
      </c>
      <c r="N59" t="str">
        <f t="shared" si="6"/>
        <v/>
      </c>
      <c r="Q59">
        <f>IF(N59="",0,IFERROR(MATCH(N59,data[key],0),0))</f>
        <v>0</v>
      </c>
      <c r="R59">
        <f>IF(O59="",0,IFERROR(MATCH(O59,data[#Headers],0)-1,0))</f>
        <v>0</v>
      </c>
      <c r="T59" s="39"/>
      <c r="U59" s="54" t="s">
        <v>1661</v>
      </c>
      <c r="V59" s="15">
        <f t="shared" si="10"/>
        <v>1816725000</v>
      </c>
      <c r="W59" s="16">
        <f t="shared" ref="W59:AH59" si="26">W12-W19</f>
        <v>149300000</v>
      </c>
      <c r="X59" s="17">
        <f t="shared" si="26"/>
        <v>153300000</v>
      </c>
      <c r="Y59" s="17">
        <f t="shared" si="26"/>
        <v>149300000</v>
      </c>
      <c r="Z59" s="17">
        <f t="shared" si="26"/>
        <v>151300000</v>
      </c>
      <c r="AA59" s="17">
        <f t="shared" si="26"/>
        <v>149300000</v>
      </c>
      <c r="AB59" s="17">
        <f t="shared" si="26"/>
        <v>151300000</v>
      </c>
      <c r="AC59" s="17">
        <f t="shared" si="26"/>
        <v>150800000</v>
      </c>
      <c r="AD59" s="17">
        <f t="shared" si="26"/>
        <v>151925000</v>
      </c>
      <c r="AE59" s="17">
        <f t="shared" si="26"/>
        <v>153550000</v>
      </c>
      <c r="AF59" s="17">
        <f t="shared" si="26"/>
        <v>151550000</v>
      </c>
      <c r="AG59" s="17">
        <f t="shared" si="26"/>
        <v>153550000</v>
      </c>
      <c r="AH59" s="18">
        <f t="shared" si="26"/>
        <v>151550000</v>
      </c>
      <c r="AI59" s="5"/>
    </row>
    <row r="60" spans="1:35" x14ac:dyDescent="0.25">
      <c r="A60" t="str">
        <f t="shared" si="3"/>
        <v>1301000</v>
      </c>
      <c r="B60">
        <f>B59+1000</f>
        <v>1301000</v>
      </c>
      <c r="F60">
        <v>1</v>
      </c>
      <c r="G60">
        <v>0</v>
      </c>
      <c r="H60">
        <v>4</v>
      </c>
      <c r="I60">
        <f t="shared" si="5"/>
        <v>1</v>
      </c>
      <c r="J60">
        <f t="shared" si="4"/>
        <v>1</v>
      </c>
      <c r="N60" t="str">
        <f t="shared" si="6"/>
        <v/>
      </c>
      <c r="Q60">
        <f>IF(N60="",0,IFERROR(MATCH(N60,data[key],0),0))</f>
        <v>0</v>
      </c>
      <c r="R60">
        <f>IF(O60="",0,IFERROR(MATCH(O60,data[#Headers],0)-1,0))</f>
        <v>0</v>
      </c>
      <c r="T60" s="39"/>
      <c r="U60" s="54" t="s">
        <v>1760</v>
      </c>
      <c r="V60" s="19">
        <f t="shared" ref="V60:AH60" si="27">IF(V$12=0,0,V59/V$12)</f>
        <v>0.35881673283166438</v>
      </c>
      <c r="W60" s="20">
        <f t="shared" si="27"/>
        <v>0.3554761904761905</v>
      </c>
      <c r="X60" s="21">
        <f t="shared" si="27"/>
        <v>0.36499999999999999</v>
      </c>
      <c r="Y60" s="21">
        <f t="shared" si="27"/>
        <v>0.3554761904761905</v>
      </c>
      <c r="Z60" s="21">
        <f t="shared" si="27"/>
        <v>0.36023809523809525</v>
      </c>
      <c r="AA60" s="21">
        <f t="shared" si="27"/>
        <v>0.3554761904761905</v>
      </c>
      <c r="AB60" s="21">
        <f t="shared" si="27"/>
        <v>0.36023809523809525</v>
      </c>
      <c r="AC60" s="21">
        <f t="shared" si="27"/>
        <v>0.35726131248519311</v>
      </c>
      <c r="AD60" s="21">
        <f t="shared" si="27"/>
        <v>0.35814474304573313</v>
      </c>
      <c r="AE60" s="21">
        <f t="shared" si="27"/>
        <v>0.36197548326261197</v>
      </c>
      <c r="AF60" s="21">
        <f t="shared" si="27"/>
        <v>0.35726072607260728</v>
      </c>
      <c r="AG60" s="21">
        <f t="shared" si="27"/>
        <v>0.36197548326261197</v>
      </c>
      <c r="AH60" s="22">
        <f t="shared" si="27"/>
        <v>0.35726072607260728</v>
      </c>
      <c r="AI60" s="5"/>
    </row>
    <row r="61" spans="1:35" x14ac:dyDescent="0.25">
      <c r="A61" t="str">
        <f t="shared" si="3"/>
        <v>1302000</v>
      </c>
      <c r="B61">
        <f>B60+1000</f>
        <v>1302000</v>
      </c>
      <c r="F61">
        <v>1</v>
      </c>
      <c r="G61">
        <v>0</v>
      </c>
      <c r="I61">
        <f t="shared" si="5"/>
        <v>1</v>
      </c>
      <c r="J61">
        <f t="shared" si="4"/>
        <v>0</v>
      </c>
      <c r="N61" t="str">
        <f t="shared" si="6"/>
        <v/>
      </c>
      <c r="Q61">
        <f>IF(N61="",0,IFERROR(MATCH(N61,data[key],0),0))</f>
        <v>0</v>
      </c>
      <c r="R61">
        <f>IF(O61="",0,IFERROR(MATCH(O61,data[#Headers],0)-1,0))</f>
        <v>0</v>
      </c>
      <c r="T61" s="39"/>
      <c r="U61" s="54"/>
      <c r="V61" s="15"/>
      <c r="W61" s="16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8"/>
      <c r="AI61" s="5"/>
    </row>
    <row r="62" spans="1:35" x14ac:dyDescent="0.25">
      <c r="A62" t="str">
        <f t="shared" si="3"/>
        <v>1303000</v>
      </c>
      <c r="B62">
        <f>B61+1000</f>
        <v>1303000</v>
      </c>
      <c r="C62">
        <v>1410</v>
      </c>
      <c r="F62">
        <v>1</v>
      </c>
      <c r="G62">
        <v>1</v>
      </c>
      <c r="H62">
        <v>1</v>
      </c>
      <c r="I62">
        <f t="shared" si="5"/>
        <v>1</v>
      </c>
      <c r="J62">
        <f t="shared" si="4"/>
        <v>1</v>
      </c>
      <c r="N62" t="str">
        <f t="shared" si="6"/>
        <v/>
      </c>
      <c r="Q62">
        <f>IF(N62="",0,IFERROR(MATCH(N62,data[key],0),0))</f>
        <v>0</v>
      </c>
      <c r="R62">
        <f>IF(O62="",0,IFERROR(MATCH(O62,data[#Headers],0)-1,0))</f>
        <v>0</v>
      </c>
      <c r="T62" s="39"/>
      <c r="U62" s="54" t="s">
        <v>1662</v>
      </c>
      <c r="V62" s="15">
        <f t="shared" ref="V62:V74" si="28">SUMPRODUCT(W62:AH62,W$3:AH$3)</f>
        <v>274800000</v>
      </c>
      <c r="W62" s="16">
        <f>W63+W67</f>
        <v>22900000</v>
      </c>
      <c r="X62" s="17">
        <f t="shared" ref="X62:AH62" si="29">X63+X67</f>
        <v>22900000</v>
      </c>
      <c r="Y62" s="17">
        <f t="shared" si="29"/>
        <v>22900000</v>
      </c>
      <c r="Z62" s="17">
        <f t="shared" si="29"/>
        <v>22900000</v>
      </c>
      <c r="AA62" s="17">
        <f t="shared" si="29"/>
        <v>22900000</v>
      </c>
      <c r="AB62" s="17">
        <f t="shared" si="29"/>
        <v>22900000</v>
      </c>
      <c r="AC62" s="17">
        <f t="shared" si="29"/>
        <v>22900000</v>
      </c>
      <c r="AD62" s="17">
        <f t="shared" si="29"/>
        <v>22900000</v>
      </c>
      <c r="AE62" s="17">
        <f t="shared" si="29"/>
        <v>22900000</v>
      </c>
      <c r="AF62" s="17">
        <f t="shared" si="29"/>
        <v>22900000</v>
      </c>
      <c r="AG62" s="17">
        <f t="shared" si="29"/>
        <v>22900000</v>
      </c>
      <c r="AH62" s="18">
        <f t="shared" si="29"/>
        <v>22900000</v>
      </c>
      <c r="AI62" s="5"/>
    </row>
    <row r="63" spans="1:35" x14ac:dyDescent="0.25">
      <c r="A63" t="str">
        <f t="shared" si="3"/>
        <v>1400000</v>
      </c>
      <c r="B63">
        <v>1400000</v>
      </c>
      <c r="F63">
        <v>1</v>
      </c>
      <c r="G63">
        <v>1</v>
      </c>
      <c r="H63">
        <v>2</v>
      </c>
      <c r="I63">
        <f t="shared" ref="I63:I94" si="30">IF(AND(OR($F$1=0,F63=$F$1),G63&lt;=$G$1,OR($J$1=1,J63=1,G63=0)),1,0)</f>
        <v>1</v>
      </c>
      <c r="J63">
        <f t="shared" ref="J63:J93" si="31">IF(COUNTIF(V63:AH63,"&gt;0")&gt;0,1,IF(COUNTIF(V63:AH63,"&lt;0")&gt;0,1,0))</f>
        <v>1</v>
      </c>
      <c r="N63" t="str">
        <f t="shared" ref="N63:N94" si="32">IF(OR(K63=0,L63=0),"",K63&amp;"-"&amp;IF(M63=0, L63,L63&amp;"-"&amp;M63))</f>
        <v/>
      </c>
      <c r="Q63">
        <f>IF(N63="",0,IFERROR(MATCH(N63,data[key],0),0))</f>
        <v>0</v>
      </c>
      <c r="R63">
        <f>IF(O63="",0,IFERROR(MATCH(O63,data[#Headers],0)-1,0))</f>
        <v>0</v>
      </c>
      <c r="T63" s="39"/>
      <c r="U63" s="54" t="s">
        <v>1663</v>
      </c>
      <c r="V63" s="15">
        <f t="shared" si="28"/>
        <v>78000000</v>
      </c>
      <c r="W63" s="16">
        <f>W64+W65+W66</f>
        <v>6500000</v>
      </c>
      <c r="X63" s="17">
        <f t="shared" ref="X63:AH63" si="33">X64+X65+X66</f>
        <v>6500000</v>
      </c>
      <c r="Y63" s="17">
        <f t="shared" si="33"/>
        <v>6500000</v>
      </c>
      <c r="Z63" s="17">
        <f t="shared" si="33"/>
        <v>6500000</v>
      </c>
      <c r="AA63" s="17">
        <f t="shared" si="33"/>
        <v>6500000</v>
      </c>
      <c r="AB63" s="17">
        <f t="shared" si="33"/>
        <v>6500000</v>
      </c>
      <c r="AC63" s="17">
        <f t="shared" si="33"/>
        <v>6500000</v>
      </c>
      <c r="AD63" s="17">
        <f t="shared" si="33"/>
        <v>6500000</v>
      </c>
      <c r="AE63" s="17">
        <f t="shared" si="33"/>
        <v>6500000</v>
      </c>
      <c r="AF63" s="17">
        <f t="shared" si="33"/>
        <v>6500000</v>
      </c>
      <c r="AG63" s="17">
        <f t="shared" si="33"/>
        <v>6500000</v>
      </c>
      <c r="AH63" s="18">
        <f t="shared" si="33"/>
        <v>6500000</v>
      </c>
      <c r="AI63" s="5"/>
    </row>
    <row r="64" spans="1:35" x14ac:dyDescent="0.25">
      <c r="A64" t="str">
        <f t="shared" si="3"/>
        <v>1401000</v>
      </c>
      <c r="B64">
        <f>B63+1000</f>
        <v>1401000</v>
      </c>
      <c r="C64">
        <v>1550</v>
      </c>
      <c r="D64" t="s">
        <v>1470</v>
      </c>
      <c r="F64">
        <v>1</v>
      </c>
      <c r="G64">
        <v>2</v>
      </c>
      <c r="I64">
        <f t="shared" si="30"/>
        <v>1</v>
      </c>
      <c r="J64">
        <f t="shared" si="31"/>
        <v>1</v>
      </c>
      <c r="K64" t="s">
        <v>467</v>
      </c>
      <c r="L64" s="27" t="s">
        <v>575</v>
      </c>
      <c r="N64" t="str">
        <f t="shared" si="32"/>
        <v>A-25.02</v>
      </c>
      <c r="O64" t="s">
        <v>236</v>
      </c>
      <c r="P64">
        <v>-1</v>
      </c>
      <c r="Q64">
        <f>IF(N64="",0,IFERROR(MATCH(N64,data[key],0),0))</f>
        <v>14</v>
      </c>
      <c r="R64">
        <f>IF(O64="",0,IFERROR(MATCH(O64,data[#Headers],0)-1,0))</f>
        <v>52</v>
      </c>
      <c r="T64" s="39" t="s">
        <v>575</v>
      </c>
      <c r="U64" s="56" t="s">
        <v>1228</v>
      </c>
      <c r="V64" s="15">
        <f t="shared" si="28"/>
        <v>60000000</v>
      </c>
      <c r="W64" s="16">
        <f>IF(OR($Q64=0,$R64=0),0,INDEX(data[],$Q64,$R64+W$4)*W$5*$P64)</f>
        <v>5000000</v>
      </c>
      <c r="X64" s="17">
        <f>IF(OR($Q64=0,$R64=0),0,INDEX(data[],$Q64,$R64+X$4)*X$5*$P64)</f>
        <v>5000000</v>
      </c>
      <c r="Y64" s="17">
        <f>IF(OR($Q64=0,$R64=0),0,INDEX(data[],$Q64,$R64+Y$4)*Y$5*$P64)</f>
        <v>5000000</v>
      </c>
      <c r="Z64" s="17">
        <f>IF(OR($Q64=0,$R64=0),0,INDEX(data[],$Q64,$R64+Z$4)*Z$5*$P64)</f>
        <v>5000000</v>
      </c>
      <c r="AA64" s="17">
        <f>IF(OR($Q64=0,$R64=0),0,INDEX(data[],$Q64,$R64+AA$4)*AA$5*$P64)</f>
        <v>5000000</v>
      </c>
      <c r="AB64" s="17">
        <f>IF(OR($Q64=0,$R64=0),0,INDEX(data[],$Q64,$R64+AB$4)*AB$5*$P64)</f>
        <v>5000000</v>
      </c>
      <c r="AC64" s="17">
        <f>IF(OR($Q64=0,$R64=0),0,INDEX(data[],$Q64,$R64+AC$4)*AC$5*$P64)</f>
        <v>5000000</v>
      </c>
      <c r="AD64" s="17">
        <f>IF(OR($Q64=0,$R64=0),0,INDEX(data[],$Q64,$R64+AD$4)*AD$5*$P64)</f>
        <v>5000000</v>
      </c>
      <c r="AE64" s="17">
        <f>IF(OR($Q64=0,$R64=0),0,INDEX(data[],$Q64,$R64+AE$4)*AE$5*$P64)</f>
        <v>5000000</v>
      </c>
      <c r="AF64" s="17">
        <f>IF(OR($Q64=0,$R64=0),0,INDEX(data[],$Q64,$R64+AF$4)*AF$5*$P64)</f>
        <v>5000000</v>
      </c>
      <c r="AG64" s="17">
        <f>IF(OR($Q64=0,$R64=0),0,INDEX(data[],$Q64,$R64+AG$4)*AG$5*$P64)</f>
        <v>5000000</v>
      </c>
      <c r="AH64" s="18">
        <f>IF(OR($Q64=0,$R64=0),0,INDEX(data[],$Q64,$R64+AH$4)*AH$5*$P64)</f>
        <v>5000000</v>
      </c>
      <c r="AI64" s="5"/>
    </row>
    <row r="65" spans="1:35" x14ac:dyDescent="0.25">
      <c r="A65" t="str">
        <f t="shared" si="3"/>
        <v>1402000</v>
      </c>
      <c r="B65">
        <f>B64+1000</f>
        <v>1402000</v>
      </c>
      <c r="C65">
        <v>1560</v>
      </c>
      <c r="D65" t="s">
        <v>1472</v>
      </c>
      <c r="F65">
        <v>1</v>
      </c>
      <c r="G65">
        <v>2</v>
      </c>
      <c r="I65">
        <f t="shared" si="30"/>
        <v>1</v>
      </c>
      <c r="J65">
        <f t="shared" si="31"/>
        <v>1</v>
      </c>
      <c r="K65" t="s">
        <v>467</v>
      </c>
      <c r="L65" s="27" t="s">
        <v>583</v>
      </c>
      <c r="N65" t="str">
        <f t="shared" si="32"/>
        <v>A-27.02</v>
      </c>
      <c r="O65" t="s">
        <v>236</v>
      </c>
      <c r="P65">
        <v>-1</v>
      </c>
      <c r="Q65">
        <f>IF(N65="",0,IFERROR(MATCH(N65,data[key],0),0))</f>
        <v>21</v>
      </c>
      <c r="R65">
        <f>IF(O65="",0,IFERROR(MATCH(O65,data[#Headers],0)-1,0))</f>
        <v>52</v>
      </c>
      <c r="T65" s="39" t="s">
        <v>583</v>
      </c>
      <c r="U65" s="56" t="s">
        <v>1235</v>
      </c>
      <c r="V65" s="15">
        <f t="shared" si="28"/>
        <v>18000000</v>
      </c>
      <c r="W65" s="16">
        <f>IF(OR($Q65=0,$R65=0),0,INDEX(data[],$Q65,$R65+W$4)*W$5*$P65)</f>
        <v>1500000</v>
      </c>
      <c r="X65" s="17">
        <f>IF(OR($Q65=0,$R65=0),0,INDEX(data[],$Q65,$R65+X$4)*X$5*$P65)</f>
        <v>1500000</v>
      </c>
      <c r="Y65" s="17">
        <f>IF(OR($Q65=0,$R65=0),0,INDEX(data[],$Q65,$R65+Y$4)*Y$5*$P65)</f>
        <v>1500000</v>
      </c>
      <c r="Z65" s="17">
        <f>IF(OR($Q65=0,$R65=0),0,INDEX(data[],$Q65,$R65+Z$4)*Z$5*$P65)</f>
        <v>1500000</v>
      </c>
      <c r="AA65" s="17">
        <f>IF(OR($Q65=0,$R65=0),0,INDEX(data[],$Q65,$R65+AA$4)*AA$5*$P65)</f>
        <v>1500000</v>
      </c>
      <c r="AB65" s="17">
        <f>IF(OR($Q65=0,$R65=0),0,INDEX(data[],$Q65,$R65+AB$4)*AB$5*$P65)</f>
        <v>1500000</v>
      </c>
      <c r="AC65" s="17">
        <f>IF(OR($Q65=0,$R65=0),0,INDEX(data[],$Q65,$R65+AC$4)*AC$5*$P65)</f>
        <v>1500000</v>
      </c>
      <c r="AD65" s="17">
        <f>IF(OR($Q65=0,$R65=0),0,INDEX(data[],$Q65,$R65+AD$4)*AD$5*$P65)</f>
        <v>1500000</v>
      </c>
      <c r="AE65" s="17">
        <f>IF(OR($Q65=0,$R65=0),0,INDEX(data[],$Q65,$R65+AE$4)*AE$5*$P65)</f>
        <v>1500000</v>
      </c>
      <c r="AF65" s="17">
        <f>IF(OR($Q65=0,$R65=0),0,INDEX(data[],$Q65,$R65+AF$4)*AF$5*$P65)</f>
        <v>1500000</v>
      </c>
      <c r="AG65" s="17">
        <f>IF(OR($Q65=0,$R65=0),0,INDEX(data[],$Q65,$R65+AG$4)*AG$5*$P65)</f>
        <v>1500000</v>
      </c>
      <c r="AH65" s="18">
        <f>IF(OR($Q65=0,$R65=0),0,INDEX(data[],$Q65,$R65+AH$4)*AH$5*$P65)</f>
        <v>1500000</v>
      </c>
      <c r="AI65" s="5"/>
    </row>
    <row r="66" spans="1:35" hidden="1" x14ac:dyDescent="0.25">
      <c r="A66" t="str">
        <f t="shared" si="3"/>
        <v>1403000</v>
      </c>
      <c r="B66">
        <f>B65+1000</f>
        <v>1403000</v>
      </c>
      <c r="C66">
        <v>1590</v>
      </c>
      <c r="D66" s="27" t="s">
        <v>1763</v>
      </c>
      <c r="F66">
        <v>1</v>
      </c>
      <c r="G66">
        <v>2</v>
      </c>
      <c r="I66">
        <f t="shared" si="30"/>
        <v>0</v>
      </c>
      <c r="J66">
        <f t="shared" si="31"/>
        <v>0</v>
      </c>
      <c r="K66" t="s">
        <v>467</v>
      </c>
      <c r="L66" s="27" t="s">
        <v>20</v>
      </c>
      <c r="N66" t="str">
        <f t="shared" si="32"/>
        <v>A-22.90</v>
      </c>
      <c r="O66" t="s">
        <v>236</v>
      </c>
      <c r="P66">
        <v>-1</v>
      </c>
      <c r="Q66">
        <f>IF(N66="",0,IFERROR(MATCH(N66,data[key],0),0))</f>
        <v>0</v>
      </c>
      <c r="R66">
        <f>IF(O66="",0,IFERROR(MATCH(O66,data[#Headers],0)-1,0))</f>
        <v>52</v>
      </c>
      <c r="T66" s="39" t="s">
        <v>20</v>
      </c>
      <c r="U66" s="56" t="s">
        <v>1667</v>
      </c>
      <c r="V66" s="15">
        <f t="shared" si="28"/>
        <v>0</v>
      </c>
      <c r="W66" s="16">
        <f>IF(OR($Q66=0,$R66=0),0,INDEX(data[],$Q66,$R66+W$4)*W$5*$P66)</f>
        <v>0</v>
      </c>
      <c r="X66" s="17">
        <f>IF(OR($Q66=0,$R66=0),0,INDEX(data[],$Q66,$R66+X$4)*X$5*$P66)</f>
        <v>0</v>
      </c>
      <c r="Y66" s="17">
        <f>IF(OR($Q66=0,$R66=0),0,INDEX(data[],$Q66,$R66+Y$4)*Y$5*$P66)</f>
        <v>0</v>
      </c>
      <c r="Z66" s="17">
        <f>IF(OR($Q66=0,$R66=0),0,INDEX(data[],$Q66,$R66+Z$4)*Z$5*$P66)</f>
        <v>0</v>
      </c>
      <c r="AA66" s="17">
        <f>IF(OR($Q66=0,$R66=0),0,INDEX(data[],$Q66,$R66+AA$4)*AA$5*$P66)</f>
        <v>0</v>
      </c>
      <c r="AB66" s="17">
        <f>IF(OR($Q66=0,$R66=0),0,INDEX(data[],$Q66,$R66+AB$4)*AB$5*$P66)</f>
        <v>0</v>
      </c>
      <c r="AC66" s="17">
        <f>IF(OR($Q66=0,$R66=0),0,INDEX(data[],$Q66,$R66+AC$4)*AC$5*$P66)</f>
        <v>0</v>
      </c>
      <c r="AD66" s="17">
        <f>IF(OR($Q66=0,$R66=0),0,INDEX(data[],$Q66,$R66+AD$4)*AD$5*$P66)</f>
        <v>0</v>
      </c>
      <c r="AE66" s="17">
        <f>IF(OR($Q66=0,$R66=0),0,INDEX(data[],$Q66,$R66+AE$4)*AE$5*$P66)</f>
        <v>0</v>
      </c>
      <c r="AF66" s="17">
        <f>IF(OR($Q66=0,$R66=0),0,INDEX(data[],$Q66,$R66+AF$4)*AF$5*$P66)</f>
        <v>0</v>
      </c>
      <c r="AG66" s="17">
        <f>IF(OR($Q66=0,$R66=0),0,INDEX(data[],$Q66,$R66+AG$4)*AG$5*$P66)</f>
        <v>0</v>
      </c>
      <c r="AH66" s="18">
        <f>IF(OR($Q66=0,$R66=0),0,INDEX(data[],$Q66,$R66+AH$4)*AH$5*$P66)</f>
        <v>0</v>
      </c>
      <c r="AI66" s="5"/>
    </row>
    <row r="67" spans="1:35" x14ac:dyDescent="0.25">
      <c r="A67" t="str">
        <f t="shared" si="3"/>
        <v>1500000</v>
      </c>
      <c r="B67">
        <v>1500000</v>
      </c>
      <c r="F67">
        <v>1</v>
      </c>
      <c r="G67">
        <v>1</v>
      </c>
      <c r="H67">
        <v>2</v>
      </c>
      <c r="I67">
        <f t="shared" si="30"/>
        <v>1</v>
      </c>
      <c r="J67">
        <f t="shared" si="31"/>
        <v>1</v>
      </c>
      <c r="N67" t="str">
        <f t="shared" si="32"/>
        <v/>
      </c>
      <c r="Q67">
        <f>IF(N67="",0,IFERROR(MATCH(N67,data[key],0),0))</f>
        <v>0</v>
      </c>
      <c r="R67">
        <f>IF(O67="",0,IFERROR(MATCH(O67,data[#Headers],0)-1,0))</f>
        <v>0</v>
      </c>
      <c r="T67" s="39"/>
      <c r="U67" s="54" t="s">
        <v>1664</v>
      </c>
      <c r="V67" s="15">
        <f t="shared" si="28"/>
        <v>196800000</v>
      </c>
      <c r="W67" s="16">
        <f>W68+W69+W70+W71+W72</f>
        <v>16400000</v>
      </c>
      <c r="X67" s="17">
        <f t="shared" ref="X67:AH67" si="34">X68+X69+X70+X71+X72</f>
        <v>16400000</v>
      </c>
      <c r="Y67" s="17">
        <f t="shared" si="34"/>
        <v>16400000</v>
      </c>
      <c r="Z67" s="17">
        <f t="shared" si="34"/>
        <v>16400000</v>
      </c>
      <c r="AA67" s="17">
        <f t="shared" si="34"/>
        <v>16400000</v>
      </c>
      <c r="AB67" s="17">
        <f t="shared" si="34"/>
        <v>16400000</v>
      </c>
      <c r="AC67" s="17">
        <f t="shared" si="34"/>
        <v>16400000</v>
      </c>
      <c r="AD67" s="17">
        <f t="shared" si="34"/>
        <v>16400000</v>
      </c>
      <c r="AE67" s="17">
        <f t="shared" si="34"/>
        <v>16400000</v>
      </c>
      <c r="AF67" s="17">
        <f t="shared" si="34"/>
        <v>16400000</v>
      </c>
      <c r="AG67" s="17">
        <f t="shared" si="34"/>
        <v>16400000</v>
      </c>
      <c r="AH67" s="18">
        <f t="shared" si="34"/>
        <v>16400000</v>
      </c>
      <c r="AI67" s="5"/>
    </row>
    <row r="68" spans="1:35" x14ac:dyDescent="0.25">
      <c r="A68" t="str">
        <f t="shared" si="3"/>
        <v>1501000</v>
      </c>
      <c r="B68">
        <f t="shared" ref="B68:B73" si="35">B67+1000</f>
        <v>1501000</v>
      </c>
      <c r="C68">
        <v>1610</v>
      </c>
      <c r="D68" t="s">
        <v>1474</v>
      </c>
      <c r="F68">
        <v>1</v>
      </c>
      <c r="G68">
        <v>2</v>
      </c>
      <c r="I68">
        <f t="shared" si="30"/>
        <v>1</v>
      </c>
      <c r="J68">
        <f t="shared" si="31"/>
        <v>1</v>
      </c>
      <c r="K68" t="s">
        <v>467</v>
      </c>
      <c r="L68" s="27" t="s">
        <v>567</v>
      </c>
      <c r="N68" t="str">
        <f t="shared" si="32"/>
        <v>A-23.01</v>
      </c>
      <c r="O68" t="s">
        <v>236</v>
      </c>
      <c r="P68">
        <v>-1</v>
      </c>
      <c r="Q68">
        <f>IF(N68="",0,IFERROR(MATCH(N68,data[key],0),0))</f>
        <v>10</v>
      </c>
      <c r="R68">
        <f>IF(O68="",0,IFERROR(MATCH(O68,data[#Headers],0)-1,0))</f>
        <v>52</v>
      </c>
      <c r="T68" s="39" t="s">
        <v>567</v>
      </c>
      <c r="U68" s="56" t="s">
        <v>1224</v>
      </c>
      <c r="V68" s="15">
        <f t="shared" si="28"/>
        <v>36000000</v>
      </c>
      <c r="W68" s="16">
        <f>IF(OR($Q68=0,$R68=0),0,INDEX(data[],$Q68,$R68+W$4)*W$5*$P68)</f>
        <v>3000000</v>
      </c>
      <c r="X68" s="17">
        <f>IF(OR($Q68=0,$R68=0),0,INDEX(data[],$Q68,$R68+X$4)*X$5*$P68)</f>
        <v>3000000</v>
      </c>
      <c r="Y68" s="17">
        <f>IF(OR($Q68=0,$R68=0),0,INDEX(data[],$Q68,$R68+Y$4)*Y$5*$P68)</f>
        <v>3000000</v>
      </c>
      <c r="Z68" s="17">
        <f>IF(OR($Q68=0,$R68=0),0,INDEX(data[],$Q68,$R68+Z$4)*Z$5*$P68)</f>
        <v>3000000</v>
      </c>
      <c r="AA68" s="17">
        <f>IF(OR($Q68=0,$R68=0),0,INDEX(data[],$Q68,$R68+AA$4)*AA$5*$P68)</f>
        <v>3000000</v>
      </c>
      <c r="AB68" s="17">
        <f>IF(OR($Q68=0,$R68=0),0,INDEX(data[],$Q68,$R68+AB$4)*AB$5*$P68)</f>
        <v>3000000</v>
      </c>
      <c r="AC68" s="17">
        <f>IF(OR($Q68=0,$R68=0),0,INDEX(data[],$Q68,$R68+AC$4)*AC$5*$P68)</f>
        <v>3000000</v>
      </c>
      <c r="AD68" s="17">
        <f>IF(OR($Q68=0,$R68=0),0,INDEX(data[],$Q68,$R68+AD$4)*AD$5*$P68)</f>
        <v>3000000</v>
      </c>
      <c r="AE68" s="17">
        <f>IF(OR($Q68=0,$R68=0),0,INDEX(data[],$Q68,$R68+AE$4)*AE$5*$P68)</f>
        <v>3000000</v>
      </c>
      <c r="AF68" s="17">
        <f>IF(OR($Q68=0,$R68=0),0,INDEX(data[],$Q68,$R68+AF$4)*AF$5*$P68)</f>
        <v>3000000</v>
      </c>
      <c r="AG68" s="17">
        <f>IF(OR($Q68=0,$R68=0),0,INDEX(data[],$Q68,$R68+AG$4)*AG$5*$P68)</f>
        <v>3000000</v>
      </c>
      <c r="AH68" s="18">
        <f>IF(OR($Q68=0,$R68=0),0,INDEX(data[],$Q68,$R68+AH$4)*AH$5*$P68)</f>
        <v>3000000</v>
      </c>
      <c r="AI68" s="5"/>
    </row>
    <row r="69" spans="1:35" x14ac:dyDescent="0.25">
      <c r="A69" t="str">
        <f t="shared" si="3"/>
        <v>1502000</v>
      </c>
      <c r="B69">
        <f t="shared" si="35"/>
        <v>1502000</v>
      </c>
      <c r="C69">
        <v>1620</v>
      </c>
      <c r="D69" t="s">
        <v>1476</v>
      </c>
      <c r="F69">
        <v>1</v>
      </c>
      <c r="G69">
        <v>2</v>
      </c>
      <c r="I69">
        <f t="shared" si="30"/>
        <v>1</v>
      </c>
      <c r="J69">
        <f t="shared" si="31"/>
        <v>1</v>
      </c>
      <c r="K69" t="s">
        <v>467</v>
      </c>
      <c r="L69" s="27" t="s">
        <v>569</v>
      </c>
      <c r="N69" t="str">
        <f t="shared" si="32"/>
        <v>A-23.02</v>
      </c>
      <c r="O69" t="s">
        <v>236</v>
      </c>
      <c r="P69">
        <v>-1</v>
      </c>
      <c r="Q69">
        <f>IF(N69="",0,IFERROR(MATCH(N69,data[key],0),0))</f>
        <v>11</v>
      </c>
      <c r="R69">
        <f>IF(O69="",0,IFERROR(MATCH(O69,data[#Headers],0)-1,0))</f>
        <v>52</v>
      </c>
      <c r="T69" s="39" t="s">
        <v>569</v>
      </c>
      <c r="U69" s="56" t="s">
        <v>1225</v>
      </c>
      <c r="V69" s="15">
        <f t="shared" si="28"/>
        <v>36000000</v>
      </c>
      <c r="W69" s="16">
        <f>IF(OR($Q69=0,$R69=0),0,INDEX(data[],$Q69,$R69+W$4)*W$5*$P69)</f>
        <v>3000000</v>
      </c>
      <c r="X69" s="17">
        <f>IF(OR($Q69=0,$R69=0),0,INDEX(data[],$Q69,$R69+X$4)*X$5*$P69)</f>
        <v>3000000</v>
      </c>
      <c r="Y69" s="17">
        <f>IF(OR($Q69=0,$R69=0),0,INDEX(data[],$Q69,$R69+Y$4)*Y$5*$P69)</f>
        <v>3000000</v>
      </c>
      <c r="Z69" s="17">
        <f>IF(OR($Q69=0,$R69=0),0,INDEX(data[],$Q69,$R69+Z$4)*Z$5*$P69)</f>
        <v>3000000</v>
      </c>
      <c r="AA69" s="17">
        <f>IF(OR($Q69=0,$R69=0),0,INDEX(data[],$Q69,$R69+AA$4)*AA$5*$P69)</f>
        <v>3000000</v>
      </c>
      <c r="AB69" s="17">
        <f>IF(OR($Q69=0,$R69=0),0,INDEX(data[],$Q69,$R69+AB$4)*AB$5*$P69)</f>
        <v>3000000</v>
      </c>
      <c r="AC69" s="17">
        <f>IF(OR($Q69=0,$R69=0),0,INDEX(data[],$Q69,$R69+AC$4)*AC$5*$P69)</f>
        <v>3000000</v>
      </c>
      <c r="AD69" s="17">
        <f>IF(OR($Q69=0,$R69=0),0,INDEX(data[],$Q69,$R69+AD$4)*AD$5*$P69)</f>
        <v>3000000</v>
      </c>
      <c r="AE69" s="17">
        <f>IF(OR($Q69=0,$R69=0),0,INDEX(data[],$Q69,$R69+AE$4)*AE$5*$P69)</f>
        <v>3000000</v>
      </c>
      <c r="AF69" s="17">
        <f>IF(OR($Q69=0,$R69=0),0,INDEX(data[],$Q69,$R69+AF$4)*AF$5*$P69)</f>
        <v>3000000</v>
      </c>
      <c r="AG69" s="17">
        <f>IF(OR($Q69=0,$R69=0),0,INDEX(data[],$Q69,$R69+AG$4)*AG$5*$P69)</f>
        <v>3000000</v>
      </c>
      <c r="AH69" s="18">
        <f>IF(OR($Q69=0,$R69=0),0,INDEX(data[],$Q69,$R69+AH$4)*AH$5*$P69)</f>
        <v>3000000</v>
      </c>
      <c r="AI69" s="5"/>
    </row>
    <row r="70" spans="1:35" x14ac:dyDescent="0.25">
      <c r="A70" t="str">
        <f t="shared" si="3"/>
        <v>1503000</v>
      </c>
      <c r="B70">
        <f t="shared" si="35"/>
        <v>1503000</v>
      </c>
      <c r="C70">
        <v>1650</v>
      </c>
      <c r="D70" t="s">
        <v>1478</v>
      </c>
      <c r="F70">
        <v>1</v>
      </c>
      <c r="G70">
        <v>2</v>
      </c>
      <c r="I70">
        <f t="shared" si="30"/>
        <v>1</v>
      </c>
      <c r="J70">
        <f t="shared" si="31"/>
        <v>1</v>
      </c>
      <c r="K70" t="s">
        <v>467</v>
      </c>
      <c r="L70" s="27" t="s">
        <v>577</v>
      </c>
      <c r="N70" t="str">
        <f t="shared" si="32"/>
        <v>A-25.03</v>
      </c>
      <c r="O70" t="s">
        <v>236</v>
      </c>
      <c r="P70">
        <v>-1</v>
      </c>
      <c r="Q70">
        <f>IF(N70="",0,IFERROR(MATCH(N70,data[key],0),0))</f>
        <v>15</v>
      </c>
      <c r="R70">
        <f>IF(O70="",0,IFERROR(MATCH(O70,data[#Headers],0)-1,0))</f>
        <v>52</v>
      </c>
      <c r="T70" s="39" t="s">
        <v>577</v>
      </c>
      <c r="U70" s="56" t="s">
        <v>1229</v>
      </c>
      <c r="V70" s="15">
        <f t="shared" si="28"/>
        <v>96000000</v>
      </c>
      <c r="W70" s="16">
        <f>IF(OR($Q70=0,$R70=0),0,INDEX(data[],$Q70,$R70+W$4)*W$5*$P70)</f>
        <v>8000000</v>
      </c>
      <c r="X70" s="17">
        <f>IF(OR($Q70=0,$R70=0),0,INDEX(data[],$Q70,$R70+X$4)*X$5*$P70)</f>
        <v>8000000</v>
      </c>
      <c r="Y70" s="17">
        <f>IF(OR($Q70=0,$R70=0),0,INDEX(data[],$Q70,$R70+Y$4)*Y$5*$P70)</f>
        <v>8000000</v>
      </c>
      <c r="Z70" s="17">
        <f>IF(OR($Q70=0,$R70=0),0,INDEX(data[],$Q70,$R70+Z$4)*Z$5*$P70)</f>
        <v>8000000</v>
      </c>
      <c r="AA70" s="17">
        <f>IF(OR($Q70=0,$R70=0),0,INDEX(data[],$Q70,$R70+AA$4)*AA$5*$P70)</f>
        <v>8000000</v>
      </c>
      <c r="AB70" s="17">
        <f>IF(OR($Q70=0,$R70=0),0,INDEX(data[],$Q70,$R70+AB$4)*AB$5*$P70)</f>
        <v>8000000</v>
      </c>
      <c r="AC70" s="17">
        <f>IF(OR($Q70=0,$R70=0),0,INDEX(data[],$Q70,$R70+AC$4)*AC$5*$P70)</f>
        <v>8000000</v>
      </c>
      <c r="AD70" s="17">
        <f>IF(OR($Q70=0,$R70=0),0,INDEX(data[],$Q70,$R70+AD$4)*AD$5*$P70)</f>
        <v>8000000</v>
      </c>
      <c r="AE70" s="17">
        <f>IF(OR($Q70=0,$R70=0),0,INDEX(data[],$Q70,$R70+AE$4)*AE$5*$P70)</f>
        <v>8000000</v>
      </c>
      <c r="AF70" s="17">
        <f>IF(OR($Q70=0,$R70=0),0,INDEX(data[],$Q70,$R70+AF$4)*AF$5*$P70)</f>
        <v>8000000</v>
      </c>
      <c r="AG70" s="17">
        <f>IF(OR($Q70=0,$R70=0),0,INDEX(data[],$Q70,$R70+AG$4)*AG$5*$P70)</f>
        <v>8000000</v>
      </c>
      <c r="AH70" s="18">
        <f>IF(OR($Q70=0,$R70=0),0,INDEX(data[],$Q70,$R70+AH$4)*AH$5*$P70)</f>
        <v>8000000</v>
      </c>
      <c r="AI70" s="5"/>
    </row>
    <row r="71" spans="1:35" x14ac:dyDescent="0.25">
      <c r="A71" t="str">
        <f t="shared" si="3"/>
        <v>1504000</v>
      </c>
      <c r="B71">
        <f t="shared" si="35"/>
        <v>1504000</v>
      </c>
      <c r="C71">
        <v>1660</v>
      </c>
      <c r="D71" t="s">
        <v>1480</v>
      </c>
      <c r="F71">
        <v>1</v>
      </c>
      <c r="G71">
        <v>2</v>
      </c>
      <c r="I71">
        <f t="shared" si="30"/>
        <v>1</v>
      </c>
      <c r="J71">
        <f t="shared" si="31"/>
        <v>1</v>
      </c>
      <c r="K71" t="s">
        <v>467</v>
      </c>
      <c r="L71" s="27" t="s">
        <v>585</v>
      </c>
      <c r="N71" t="str">
        <f t="shared" si="32"/>
        <v>A-27.03</v>
      </c>
      <c r="O71" t="s">
        <v>236</v>
      </c>
      <c r="P71">
        <v>-1</v>
      </c>
      <c r="Q71">
        <f>IF(N71="",0,IFERROR(MATCH(N71,data[key],0),0))</f>
        <v>22</v>
      </c>
      <c r="R71">
        <f>IF(O71="",0,IFERROR(MATCH(O71,data[#Headers],0)-1,0))</f>
        <v>52</v>
      </c>
      <c r="T71" s="39" t="s">
        <v>585</v>
      </c>
      <c r="U71" s="56" t="s">
        <v>1236</v>
      </c>
      <c r="V71" s="15">
        <f t="shared" si="28"/>
        <v>28800000</v>
      </c>
      <c r="W71" s="16">
        <f>IF(OR($Q71=0,$R71=0),0,INDEX(data[],$Q71,$R71+W$4)*W$5*$P71)</f>
        <v>2400000</v>
      </c>
      <c r="X71" s="17">
        <f>IF(OR($Q71=0,$R71=0),0,INDEX(data[],$Q71,$R71+X$4)*X$5*$P71)</f>
        <v>2400000</v>
      </c>
      <c r="Y71" s="17">
        <f>IF(OR($Q71=0,$R71=0),0,INDEX(data[],$Q71,$R71+Y$4)*Y$5*$P71)</f>
        <v>2400000</v>
      </c>
      <c r="Z71" s="17">
        <f>IF(OR($Q71=0,$R71=0),0,INDEX(data[],$Q71,$R71+Z$4)*Z$5*$P71)</f>
        <v>2400000</v>
      </c>
      <c r="AA71" s="17">
        <f>IF(OR($Q71=0,$R71=0),0,INDEX(data[],$Q71,$R71+AA$4)*AA$5*$P71)</f>
        <v>2400000</v>
      </c>
      <c r="AB71" s="17">
        <f>IF(OR($Q71=0,$R71=0),0,INDEX(data[],$Q71,$R71+AB$4)*AB$5*$P71)</f>
        <v>2400000</v>
      </c>
      <c r="AC71" s="17">
        <f>IF(OR($Q71=0,$R71=0),0,INDEX(data[],$Q71,$R71+AC$4)*AC$5*$P71)</f>
        <v>2400000</v>
      </c>
      <c r="AD71" s="17">
        <f>IF(OR($Q71=0,$R71=0),0,INDEX(data[],$Q71,$R71+AD$4)*AD$5*$P71)</f>
        <v>2400000</v>
      </c>
      <c r="AE71" s="17">
        <f>IF(OR($Q71=0,$R71=0),0,INDEX(data[],$Q71,$R71+AE$4)*AE$5*$P71)</f>
        <v>2400000</v>
      </c>
      <c r="AF71" s="17">
        <f>IF(OR($Q71=0,$R71=0),0,INDEX(data[],$Q71,$R71+AF$4)*AF$5*$P71)</f>
        <v>2400000</v>
      </c>
      <c r="AG71" s="17">
        <f>IF(OR($Q71=0,$R71=0),0,INDEX(data[],$Q71,$R71+AG$4)*AG$5*$P71)</f>
        <v>2400000</v>
      </c>
      <c r="AH71" s="18">
        <f>IF(OR($Q71=0,$R71=0),0,INDEX(data[],$Q71,$R71+AH$4)*AH$5*$P71)</f>
        <v>2400000</v>
      </c>
      <c r="AI71" s="5"/>
    </row>
    <row r="72" spans="1:35" hidden="1" x14ac:dyDescent="0.25">
      <c r="A72" t="str">
        <f t="shared" si="3"/>
        <v>1505000</v>
      </c>
      <c r="B72">
        <f t="shared" si="35"/>
        <v>1505000</v>
      </c>
      <c r="C72">
        <v>1690</v>
      </c>
      <c r="D72" s="27" t="s">
        <v>1764</v>
      </c>
      <c r="F72">
        <v>1</v>
      </c>
      <c r="G72">
        <v>2</v>
      </c>
      <c r="I72">
        <f t="shared" si="30"/>
        <v>0</v>
      </c>
      <c r="J72">
        <f t="shared" si="31"/>
        <v>0</v>
      </c>
      <c r="K72" t="s">
        <v>467</v>
      </c>
      <c r="L72" s="27" t="s">
        <v>725</v>
      </c>
      <c r="N72" t="str">
        <f t="shared" si="32"/>
        <v>A-23.90</v>
      </c>
      <c r="O72" t="s">
        <v>236</v>
      </c>
      <c r="P72">
        <v>-1</v>
      </c>
      <c r="Q72">
        <f>IF(N72="",0,IFERROR(MATCH(N72,data[key],0),0))</f>
        <v>0</v>
      </c>
      <c r="R72">
        <f>IF(O72="",0,IFERROR(MATCH(O72,data[#Headers],0)-1,0))</f>
        <v>52</v>
      </c>
      <c r="T72" s="39" t="s">
        <v>725</v>
      </c>
      <c r="U72" s="56" t="s">
        <v>1666</v>
      </c>
      <c r="V72" s="15">
        <f t="shared" si="28"/>
        <v>0</v>
      </c>
      <c r="W72" s="16">
        <f>IF(OR($Q72=0,$R72=0),0,INDEX(data[],$Q72,$R72+W$4)*W$5*$P72)</f>
        <v>0</v>
      </c>
      <c r="X72" s="17">
        <f>IF(OR($Q72=0,$R72=0),0,INDEX(data[],$Q72,$R72+X$4)*X$5*$P72)</f>
        <v>0</v>
      </c>
      <c r="Y72" s="17">
        <f>IF(OR($Q72=0,$R72=0),0,INDEX(data[],$Q72,$R72+Y$4)*Y$5*$P72)</f>
        <v>0</v>
      </c>
      <c r="Z72" s="17">
        <f>IF(OR($Q72=0,$R72=0),0,INDEX(data[],$Q72,$R72+Z$4)*Z$5*$P72)</f>
        <v>0</v>
      </c>
      <c r="AA72" s="17">
        <f>IF(OR($Q72=0,$R72=0),0,INDEX(data[],$Q72,$R72+AA$4)*AA$5*$P72)</f>
        <v>0</v>
      </c>
      <c r="AB72" s="17">
        <f>IF(OR($Q72=0,$R72=0),0,INDEX(data[],$Q72,$R72+AB$4)*AB$5*$P72)</f>
        <v>0</v>
      </c>
      <c r="AC72" s="17">
        <f>IF(OR($Q72=0,$R72=0),0,INDEX(data[],$Q72,$R72+AC$4)*AC$5*$P72)</f>
        <v>0</v>
      </c>
      <c r="AD72" s="17">
        <f>IF(OR($Q72=0,$R72=0),0,INDEX(data[],$Q72,$R72+AD$4)*AD$5*$P72)</f>
        <v>0</v>
      </c>
      <c r="AE72" s="17">
        <f>IF(OR($Q72=0,$R72=0),0,INDEX(data[],$Q72,$R72+AE$4)*AE$5*$P72)</f>
        <v>0</v>
      </c>
      <c r="AF72" s="17">
        <f>IF(OR($Q72=0,$R72=0),0,INDEX(data[],$Q72,$R72+AF$4)*AF$5*$P72)</f>
        <v>0</v>
      </c>
      <c r="AG72" s="17">
        <f>IF(OR($Q72=0,$R72=0),0,INDEX(data[],$Q72,$R72+AG$4)*AG$5*$P72)</f>
        <v>0</v>
      </c>
      <c r="AH72" s="18">
        <f>IF(OR($Q72=0,$R72=0),0,INDEX(data[],$Q72,$R72+AH$4)*AH$5*$P72)</f>
        <v>0</v>
      </c>
      <c r="AI72" s="5"/>
    </row>
    <row r="73" spans="1:35" x14ac:dyDescent="0.25">
      <c r="A73" t="str">
        <f t="shared" ref="A73:A136" si="36">IF(B73="","",IF(M73="",B73&amp;"",B73&amp;"-"&amp;M73))</f>
        <v>1506000</v>
      </c>
      <c r="B73">
        <f t="shared" si="35"/>
        <v>1506000</v>
      </c>
      <c r="F73">
        <v>1</v>
      </c>
      <c r="G73">
        <v>0</v>
      </c>
      <c r="I73">
        <f t="shared" si="30"/>
        <v>1</v>
      </c>
      <c r="J73">
        <f t="shared" si="31"/>
        <v>0</v>
      </c>
      <c r="N73" t="str">
        <f t="shared" si="32"/>
        <v/>
      </c>
      <c r="Q73">
        <f>IF(N73="",0,IFERROR(MATCH(N73,data[key],0),0))</f>
        <v>0</v>
      </c>
      <c r="R73">
        <f>IF(O73="",0,IFERROR(MATCH(O73,data[#Headers],0)-1,0))</f>
        <v>0</v>
      </c>
      <c r="T73" s="39"/>
      <c r="U73" s="56"/>
      <c r="V73" s="15"/>
      <c r="W73" s="16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8"/>
      <c r="AI73" s="5"/>
    </row>
    <row r="74" spans="1:35" x14ac:dyDescent="0.25">
      <c r="A74" t="str">
        <f t="shared" si="36"/>
        <v>1600000</v>
      </c>
      <c r="B74">
        <v>1600000</v>
      </c>
      <c r="C74">
        <v>1700</v>
      </c>
      <c r="F74">
        <v>1</v>
      </c>
      <c r="G74">
        <v>1</v>
      </c>
      <c r="H74">
        <v>1</v>
      </c>
      <c r="I74">
        <f t="shared" si="30"/>
        <v>1</v>
      </c>
      <c r="J74">
        <f t="shared" si="31"/>
        <v>1</v>
      </c>
      <c r="N74" t="str">
        <f t="shared" si="32"/>
        <v/>
      </c>
      <c r="Q74">
        <f>IF(N74="",0,IFERROR(MATCH(N74,data[key],0),0))</f>
        <v>0</v>
      </c>
      <c r="R74">
        <f>IF(O74="",0,IFERROR(MATCH(O74,data[#Headers],0)-1,0))</f>
        <v>0</v>
      </c>
      <c r="T74" s="39"/>
      <c r="U74" s="54" t="s">
        <v>1668</v>
      </c>
      <c r="V74" s="15">
        <f t="shared" si="28"/>
        <v>1541925000</v>
      </c>
      <c r="W74" s="16">
        <f>W59-W62</f>
        <v>126400000</v>
      </c>
      <c r="X74" s="17">
        <f t="shared" ref="X74:AH74" si="37">X59-X62</f>
        <v>130400000</v>
      </c>
      <c r="Y74" s="17">
        <f t="shared" si="37"/>
        <v>126400000</v>
      </c>
      <c r="Z74" s="17">
        <f t="shared" si="37"/>
        <v>128400000</v>
      </c>
      <c r="AA74" s="17">
        <f t="shared" si="37"/>
        <v>126400000</v>
      </c>
      <c r="AB74" s="17">
        <f t="shared" si="37"/>
        <v>128400000</v>
      </c>
      <c r="AC74" s="17">
        <f t="shared" si="37"/>
        <v>127900000</v>
      </c>
      <c r="AD74" s="17">
        <f t="shared" si="37"/>
        <v>129025000</v>
      </c>
      <c r="AE74" s="17">
        <f t="shared" si="37"/>
        <v>130650000</v>
      </c>
      <c r="AF74" s="17">
        <f t="shared" si="37"/>
        <v>128650000</v>
      </c>
      <c r="AG74" s="17">
        <f t="shared" si="37"/>
        <v>130650000</v>
      </c>
      <c r="AH74" s="18">
        <f t="shared" si="37"/>
        <v>128650000</v>
      </c>
      <c r="AI74" s="5"/>
    </row>
    <row r="75" spans="1:35" x14ac:dyDescent="0.25">
      <c r="A75" t="str">
        <f t="shared" si="36"/>
        <v>1601000</v>
      </c>
      <c r="B75">
        <f>B74+1000</f>
        <v>1601000</v>
      </c>
      <c r="F75">
        <v>1</v>
      </c>
      <c r="G75">
        <v>1</v>
      </c>
      <c r="H75">
        <v>4</v>
      </c>
      <c r="I75">
        <f t="shared" si="30"/>
        <v>1</v>
      </c>
      <c r="J75">
        <f t="shared" si="31"/>
        <v>1</v>
      </c>
      <c r="N75" t="str">
        <f t="shared" si="32"/>
        <v/>
      </c>
      <c r="Q75">
        <f>IF(N75="",0,IFERROR(MATCH(N75,data[key],0),0))</f>
        <v>0</v>
      </c>
      <c r="R75">
        <f>IF(O75="",0,IFERROR(MATCH(O75,data[#Headers],0)-1,0))</f>
        <v>0</v>
      </c>
      <c r="T75" s="39"/>
      <c r="U75" s="54" t="s">
        <v>1759</v>
      </c>
      <c r="V75" s="19">
        <f t="shared" ref="V75:AH75" si="38">IF(V$12=0,0,V74/V$12)</f>
        <v>0.30454168394856906</v>
      </c>
      <c r="W75" s="20">
        <f t="shared" si="38"/>
        <v>0.30095238095238097</v>
      </c>
      <c r="X75" s="21">
        <f t="shared" si="38"/>
        <v>0.31047619047619046</v>
      </c>
      <c r="Y75" s="21">
        <f t="shared" si="38"/>
        <v>0.30095238095238097</v>
      </c>
      <c r="Z75" s="21">
        <f t="shared" si="38"/>
        <v>0.30571428571428572</v>
      </c>
      <c r="AA75" s="21">
        <f t="shared" si="38"/>
        <v>0.30095238095238097</v>
      </c>
      <c r="AB75" s="21">
        <f t="shared" si="38"/>
        <v>0.30571428571428572</v>
      </c>
      <c r="AC75" s="21">
        <f t="shared" si="38"/>
        <v>0.30300876569533286</v>
      </c>
      <c r="AD75" s="21">
        <f t="shared" si="38"/>
        <v>0.30416077322017915</v>
      </c>
      <c r="AE75" s="21">
        <f t="shared" si="38"/>
        <v>0.307991513437058</v>
      </c>
      <c r="AF75" s="21">
        <f t="shared" si="38"/>
        <v>0.3032767562470533</v>
      </c>
      <c r="AG75" s="21">
        <f t="shared" si="38"/>
        <v>0.307991513437058</v>
      </c>
      <c r="AH75" s="22">
        <f t="shared" si="38"/>
        <v>0.3032767562470533</v>
      </c>
      <c r="AI75" s="5"/>
    </row>
    <row r="76" spans="1:35" x14ac:dyDescent="0.25">
      <c r="A76" t="str">
        <f t="shared" si="36"/>
        <v>1602000</v>
      </c>
      <c r="B76">
        <f>B75+1000</f>
        <v>1602000</v>
      </c>
      <c r="F76">
        <v>1</v>
      </c>
      <c r="G76">
        <v>0</v>
      </c>
      <c r="I76">
        <f t="shared" si="30"/>
        <v>1</v>
      </c>
      <c r="J76">
        <f t="shared" si="31"/>
        <v>0</v>
      </c>
      <c r="N76" t="str">
        <f t="shared" si="32"/>
        <v/>
      </c>
      <c r="Q76">
        <f>IF(N76="",0,IFERROR(MATCH(N76,data[key],0),0))</f>
        <v>0</v>
      </c>
      <c r="R76">
        <f>IF(O76="",0,IFERROR(MATCH(O76,data[#Headers],0)-1,0))</f>
        <v>0</v>
      </c>
      <c r="T76" s="39"/>
      <c r="U76" s="54"/>
      <c r="V76" s="15"/>
      <c r="W76" s="16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8"/>
      <c r="AI76" s="5"/>
    </row>
    <row r="77" spans="1:35" x14ac:dyDescent="0.25">
      <c r="A77" t="str">
        <f t="shared" si="36"/>
        <v>1700000</v>
      </c>
      <c r="B77">
        <v>1700000</v>
      </c>
      <c r="C77">
        <v>1710</v>
      </c>
      <c r="F77">
        <v>1</v>
      </c>
      <c r="G77">
        <v>1</v>
      </c>
      <c r="H77">
        <v>1</v>
      </c>
      <c r="I77">
        <f t="shared" ref="I77:I85" si="39">IF(AND(OR($F$1=0,F77=$F$1),G77&lt;=$G$1,OR($J$1=1,J77=1,G77=0)),1,0)</f>
        <v>1</v>
      </c>
      <c r="J77">
        <f t="shared" ref="J77:J85" si="40">IF(COUNTIF(V77:AH77,"&gt;0")&gt;0,1,IF(COUNTIF(V77:AH77,"&lt;0")&gt;0,1,0))</f>
        <v>1</v>
      </c>
      <c r="N77" t="str">
        <f t="shared" ref="N77:N85" si="41">IF(OR(K77=0,L77=0),"",K77&amp;"-"&amp;IF(M77=0, L77,L77&amp;"-"&amp;M77))</f>
        <v/>
      </c>
      <c r="Q77">
        <f>IF(N77="",0,IFERROR(MATCH(N77,data[key],0),0))</f>
        <v>0</v>
      </c>
      <c r="R77">
        <f>IF(O77="",0,IFERROR(MATCH(O77,data[#Headers],0)-1,0))</f>
        <v>0</v>
      </c>
      <c r="T77" s="39"/>
      <c r="U77" s="54" t="s">
        <v>1669</v>
      </c>
      <c r="V77" s="15">
        <f t="shared" ref="V77:V85" si="42">SUMPRODUCT(W77:AH77,W$3:AH$3)</f>
        <v>390622500</v>
      </c>
      <c r="W77" s="16">
        <f>W78+W82</f>
        <v>36000000</v>
      </c>
      <c r="X77" s="17">
        <f t="shared" ref="X77:AH77" si="43">X78+X82</f>
        <v>35250000</v>
      </c>
      <c r="Y77" s="17">
        <f t="shared" si="43"/>
        <v>34500000</v>
      </c>
      <c r="Z77" s="17">
        <f t="shared" si="43"/>
        <v>33750000</v>
      </c>
      <c r="AA77" s="17">
        <f t="shared" si="43"/>
        <v>33000000</v>
      </c>
      <c r="AB77" s="17">
        <f t="shared" si="43"/>
        <v>32250000</v>
      </c>
      <c r="AC77" s="17">
        <f t="shared" si="43"/>
        <v>32970000</v>
      </c>
      <c r="AD77" s="17">
        <f t="shared" si="43"/>
        <v>32197500</v>
      </c>
      <c r="AE77" s="17">
        <f t="shared" si="43"/>
        <v>31425000</v>
      </c>
      <c r="AF77" s="17">
        <f t="shared" si="43"/>
        <v>30532500</v>
      </c>
      <c r="AG77" s="17">
        <f t="shared" si="43"/>
        <v>29760000</v>
      </c>
      <c r="AH77" s="18">
        <f t="shared" si="43"/>
        <v>28987500</v>
      </c>
      <c r="AI77" s="5"/>
    </row>
    <row r="78" spans="1:35" x14ac:dyDescent="0.25">
      <c r="A78" t="str">
        <f t="shared" si="36"/>
        <v>1701000</v>
      </c>
      <c r="B78">
        <f>B77+1000</f>
        <v>1701000</v>
      </c>
      <c r="C78">
        <v>1720</v>
      </c>
      <c r="D78" t="s">
        <v>1482</v>
      </c>
      <c r="F78">
        <v>1</v>
      </c>
      <c r="G78">
        <v>2</v>
      </c>
      <c r="I78">
        <f t="shared" si="39"/>
        <v>1</v>
      </c>
      <c r="J78">
        <f t="shared" si="40"/>
        <v>1</v>
      </c>
      <c r="K78" t="s">
        <v>467</v>
      </c>
      <c r="L78" s="27" t="s">
        <v>32</v>
      </c>
      <c r="N78" t="str">
        <f t="shared" si="41"/>
        <v>A-39.01</v>
      </c>
      <c r="O78" t="s">
        <v>236</v>
      </c>
      <c r="P78">
        <v>-1</v>
      </c>
      <c r="Q78">
        <f>IF(N78="",0,IFERROR(MATCH(N78,data[key],0),0))</f>
        <v>35</v>
      </c>
      <c r="R78">
        <f>IF(O78="",0,IFERROR(MATCH(O78,data[#Headers],0)-1,0))</f>
        <v>52</v>
      </c>
      <c r="T78" s="39" t="s">
        <v>32</v>
      </c>
      <c r="U78" s="55" t="s">
        <v>1249</v>
      </c>
      <c r="V78" s="15">
        <f t="shared" si="42"/>
        <v>360000</v>
      </c>
      <c r="W78" s="16">
        <f>IF(OR($Q78=0,$R78=0),0,INDEX(data[],$Q78,$R78+W$4)*W$5*$P78)</f>
        <v>0</v>
      </c>
      <c r="X78" s="17">
        <f>IF(OR($Q78=0,$R78=0),0,INDEX(data[],$Q78,$R78+X$4)*X$5*$P78)</f>
        <v>0</v>
      </c>
      <c r="Y78" s="17">
        <f>IF(OR($Q78=0,$R78=0),0,INDEX(data[],$Q78,$R78+Y$4)*Y$5*$P78)</f>
        <v>0</v>
      </c>
      <c r="Z78" s="17">
        <f>IF(OR($Q78=0,$R78=0),0,INDEX(data[],$Q78,$R78+Z$4)*Z$5*$P78)</f>
        <v>0</v>
      </c>
      <c r="AA78" s="17">
        <f>IF(OR($Q78=0,$R78=0),0,INDEX(data[],$Q78,$R78+AA$4)*AA$5*$P78)</f>
        <v>0</v>
      </c>
      <c r="AB78" s="17">
        <f>IF(OR($Q78=0,$R78=0),0,INDEX(data[],$Q78,$R78+AB$4)*AB$5*$P78)</f>
        <v>0</v>
      </c>
      <c r="AC78" s="17">
        <f>IF(OR($Q78=0,$R78=0),0,INDEX(data[],$Q78,$R78+AC$4)*AC$5*$P78)</f>
        <v>120000</v>
      </c>
      <c r="AD78" s="17">
        <f>IF(OR($Q78=0,$R78=0),0,INDEX(data[],$Q78,$R78+AD$4)*AD$5*$P78)</f>
        <v>120000</v>
      </c>
      <c r="AE78" s="17">
        <f>IF(OR($Q78=0,$R78=0),0,INDEX(data[],$Q78,$R78+AE$4)*AE$5*$P78)</f>
        <v>120000</v>
      </c>
      <c r="AF78" s="17">
        <f>IF(OR($Q78=0,$R78=0),0,INDEX(data[],$Q78,$R78+AF$4)*AF$5*$P78)</f>
        <v>0</v>
      </c>
      <c r="AG78" s="17">
        <f>IF(OR($Q78=0,$R78=0),0,INDEX(data[],$Q78,$R78+AG$4)*AG$5*$P78)</f>
        <v>0</v>
      </c>
      <c r="AH78" s="18">
        <f>IF(OR($Q78=0,$R78=0),0,INDEX(data[],$Q78,$R78+AH$4)*AH$5*$P78)</f>
        <v>0</v>
      </c>
      <c r="AI78" s="5"/>
    </row>
    <row r="79" spans="1:35" hidden="1" x14ac:dyDescent="0.25">
      <c r="A79" t="str">
        <f t="shared" si="36"/>
        <v>1701000-OW</v>
      </c>
      <c r="B79">
        <f>B78</f>
        <v>1701000</v>
      </c>
      <c r="C79">
        <f>C78</f>
        <v>1720</v>
      </c>
      <c r="D79" t="str">
        <f>D78</f>
        <v>6510</v>
      </c>
      <c r="F79">
        <v>1</v>
      </c>
      <c r="G79">
        <v>4</v>
      </c>
      <c r="I79">
        <f t="shared" si="39"/>
        <v>0</v>
      </c>
      <c r="J79">
        <f t="shared" si="40"/>
        <v>1</v>
      </c>
      <c r="K79" t="s">
        <v>467</v>
      </c>
      <c r="L79" t="str">
        <f>L78</f>
        <v>39.01</v>
      </c>
      <c r="M79" t="s">
        <v>1657</v>
      </c>
      <c r="N79" t="str">
        <f t="shared" si="41"/>
        <v>A-39.01-OW</v>
      </c>
      <c r="O79" t="s">
        <v>236</v>
      </c>
      <c r="P79">
        <v>-1</v>
      </c>
      <c r="Q79">
        <f>IF(N79="",0,IFERROR(MATCH(N79,data[key],0),0))</f>
        <v>90</v>
      </c>
      <c r="R79">
        <f>IF(O79="",0,IFERROR(MATCH(O79,data[#Headers],0)-1,0))</f>
        <v>52</v>
      </c>
      <c r="T79" s="39"/>
      <c r="U79" s="56" t="s">
        <v>1650</v>
      </c>
      <c r="V79" s="15">
        <f t="shared" si="42"/>
        <v>360000</v>
      </c>
      <c r="W79" s="16">
        <f>IF(OR($Q79=0,$R79=0),0,INDEX(data[],$Q79,$R79+W$4)*W$5*$P79)</f>
        <v>0</v>
      </c>
      <c r="X79" s="17">
        <f>IF(OR($Q79=0,$R79=0),0,INDEX(data[],$Q79,$R79+X$4)*X$5*$P79)</f>
        <v>0</v>
      </c>
      <c r="Y79" s="17">
        <f>IF(OR($Q79=0,$R79=0),0,INDEX(data[],$Q79,$R79+Y$4)*Y$5*$P79)</f>
        <v>0</v>
      </c>
      <c r="Z79" s="17">
        <f>IF(OR($Q79=0,$R79=0),0,INDEX(data[],$Q79,$R79+Z$4)*Z$5*$P79)</f>
        <v>0</v>
      </c>
      <c r="AA79" s="17">
        <f>IF(OR($Q79=0,$R79=0),0,INDEX(data[],$Q79,$R79+AA$4)*AA$5*$P79)</f>
        <v>0</v>
      </c>
      <c r="AB79" s="17">
        <f>IF(OR($Q79=0,$R79=0),0,INDEX(data[],$Q79,$R79+AB$4)*AB$5*$P79)</f>
        <v>0</v>
      </c>
      <c r="AC79" s="17">
        <f>IF(OR($Q79=0,$R79=0),0,INDEX(data[],$Q79,$R79+AC$4)*AC$5*$P79)</f>
        <v>120000</v>
      </c>
      <c r="AD79" s="17">
        <f>IF(OR($Q79=0,$R79=0),0,INDEX(data[],$Q79,$R79+AD$4)*AD$5*$P79)</f>
        <v>120000</v>
      </c>
      <c r="AE79" s="17">
        <f>IF(OR($Q79=0,$R79=0),0,INDEX(data[],$Q79,$R79+AE$4)*AE$5*$P79)</f>
        <v>120000</v>
      </c>
      <c r="AF79" s="17">
        <f>IF(OR($Q79=0,$R79=0),0,INDEX(data[],$Q79,$R79+AF$4)*AF$5*$P79)</f>
        <v>0</v>
      </c>
      <c r="AG79" s="17">
        <f>IF(OR($Q79=0,$R79=0),0,INDEX(data[],$Q79,$R79+AG$4)*AG$5*$P79)</f>
        <v>0</v>
      </c>
      <c r="AH79" s="18">
        <f>IF(OR($Q79=0,$R79=0),0,INDEX(data[],$Q79,$R79+AH$4)*AH$5*$P79)</f>
        <v>0</v>
      </c>
      <c r="AI79" s="5"/>
    </row>
    <row r="80" spans="1:35" hidden="1" x14ac:dyDescent="0.25">
      <c r="A80" t="str">
        <f t="shared" si="36"/>
        <v>1701000-TW</v>
      </c>
      <c r="B80">
        <f>B78</f>
        <v>1701000</v>
      </c>
      <c r="C80">
        <f>C79</f>
        <v>1720</v>
      </c>
      <c r="D80" t="str">
        <f>D79</f>
        <v>6510</v>
      </c>
      <c r="F80">
        <v>1</v>
      </c>
      <c r="G80">
        <v>4</v>
      </c>
      <c r="I80">
        <f t="shared" si="39"/>
        <v>0</v>
      </c>
      <c r="J80">
        <f t="shared" si="40"/>
        <v>0</v>
      </c>
      <c r="K80" t="s">
        <v>467</v>
      </c>
      <c r="L80" t="str">
        <f>L79</f>
        <v>39.01</v>
      </c>
      <c r="M80" t="s">
        <v>1658</v>
      </c>
      <c r="N80" t="str">
        <f t="shared" si="41"/>
        <v>A-39.01-TW</v>
      </c>
      <c r="O80" t="s">
        <v>236</v>
      </c>
      <c r="P80">
        <v>-1</v>
      </c>
      <c r="Q80">
        <f>IF(N80="",0,IFERROR(MATCH(N80,data[key],0),0))</f>
        <v>0</v>
      </c>
      <c r="R80">
        <f>IF(O80="",0,IFERROR(MATCH(O80,data[#Headers],0)-1,0))</f>
        <v>52</v>
      </c>
      <c r="T80" s="39"/>
      <c r="U80" s="56" t="s">
        <v>1651</v>
      </c>
      <c r="V80" s="15">
        <f t="shared" si="42"/>
        <v>0</v>
      </c>
      <c r="W80" s="16">
        <f>IF(OR($Q80=0,$R80=0),0,INDEX(data[],$Q80,$R80+W$4)*W$5*$P80)</f>
        <v>0</v>
      </c>
      <c r="X80" s="17">
        <f>IF(OR($Q80=0,$R80=0),0,INDEX(data[],$Q80,$R80+X$4)*X$5*$P80)</f>
        <v>0</v>
      </c>
      <c r="Y80" s="17">
        <f>IF(OR($Q80=0,$R80=0),0,INDEX(data[],$Q80,$R80+Y$4)*Y$5*$P80)</f>
        <v>0</v>
      </c>
      <c r="Z80" s="17">
        <f>IF(OR($Q80=0,$R80=0),0,INDEX(data[],$Q80,$R80+Z$4)*Z$5*$P80)</f>
        <v>0</v>
      </c>
      <c r="AA80" s="17">
        <f>IF(OR($Q80=0,$R80=0),0,INDEX(data[],$Q80,$R80+AA$4)*AA$5*$P80)</f>
        <v>0</v>
      </c>
      <c r="AB80" s="17">
        <f>IF(OR($Q80=0,$R80=0),0,INDEX(data[],$Q80,$R80+AB$4)*AB$5*$P80)</f>
        <v>0</v>
      </c>
      <c r="AC80" s="17">
        <f>IF(OR($Q80=0,$R80=0),0,INDEX(data[],$Q80,$R80+AC$4)*AC$5*$P80)</f>
        <v>0</v>
      </c>
      <c r="AD80" s="17">
        <f>IF(OR($Q80=0,$R80=0),0,INDEX(data[],$Q80,$R80+AD$4)*AD$5*$P80)</f>
        <v>0</v>
      </c>
      <c r="AE80" s="17">
        <f>IF(OR($Q80=0,$R80=0),0,INDEX(data[],$Q80,$R80+AE$4)*AE$5*$P80)</f>
        <v>0</v>
      </c>
      <c r="AF80" s="17">
        <f>IF(OR($Q80=0,$R80=0),0,INDEX(data[],$Q80,$R80+AF$4)*AF$5*$P80)</f>
        <v>0</v>
      </c>
      <c r="AG80" s="17">
        <f>IF(OR($Q80=0,$R80=0),0,INDEX(data[],$Q80,$R80+AG$4)*AG$5*$P80)</f>
        <v>0</v>
      </c>
      <c r="AH80" s="18">
        <f>IF(OR($Q80=0,$R80=0),0,INDEX(data[],$Q80,$R80+AH$4)*AH$5*$P80)</f>
        <v>0</v>
      </c>
      <c r="AI80" s="5"/>
    </row>
    <row r="81" spans="1:35" hidden="1" x14ac:dyDescent="0.25">
      <c r="A81" t="str">
        <f t="shared" si="36"/>
        <v>1701000-xx</v>
      </c>
      <c r="B81">
        <f>B78</f>
        <v>1701000</v>
      </c>
      <c r="C81">
        <f>C80</f>
        <v>1720</v>
      </c>
      <c r="D81" t="str">
        <f>D80</f>
        <v>6510</v>
      </c>
      <c r="F81">
        <v>1</v>
      </c>
      <c r="G81">
        <v>4</v>
      </c>
      <c r="I81">
        <f t="shared" si="39"/>
        <v>0</v>
      </c>
      <c r="J81">
        <f t="shared" si="40"/>
        <v>0</v>
      </c>
      <c r="K81" t="s">
        <v>467</v>
      </c>
      <c r="L81" t="str">
        <f>L80</f>
        <v>39.01</v>
      </c>
      <c r="M81" t="s">
        <v>1652</v>
      </c>
      <c r="N81" t="str">
        <f t="shared" si="41"/>
        <v>A-39.01-xx</v>
      </c>
      <c r="O81" t="s">
        <v>236</v>
      </c>
      <c r="P81">
        <v>-1</v>
      </c>
      <c r="Q81">
        <f>IF(N81="",0,IFERROR(MATCH(N81,data[key],0),0))</f>
        <v>0</v>
      </c>
      <c r="R81">
        <f>IF(O81="",0,IFERROR(MATCH(O81,data[#Headers],0)-1,0))</f>
        <v>52</v>
      </c>
      <c r="T81" s="39"/>
      <c r="U81" s="56" t="s">
        <v>1652</v>
      </c>
      <c r="V81" s="15">
        <f t="shared" si="42"/>
        <v>0</v>
      </c>
      <c r="W81" s="16">
        <f>IF(OR($Q81=0,$R81=0),0,INDEX(data[],$Q81,$R81+W$4)*W$5*$P81)</f>
        <v>0</v>
      </c>
      <c r="X81" s="17">
        <f>IF(OR($Q81=0,$R81=0),0,INDEX(data[],$Q81,$R81+X$4)*X$5*$P81)</f>
        <v>0</v>
      </c>
      <c r="Y81" s="17">
        <f>IF(OR($Q81=0,$R81=0),0,INDEX(data[],$Q81,$R81+Y$4)*Y$5*$P81)</f>
        <v>0</v>
      </c>
      <c r="Z81" s="17">
        <f>IF(OR($Q81=0,$R81=0),0,INDEX(data[],$Q81,$R81+Z$4)*Z$5*$P81)</f>
        <v>0</v>
      </c>
      <c r="AA81" s="17">
        <f>IF(OR($Q81=0,$R81=0),0,INDEX(data[],$Q81,$R81+AA$4)*AA$5*$P81)</f>
        <v>0</v>
      </c>
      <c r="AB81" s="17">
        <f>IF(OR($Q81=0,$R81=0),0,INDEX(data[],$Q81,$R81+AB$4)*AB$5*$P81)</f>
        <v>0</v>
      </c>
      <c r="AC81" s="17">
        <f>IF(OR($Q81=0,$R81=0),0,INDEX(data[],$Q81,$R81+AC$4)*AC$5*$P81)</f>
        <v>0</v>
      </c>
      <c r="AD81" s="17">
        <f>IF(OR($Q81=0,$R81=0),0,INDEX(data[],$Q81,$R81+AD$4)*AD$5*$P81)</f>
        <v>0</v>
      </c>
      <c r="AE81" s="17">
        <f>IF(OR($Q81=0,$R81=0),0,INDEX(data[],$Q81,$R81+AE$4)*AE$5*$P81)</f>
        <v>0</v>
      </c>
      <c r="AF81" s="17">
        <f>IF(OR($Q81=0,$R81=0),0,INDEX(data[],$Q81,$R81+AF$4)*AF$5*$P81)</f>
        <v>0</v>
      </c>
      <c r="AG81" s="17">
        <f>IF(OR($Q81=0,$R81=0),0,INDEX(data[],$Q81,$R81+AG$4)*AG$5*$P81)</f>
        <v>0</v>
      </c>
      <c r="AH81" s="18">
        <f>IF(OR($Q81=0,$R81=0),0,INDEX(data[],$Q81,$R81+AH$4)*AH$5*$P81)</f>
        <v>0</v>
      </c>
      <c r="AI81" s="5"/>
    </row>
    <row r="82" spans="1:35" x14ac:dyDescent="0.25">
      <c r="A82" t="str">
        <f t="shared" si="36"/>
        <v>1702000</v>
      </c>
      <c r="B82">
        <f>B78+1000</f>
        <v>1702000</v>
      </c>
      <c r="C82">
        <v>1730</v>
      </c>
      <c r="D82" t="s">
        <v>1485</v>
      </c>
      <c r="F82">
        <v>1</v>
      </c>
      <c r="G82">
        <v>2</v>
      </c>
      <c r="I82">
        <f t="shared" si="39"/>
        <v>1</v>
      </c>
      <c r="J82">
        <f t="shared" si="40"/>
        <v>1</v>
      </c>
      <c r="K82" t="s">
        <v>467</v>
      </c>
      <c r="L82" s="27" t="s">
        <v>33</v>
      </c>
      <c r="N82" t="str">
        <f t="shared" si="41"/>
        <v>A-39.02</v>
      </c>
      <c r="O82" t="s">
        <v>236</v>
      </c>
      <c r="P82">
        <v>-1</v>
      </c>
      <c r="Q82">
        <f>IF(N82="",0,IFERROR(MATCH(N82,data[key],0),0))</f>
        <v>36</v>
      </c>
      <c r="R82">
        <f>IF(O82="",0,IFERROR(MATCH(O82,data[#Headers],0)-1,0))</f>
        <v>52</v>
      </c>
      <c r="T82" s="39" t="s">
        <v>33</v>
      </c>
      <c r="U82" s="55" t="s">
        <v>1250</v>
      </c>
      <c r="V82" s="15">
        <f t="shared" si="42"/>
        <v>390262500</v>
      </c>
      <c r="W82" s="16">
        <f>IF(OR($Q82=0,$R82=0),0,INDEX(data[],$Q82,$R82+W$4)*W$5*$P82)</f>
        <v>36000000</v>
      </c>
      <c r="X82" s="17">
        <f>IF(OR($Q82=0,$R82=0),0,INDEX(data[],$Q82,$R82+X$4)*X$5*$P82)</f>
        <v>35250000</v>
      </c>
      <c r="Y82" s="17">
        <f>IF(OR($Q82=0,$R82=0),0,INDEX(data[],$Q82,$R82+Y$4)*Y$5*$P82)</f>
        <v>34500000</v>
      </c>
      <c r="Z82" s="17">
        <f>IF(OR($Q82=0,$R82=0),0,INDEX(data[],$Q82,$R82+Z$4)*Z$5*$P82)</f>
        <v>33750000</v>
      </c>
      <c r="AA82" s="17">
        <f>IF(OR($Q82=0,$R82=0),0,INDEX(data[],$Q82,$R82+AA$4)*AA$5*$P82)</f>
        <v>33000000</v>
      </c>
      <c r="AB82" s="17">
        <f>IF(OR($Q82=0,$R82=0),0,INDEX(data[],$Q82,$R82+AB$4)*AB$5*$P82)</f>
        <v>32250000</v>
      </c>
      <c r="AC82" s="17">
        <f>IF(OR($Q82=0,$R82=0),0,INDEX(data[],$Q82,$R82+AC$4)*AC$5*$P82)</f>
        <v>32850000</v>
      </c>
      <c r="AD82" s="17">
        <f>IF(OR($Q82=0,$R82=0),0,INDEX(data[],$Q82,$R82+AD$4)*AD$5*$P82)</f>
        <v>32077500</v>
      </c>
      <c r="AE82" s="17">
        <f>IF(OR($Q82=0,$R82=0),0,INDEX(data[],$Q82,$R82+AE$4)*AE$5*$P82)</f>
        <v>31305000</v>
      </c>
      <c r="AF82" s="17">
        <f>IF(OR($Q82=0,$R82=0),0,INDEX(data[],$Q82,$R82+AF$4)*AF$5*$P82)</f>
        <v>30532500</v>
      </c>
      <c r="AG82" s="17">
        <f>IF(OR($Q82=0,$R82=0),0,INDEX(data[],$Q82,$R82+AG$4)*AG$5*$P82)</f>
        <v>29760000</v>
      </c>
      <c r="AH82" s="18">
        <f>IF(OR($Q82=0,$R82=0),0,INDEX(data[],$Q82,$R82+AH$4)*AH$5*$P82)</f>
        <v>28987500</v>
      </c>
      <c r="AI82" s="5"/>
    </row>
    <row r="83" spans="1:35" hidden="1" x14ac:dyDescent="0.25">
      <c r="A83" t="str">
        <f t="shared" si="36"/>
        <v>1702000-OW</v>
      </c>
      <c r="B83">
        <f>B82</f>
        <v>1702000</v>
      </c>
      <c r="C83">
        <f>C82</f>
        <v>1730</v>
      </c>
      <c r="D83" t="str">
        <f>D82</f>
        <v>6520</v>
      </c>
      <c r="F83">
        <v>1</v>
      </c>
      <c r="G83">
        <v>4</v>
      </c>
      <c r="I83">
        <f t="shared" si="39"/>
        <v>0</v>
      </c>
      <c r="J83">
        <f t="shared" si="40"/>
        <v>1</v>
      </c>
      <c r="K83" t="s">
        <v>467</v>
      </c>
      <c r="L83" t="str">
        <f>L82</f>
        <v>39.02</v>
      </c>
      <c r="M83" t="s">
        <v>1657</v>
      </c>
      <c r="N83" t="str">
        <f t="shared" si="41"/>
        <v>A-39.02-OW</v>
      </c>
      <c r="O83" t="s">
        <v>236</v>
      </c>
      <c r="P83">
        <v>-1</v>
      </c>
      <c r="Q83">
        <f>IF(N83="",0,IFERROR(MATCH(N83,data[key],0),0))</f>
        <v>91</v>
      </c>
      <c r="R83">
        <f>IF(O83="",0,IFERROR(MATCH(O83,data[#Headers],0)-1,0))</f>
        <v>52</v>
      </c>
      <c r="T83" s="39"/>
      <c r="U83" s="56" t="s">
        <v>1650</v>
      </c>
      <c r="V83" s="15">
        <f t="shared" si="42"/>
        <v>390262500</v>
      </c>
      <c r="W83" s="16">
        <f>IF(OR($Q83=0,$R83=0),0,INDEX(data[],$Q83,$R83+W$4)*W$5*$P83)</f>
        <v>36000000</v>
      </c>
      <c r="X83" s="17">
        <f>IF(OR($Q83=0,$R83=0),0,INDEX(data[],$Q83,$R83+X$4)*X$5*$P83)</f>
        <v>35250000</v>
      </c>
      <c r="Y83" s="17">
        <f>IF(OR($Q83=0,$R83=0),0,INDEX(data[],$Q83,$R83+Y$4)*Y$5*$P83)</f>
        <v>34500000</v>
      </c>
      <c r="Z83" s="17">
        <f>IF(OR($Q83=0,$R83=0),0,INDEX(data[],$Q83,$R83+Z$4)*Z$5*$P83)</f>
        <v>33750000</v>
      </c>
      <c r="AA83" s="17">
        <f>IF(OR($Q83=0,$R83=0),0,INDEX(data[],$Q83,$R83+AA$4)*AA$5*$P83)</f>
        <v>33000000</v>
      </c>
      <c r="AB83" s="17">
        <f>IF(OR($Q83=0,$R83=0),0,INDEX(data[],$Q83,$R83+AB$4)*AB$5*$P83)</f>
        <v>32250000</v>
      </c>
      <c r="AC83" s="17">
        <f>IF(OR($Q83=0,$R83=0),0,INDEX(data[],$Q83,$R83+AC$4)*AC$5*$P83)</f>
        <v>32850000</v>
      </c>
      <c r="AD83" s="17">
        <f>IF(OR($Q83=0,$R83=0),0,INDEX(data[],$Q83,$R83+AD$4)*AD$5*$P83)</f>
        <v>32077500</v>
      </c>
      <c r="AE83" s="17">
        <f>IF(OR($Q83=0,$R83=0),0,INDEX(data[],$Q83,$R83+AE$4)*AE$5*$P83)</f>
        <v>31305000</v>
      </c>
      <c r="AF83" s="17">
        <f>IF(OR($Q83=0,$R83=0),0,INDEX(data[],$Q83,$R83+AF$4)*AF$5*$P83)</f>
        <v>30532500</v>
      </c>
      <c r="AG83" s="17">
        <f>IF(OR($Q83=0,$R83=0),0,INDEX(data[],$Q83,$R83+AG$4)*AG$5*$P83)</f>
        <v>29760000</v>
      </c>
      <c r="AH83" s="18">
        <f>IF(OR($Q83=0,$R83=0),0,INDEX(data[],$Q83,$R83+AH$4)*AH$5*$P83)</f>
        <v>28987500</v>
      </c>
      <c r="AI83" s="5"/>
    </row>
    <row r="84" spans="1:35" hidden="1" x14ac:dyDescent="0.25">
      <c r="A84" t="str">
        <f t="shared" si="36"/>
        <v>1702000-TW</v>
      </c>
      <c r="B84">
        <f>B82</f>
        <v>1702000</v>
      </c>
      <c r="C84">
        <f>C83</f>
        <v>1730</v>
      </c>
      <c r="D84" t="str">
        <f>D83</f>
        <v>6520</v>
      </c>
      <c r="F84">
        <v>1</v>
      </c>
      <c r="G84">
        <v>4</v>
      </c>
      <c r="I84">
        <f t="shared" si="39"/>
        <v>0</v>
      </c>
      <c r="J84">
        <f t="shared" si="40"/>
        <v>0</v>
      </c>
      <c r="K84" t="s">
        <v>467</v>
      </c>
      <c r="L84" t="str">
        <f>L83</f>
        <v>39.02</v>
      </c>
      <c r="M84" t="s">
        <v>1658</v>
      </c>
      <c r="N84" t="str">
        <f t="shared" si="41"/>
        <v>A-39.02-TW</v>
      </c>
      <c r="O84" t="s">
        <v>236</v>
      </c>
      <c r="P84">
        <v>-1</v>
      </c>
      <c r="Q84">
        <f>IF(N84="",0,IFERROR(MATCH(N84,data[key],0),0))</f>
        <v>0</v>
      </c>
      <c r="R84">
        <f>IF(O84="",0,IFERROR(MATCH(O84,data[#Headers],0)-1,0))</f>
        <v>52</v>
      </c>
      <c r="T84" s="39"/>
      <c r="U84" s="56" t="s">
        <v>1651</v>
      </c>
      <c r="V84" s="15">
        <f t="shared" si="42"/>
        <v>0</v>
      </c>
      <c r="W84" s="16">
        <f>IF(OR($Q84=0,$R84=0),0,INDEX(data[],$Q84,$R84+W$4)*W$5*$P84)</f>
        <v>0</v>
      </c>
      <c r="X84" s="17">
        <f>IF(OR($Q84=0,$R84=0),0,INDEX(data[],$Q84,$R84+X$4)*X$5*$P84)</f>
        <v>0</v>
      </c>
      <c r="Y84" s="17">
        <f>IF(OR($Q84=0,$R84=0),0,INDEX(data[],$Q84,$R84+Y$4)*Y$5*$P84)</f>
        <v>0</v>
      </c>
      <c r="Z84" s="17">
        <f>IF(OR($Q84=0,$R84=0),0,INDEX(data[],$Q84,$R84+Z$4)*Z$5*$P84)</f>
        <v>0</v>
      </c>
      <c r="AA84" s="17">
        <f>IF(OR($Q84=0,$R84=0),0,INDEX(data[],$Q84,$R84+AA$4)*AA$5*$P84)</f>
        <v>0</v>
      </c>
      <c r="AB84" s="17">
        <f>IF(OR($Q84=0,$R84=0),0,INDEX(data[],$Q84,$R84+AB$4)*AB$5*$P84)</f>
        <v>0</v>
      </c>
      <c r="AC84" s="17">
        <f>IF(OR($Q84=0,$R84=0),0,INDEX(data[],$Q84,$R84+AC$4)*AC$5*$P84)</f>
        <v>0</v>
      </c>
      <c r="AD84" s="17">
        <f>IF(OR($Q84=0,$R84=0),0,INDEX(data[],$Q84,$R84+AD$4)*AD$5*$P84)</f>
        <v>0</v>
      </c>
      <c r="AE84" s="17">
        <f>IF(OR($Q84=0,$R84=0),0,INDEX(data[],$Q84,$R84+AE$4)*AE$5*$P84)</f>
        <v>0</v>
      </c>
      <c r="AF84" s="17">
        <f>IF(OR($Q84=0,$R84=0),0,INDEX(data[],$Q84,$R84+AF$4)*AF$5*$P84)</f>
        <v>0</v>
      </c>
      <c r="AG84" s="17">
        <f>IF(OR($Q84=0,$R84=0),0,INDEX(data[],$Q84,$R84+AG$4)*AG$5*$P84)</f>
        <v>0</v>
      </c>
      <c r="AH84" s="18">
        <f>IF(OR($Q84=0,$R84=0),0,INDEX(data[],$Q84,$R84+AH$4)*AH$5*$P84)</f>
        <v>0</v>
      </c>
      <c r="AI84" s="5"/>
    </row>
    <row r="85" spans="1:35" hidden="1" x14ac:dyDescent="0.25">
      <c r="A85" t="str">
        <f t="shared" si="36"/>
        <v>1702000-xx</v>
      </c>
      <c r="B85">
        <f>B82</f>
        <v>1702000</v>
      </c>
      <c r="C85">
        <f>C84</f>
        <v>1730</v>
      </c>
      <c r="D85" t="str">
        <f>D84</f>
        <v>6520</v>
      </c>
      <c r="F85">
        <v>1</v>
      </c>
      <c r="G85">
        <v>4</v>
      </c>
      <c r="I85">
        <f t="shared" si="39"/>
        <v>0</v>
      </c>
      <c r="J85">
        <f t="shared" si="40"/>
        <v>0</v>
      </c>
      <c r="K85" t="s">
        <v>467</v>
      </c>
      <c r="L85" t="str">
        <f>L84</f>
        <v>39.02</v>
      </c>
      <c r="M85" t="s">
        <v>1652</v>
      </c>
      <c r="N85" t="str">
        <f t="shared" si="41"/>
        <v>A-39.02-xx</v>
      </c>
      <c r="O85" t="s">
        <v>236</v>
      </c>
      <c r="P85">
        <v>-1</v>
      </c>
      <c r="Q85">
        <f>IF(N85="",0,IFERROR(MATCH(N85,data[key],0),0))</f>
        <v>0</v>
      </c>
      <c r="R85">
        <f>IF(O85="",0,IFERROR(MATCH(O85,data[#Headers],0)-1,0))</f>
        <v>52</v>
      </c>
      <c r="T85" s="39"/>
      <c r="U85" s="56" t="s">
        <v>1652</v>
      </c>
      <c r="V85" s="15">
        <f t="shared" si="42"/>
        <v>0</v>
      </c>
      <c r="W85" s="16">
        <f>IF(OR($Q85=0,$R85=0),0,INDEX(data[],$Q85,$R85+W$4)*W$5*$P85)</f>
        <v>0</v>
      </c>
      <c r="X85" s="17">
        <f>IF(OR($Q85=0,$R85=0),0,INDEX(data[],$Q85,$R85+X$4)*X$5*$P85)</f>
        <v>0</v>
      </c>
      <c r="Y85" s="17">
        <f>IF(OR($Q85=0,$R85=0),0,INDEX(data[],$Q85,$R85+Y$4)*Y$5*$P85)</f>
        <v>0</v>
      </c>
      <c r="Z85" s="17">
        <f>IF(OR($Q85=0,$R85=0),0,INDEX(data[],$Q85,$R85+Z$4)*Z$5*$P85)</f>
        <v>0</v>
      </c>
      <c r="AA85" s="17">
        <f>IF(OR($Q85=0,$R85=0),0,INDEX(data[],$Q85,$R85+AA$4)*AA$5*$P85)</f>
        <v>0</v>
      </c>
      <c r="AB85" s="17">
        <f>IF(OR($Q85=0,$R85=0),0,INDEX(data[],$Q85,$R85+AB$4)*AB$5*$P85)</f>
        <v>0</v>
      </c>
      <c r="AC85" s="17">
        <f>IF(OR($Q85=0,$R85=0),0,INDEX(data[],$Q85,$R85+AC$4)*AC$5*$P85)</f>
        <v>0</v>
      </c>
      <c r="AD85" s="17">
        <f>IF(OR($Q85=0,$R85=0),0,INDEX(data[],$Q85,$R85+AD$4)*AD$5*$P85)</f>
        <v>0</v>
      </c>
      <c r="AE85" s="17">
        <f>IF(OR($Q85=0,$R85=0),0,INDEX(data[],$Q85,$R85+AE$4)*AE$5*$P85)</f>
        <v>0</v>
      </c>
      <c r="AF85" s="17">
        <f>IF(OR($Q85=0,$R85=0),0,INDEX(data[],$Q85,$R85+AF$4)*AF$5*$P85)</f>
        <v>0</v>
      </c>
      <c r="AG85" s="17">
        <f>IF(OR($Q85=0,$R85=0),0,INDEX(data[],$Q85,$R85+AG$4)*AG$5*$P85)</f>
        <v>0</v>
      </c>
      <c r="AH85" s="18">
        <f>IF(OR($Q85=0,$R85=0),0,INDEX(data[],$Q85,$R85+AH$4)*AH$5*$P85)</f>
        <v>0</v>
      </c>
      <c r="AI85" s="5"/>
    </row>
    <row r="86" spans="1:35" hidden="1" x14ac:dyDescent="0.25">
      <c r="A86" t="str">
        <f t="shared" si="36"/>
        <v>1703000</v>
      </c>
      <c r="B86">
        <f t="shared" ref="B86:B94" si="44">B85+1000</f>
        <v>1703000</v>
      </c>
      <c r="F86">
        <v>1</v>
      </c>
      <c r="G86">
        <v>1</v>
      </c>
      <c r="I86">
        <f t="shared" ref="I86" si="45">IF(AND(OR($F$1=0,F86=$F$1),G86&lt;=$G$1,OR($J$1=1,J86=1,G86=0)),1,0)</f>
        <v>0</v>
      </c>
      <c r="J86">
        <f t="shared" ref="J86" si="46">IF(COUNTIF(V86:AH86,"&gt;0")&gt;0,1,IF(COUNTIF(V86:AH86,"&lt;0")&gt;0,1,0))</f>
        <v>0</v>
      </c>
      <c r="N86" t="str">
        <f t="shared" ref="N86" si="47">IF(OR(K86=0,L86=0),"",K86&amp;"-"&amp;IF(M86=0, L86,L86&amp;"-"&amp;M86))</f>
        <v/>
      </c>
      <c r="Q86">
        <f>IF(N86="",0,IFERROR(MATCH(N86,data[key],0),0))</f>
        <v>0</v>
      </c>
      <c r="R86">
        <f>IF(O86="",0,IFERROR(MATCH(O86,data[#Headers],0)-1,0))</f>
        <v>0</v>
      </c>
      <c r="T86" s="39"/>
      <c r="U86" s="54"/>
      <c r="V86" s="15"/>
      <c r="W86" s="16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8"/>
      <c r="AI86" s="5"/>
    </row>
    <row r="87" spans="1:35" hidden="1" x14ac:dyDescent="0.25">
      <c r="A87" t="str">
        <f t="shared" si="36"/>
        <v>1704000</v>
      </c>
      <c r="B87">
        <f t="shared" si="44"/>
        <v>1704000</v>
      </c>
      <c r="F87">
        <v>1</v>
      </c>
      <c r="G87">
        <v>1</v>
      </c>
      <c r="H87">
        <v>1</v>
      </c>
      <c r="I87">
        <f t="shared" si="30"/>
        <v>0</v>
      </c>
      <c r="J87">
        <f t="shared" si="31"/>
        <v>0</v>
      </c>
      <c r="N87" t="str">
        <f t="shared" si="32"/>
        <v/>
      </c>
      <c r="Q87">
        <f>IF(N87="",0,IFERROR(MATCH(N87,data[key],0),0))</f>
        <v>0</v>
      </c>
      <c r="R87">
        <f>IF(O87="",0,IFERROR(MATCH(O87,data[#Headers],0)-1,0))</f>
        <v>0</v>
      </c>
      <c r="T87" s="39" t="s">
        <v>4</v>
      </c>
      <c r="U87" s="54" t="s">
        <v>1670</v>
      </c>
      <c r="V87" s="15">
        <f t="shared" ref="V87:V89" si="48">SUMPRODUCT(W87:AH87,W$3:AH$3)</f>
        <v>0</v>
      </c>
      <c r="W87" s="16">
        <f>W88+W89</f>
        <v>0</v>
      </c>
      <c r="X87" s="17">
        <f t="shared" ref="X87:AH87" si="49">X88+X89</f>
        <v>0</v>
      </c>
      <c r="Y87" s="17">
        <f t="shared" si="49"/>
        <v>0</v>
      </c>
      <c r="Z87" s="17">
        <f t="shared" si="49"/>
        <v>0</v>
      </c>
      <c r="AA87" s="17">
        <f t="shared" si="49"/>
        <v>0</v>
      </c>
      <c r="AB87" s="17">
        <f t="shared" si="49"/>
        <v>0</v>
      </c>
      <c r="AC87" s="17">
        <f t="shared" si="49"/>
        <v>0</v>
      </c>
      <c r="AD87" s="17">
        <f t="shared" si="49"/>
        <v>0</v>
      </c>
      <c r="AE87" s="17">
        <f t="shared" si="49"/>
        <v>0</v>
      </c>
      <c r="AF87" s="17">
        <f t="shared" si="49"/>
        <v>0</v>
      </c>
      <c r="AG87" s="17">
        <f t="shared" si="49"/>
        <v>0</v>
      </c>
      <c r="AH87" s="18">
        <f t="shared" si="49"/>
        <v>0</v>
      </c>
      <c r="AI87" s="5"/>
    </row>
    <row r="88" spans="1:35" hidden="1" x14ac:dyDescent="0.25">
      <c r="A88" t="str">
        <f t="shared" si="36"/>
        <v>1705000</v>
      </c>
      <c r="B88">
        <f t="shared" si="44"/>
        <v>1705000</v>
      </c>
      <c r="C88">
        <v>1750</v>
      </c>
      <c r="D88" t="s">
        <v>1765</v>
      </c>
      <c r="F88">
        <v>1</v>
      </c>
      <c r="G88">
        <v>2</v>
      </c>
      <c r="I88">
        <f t="shared" si="30"/>
        <v>0</v>
      </c>
      <c r="J88">
        <f t="shared" si="31"/>
        <v>0</v>
      </c>
      <c r="K88" t="s">
        <v>467</v>
      </c>
      <c r="L88" s="27" t="s">
        <v>16</v>
      </c>
      <c r="N88" t="str">
        <f t="shared" si="32"/>
        <v>A-15.01</v>
      </c>
      <c r="O88" t="s">
        <v>236</v>
      </c>
      <c r="P88">
        <v>1</v>
      </c>
      <c r="Q88">
        <f>IF(N88="",0,IFERROR(MATCH(N88,data[key],0),0))</f>
        <v>0</v>
      </c>
      <c r="R88">
        <f>IF(O88="",0,IFERROR(MATCH(O88,data[#Headers],0)-1,0))</f>
        <v>52</v>
      </c>
      <c r="T88" s="39" t="s">
        <v>16</v>
      </c>
      <c r="U88" s="54" t="s">
        <v>1672</v>
      </c>
      <c r="V88" s="15">
        <f t="shared" si="48"/>
        <v>0</v>
      </c>
      <c r="W88" s="16">
        <f>IF(OR($Q88=0,$R88=0),0,INDEX(data[],$Q88,$R88+W$4)*W$5*$P88)</f>
        <v>0</v>
      </c>
      <c r="X88" s="17">
        <f>IF(OR($Q88=0,$R88=0),0,INDEX(data[],$Q88,$R88+X$4)*X$5*$P88)</f>
        <v>0</v>
      </c>
      <c r="Y88" s="17">
        <f>IF(OR($Q88=0,$R88=0),0,INDEX(data[],$Q88,$R88+Y$4)*Y$5*$P88)</f>
        <v>0</v>
      </c>
      <c r="Z88" s="17">
        <f>IF(OR($Q88=0,$R88=0),0,INDEX(data[],$Q88,$R88+Z$4)*Z$5*$P88)</f>
        <v>0</v>
      </c>
      <c r="AA88" s="17">
        <f>IF(OR($Q88=0,$R88=0),0,INDEX(data[],$Q88,$R88+AA$4)*AA$5*$P88)</f>
        <v>0</v>
      </c>
      <c r="AB88" s="17">
        <f>IF(OR($Q88=0,$R88=0),0,INDEX(data[],$Q88,$R88+AB$4)*AB$5*$P88)</f>
        <v>0</v>
      </c>
      <c r="AC88" s="17">
        <f>IF(OR($Q88=0,$R88=0),0,INDEX(data[],$Q88,$R88+AC$4)*AC$5*$P88)</f>
        <v>0</v>
      </c>
      <c r="AD88" s="17">
        <f>IF(OR($Q88=0,$R88=0),0,INDEX(data[],$Q88,$R88+AD$4)*AD$5*$P88)</f>
        <v>0</v>
      </c>
      <c r="AE88" s="17">
        <f>IF(OR($Q88=0,$R88=0),0,INDEX(data[],$Q88,$R88+AE$4)*AE$5*$P88)</f>
        <v>0</v>
      </c>
      <c r="AF88" s="17">
        <f>IF(OR($Q88=0,$R88=0),0,INDEX(data[],$Q88,$R88+AF$4)*AF$5*$P88)</f>
        <v>0</v>
      </c>
      <c r="AG88" s="17">
        <f>IF(OR($Q88=0,$R88=0),0,INDEX(data[],$Q88,$R88+AG$4)*AG$5*$P88)</f>
        <v>0</v>
      </c>
      <c r="AH88" s="18">
        <f>IF(OR($Q88=0,$R88=0),0,INDEX(data[],$Q88,$R88+AH$4)*AH$5*$P88)</f>
        <v>0</v>
      </c>
      <c r="AI88" s="5"/>
    </row>
    <row r="89" spans="1:35" hidden="1" x14ac:dyDescent="0.25">
      <c r="A89" t="str">
        <f t="shared" si="36"/>
        <v>1706000</v>
      </c>
      <c r="B89">
        <f t="shared" si="44"/>
        <v>1706000</v>
      </c>
      <c r="C89">
        <v>1740</v>
      </c>
      <c r="D89" t="s">
        <v>1766</v>
      </c>
      <c r="F89">
        <v>1</v>
      </c>
      <c r="G89">
        <v>2</v>
      </c>
      <c r="I89">
        <f t="shared" si="30"/>
        <v>0</v>
      </c>
      <c r="J89">
        <f t="shared" si="31"/>
        <v>0</v>
      </c>
      <c r="K89" t="s">
        <v>467</v>
      </c>
      <c r="L89" s="27" t="s">
        <v>17</v>
      </c>
      <c r="N89" t="str">
        <f t="shared" si="32"/>
        <v>A-15.02</v>
      </c>
      <c r="O89" t="s">
        <v>236</v>
      </c>
      <c r="P89">
        <v>1</v>
      </c>
      <c r="Q89">
        <f>IF(N89="",0,IFERROR(MATCH(N89,data[key],0),0))</f>
        <v>0</v>
      </c>
      <c r="R89">
        <f>IF(O89="",0,IFERROR(MATCH(O89,data[#Headers],0)-1,0))</f>
        <v>52</v>
      </c>
      <c r="T89" s="39" t="s">
        <v>17</v>
      </c>
      <c r="U89" s="54" t="s">
        <v>1673</v>
      </c>
      <c r="V89" s="15">
        <f t="shared" si="48"/>
        <v>0</v>
      </c>
      <c r="W89" s="16">
        <f>IF(OR($Q89=0,$R89=0),0,INDEX(data[],$Q89,$R89+W$4)*W$5*$P89)</f>
        <v>0</v>
      </c>
      <c r="X89" s="17">
        <f>IF(OR($Q89=0,$R89=0),0,INDEX(data[],$Q89,$R89+X$4)*X$5*$P89)</f>
        <v>0</v>
      </c>
      <c r="Y89" s="17">
        <f>IF(OR($Q89=0,$R89=0),0,INDEX(data[],$Q89,$R89+Y$4)*Y$5*$P89)</f>
        <v>0</v>
      </c>
      <c r="Z89" s="17">
        <f>IF(OR($Q89=0,$R89=0),0,INDEX(data[],$Q89,$R89+Z$4)*Z$5*$P89)</f>
        <v>0</v>
      </c>
      <c r="AA89" s="17">
        <f>IF(OR($Q89=0,$R89=0),0,INDEX(data[],$Q89,$R89+AA$4)*AA$5*$P89)</f>
        <v>0</v>
      </c>
      <c r="AB89" s="17">
        <f>IF(OR($Q89=0,$R89=0),0,INDEX(data[],$Q89,$R89+AB$4)*AB$5*$P89)</f>
        <v>0</v>
      </c>
      <c r="AC89" s="17">
        <f>IF(OR($Q89=0,$R89=0),0,INDEX(data[],$Q89,$R89+AC$4)*AC$5*$P89)</f>
        <v>0</v>
      </c>
      <c r="AD89" s="17">
        <f>IF(OR($Q89=0,$R89=0),0,INDEX(data[],$Q89,$R89+AD$4)*AD$5*$P89)</f>
        <v>0</v>
      </c>
      <c r="AE89" s="17">
        <f>IF(OR($Q89=0,$R89=0),0,INDEX(data[],$Q89,$R89+AE$4)*AE$5*$P89)</f>
        <v>0</v>
      </c>
      <c r="AF89" s="17">
        <f>IF(OR($Q89=0,$R89=0),0,INDEX(data[],$Q89,$R89+AF$4)*AF$5*$P89)</f>
        <v>0</v>
      </c>
      <c r="AG89" s="17">
        <f>IF(OR($Q89=0,$R89=0),0,INDEX(data[],$Q89,$R89+AG$4)*AG$5*$P89)</f>
        <v>0</v>
      </c>
      <c r="AH89" s="18">
        <f>IF(OR($Q89=0,$R89=0),0,INDEX(data[],$Q89,$R89+AH$4)*AH$5*$P89)</f>
        <v>0</v>
      </c>
      <c r="AI89" s="5"/>
    </row>
    <row r="90" spans="1:35" hidden="1" x14ac:dyDescent="0.25">
      <c r="A90" t="str">
        <f t="shared" si="36"/>
        <v>1707000</v>
      </c>
      <c r="B90">
        <f t="shared" si="44"/>
        <v>1707000</v>
      </c>
      <c r="F90">
        <v>1</v>
      </c>
      <c r="G90">
        <v>1</v>
      </c>
      <c r="I90">
        <f t="shared" si="30"/>
        <v>0</v>
      </c>
      <c r="J90">
        <f t="shared" si="31"/>
        <v>0</v>
      </c>
      <c r="N90" t="str">
        <f t="shared" si="32"/>
        <v/>
      </c>
      <c r="Q90">
        <f>IF(N90="",0,IFERROR(MATCH(N90,data[key],0),0))</f>
        <v>0</v>
      </c>
      <c r="R90">
        <f>IF(O90="",0,IFERROR(MATCH(O90,data[#Headers],0)-1,0))</f>
        <v>0</v>
      </c>
      <c r="T90" s="39"/>
      <c r="U90" s="54"/>
      <c r="V90" s="15"/>
      <c r="W90" s="16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8"/>
      <c r="AI90" s="5"/>
    </row>
    <row r="91" spans="1:35" hidden="1" x14ac:dyDescent="0.25">
      <c r="A91" t="str">
        <f t="shared" si="36"/>
        <v>1708000</v>
      </c>
      <c r="B91">
        <f t="shared" si="44"/>
        <v>1708000</v>
      </c>
      <c r="F91">
        <v>1</v>
      </c>
      <c r="G91">
        <v>1</v>
      </c>
      <c r="H91">
        <v>1</v>
      </c>
      <c r="I91">
        <f t="shared" si="30"/>
        <v>0</v>
      </c>
      <c r="J91">
        <f t="shared" si="31"/>
        <v>0</v>
      </c>
      <c r="N91" t="str">
        <f t="shared" si="32"/>
        <v/>
      </c>
      <c r="Q91">
        <f>IF(N91="",0,IFERROR(MATCH(N91,data[key],0),0))</f>
        <v>0</v>
      </c>
      <c r="R91">
        <f>IF(O91="",0,IFERROR(MATCH(O91,data[#Headers],0)-1,0))</f>
        <v>0</v>
      </c>
      <c r="T91" s="39" t="s">
        <v>7</v>
      </c>
      <c r="U91" s="54" t="s">
        <v>1671</v>
      </c>
      <c r="V91" s="15">
        <f t="shared" ref="V91:V93" si="50">SUMPRODUCT(W91:AH91,W$3:AH$3)</f>
        <v>0</v>
      </c>
      <c r="W91" s="16">
        <f>W92+W93</f>
        <v>0</v>
      </c>
      <c r="X91" s="17">
        <f t="shared" ref="X91:AH91" si="51">X92+X93</f>
        <v>0</v>
      </c>
      <c r="Y91" s="17">
        <f t="shared" si="51"/>
        <v>0</v>
      </c>
      <c r="Z91" s="17">
        <f t="shared" si="51"/>
        <v>0</v>
      </c>
      <c r="AA91" s="17">
        <f t="shared" si="51"/>
        <v>0</v>
      </c>
      <c r="AB91" s="17">
        <f t="shared" si="51"/>
        <v>0</v>
      </c>
      <c r="AC91" s="17">
        <f t="shared" si="51"/>
        <v>0</v>
      </c>
      <c r="AD91" s="17">
        <f t="shared" si="51"/>
        <v>0</v>
      </c>
      <c r="AE91" s="17">
        <f t="shared" si="51"/>
        <v>0</v>
      </c>
      <c r="AF91" s="17">
        <f t="shared" si="51"/>
        <v>0</v>
      </c>
      <c r="AG91" s="17">
        <f t="shared" si="51"/>
        <v>0</v>
      </c>
      <c r="AH91" s="18">
        <f t="shared" si="51"/>
        <v>0</v>
      </c>
      <c r="AI91" s="5"/>
    </row>
    <row r="92" spans="1:35" hidden="1" x14ac:dyDescent="0.25">
      <c r="A92" t="str">
        <f t="shared" si="36"/>
        <v>1709000</v>
      </c>
      <c r="B92">
        <f t="shared" si="44"/>
        <v>1709000</v>
      </c>
      <c r="C92">
        <v>1850</v>
      </c>
      <c r="D92" t="s">
        <v>1768</v>
      </c>
      <c r="F92">
        <v>1</v>
      </c>
      <c r="G92">
        <v>2</v>
      </c>
      <c r="I92">
        <f t="shared" si="30"/>
        <v>0</v>
      </c>
      <c r="J92">
        <f t="shared" si="31"/>
        <v>0</v>
      </c>
      <c r="K92" t="s">
        <v>467</v>
      </c>
      <c r="L92" s="27" t="s">
        <v>27</v>
      </c>
      <c r="N92" t="str">
        <f t="shared" si="32"/>
        <v>A-35.01</v>
      </c>
      <c r="O92" t="s">
        <v>236</v>
      </c>
      <c r="P92">
        <v>-1</v>
      </c>
      <c r="Q92">
        <f>IF(N92="",0,IFERROR(MATCH(N92,data[key],0),0))</f>
        <v>0</v>
      </c>
      <c r="R92">
        <f>IF(O92="",0,IFERROR(MATCH(O92,data[#Headers],0)-1,0))</f>
        <v>52</v>
      </c>
      <c r="T92" s="39" t="s">
        <v>27</v>
      </c>
      <c r="U92" s="54" t="s">
        <v>1675</v>
      </c>
      <c r="V92" s="15">
        <f t="shared" si="50"/>
        <v>0</v>
      </c>
      <c r="W92" s="16">
        <f>IF(OR($Q92=0,$R92=0),0,INDEX(data[],$Q92,$R92+W$4)*W$5*$P92)</f>
        <v>0</v>
      </c>
      <c r="X92" s="17">
        <f>IF(OR($Q92=0,$R92=0),0,INDEX(data[],$Q92,$R92+X$4)*X$5*$P92)</f>
        <v>0</v>
      </c>
      <c r="Y92" s="17">
        <f>IF(OR($Q92=0,$R92=0),0,INDEX(data[],$Q92,$R92+Y$4)*Y$5*$P92)</f>
        <v>0</v>
      </c>
      <c r="Z92" s="17">
        <f>IF(OR($Q92=0,$R92=0),0,INDEX(data[],$Q92,$R92+Z$4)*Z$5*$P92)</f>
        <v>0</v>
      </c>
      <c r="AA92" s="17">
        <f>IF(OR($Q92=0,$R92=0),0,INDEX(data[],$Q92,$R92+AA$4)*AA$5*$P92)</f>
        <v>0</v>
      </c>
      <c r="AB92" s="17">
        <f>IF(OR($Q92=0,$R92=0),0,INDEX(data[],$Q92,$R92+AB$4)*AB$5*$P92)</f>
        <v>0</v>
      </c>
      <c r="AC92" s="17">
        <f>IF(OR($Q92=0,$R92=0),0,INDEX(data[],$Q92,$R92+AC$4)*AC$5*$P92)</f>
        <v>0</v>
      </c>
      <c r="AD92" s="17">
        <f>IF(OR($Q92=0,$R92=0),0,INDEX(data[],$Q92,$R92+AD$4)*AD$5*$P92)</f>
        <v>0</v>
      </c>
      <c r="AE92" s="17">
        <f>IF(OR($Q92=0,$R92=0),0,INDEX(data[],$Q92,$R92+AE$4)*AE$5*$P92)</f>
        <v>0</v>
      </c>
      <c r="AF92" s="17">
        <f>IF(OR($Q92=0,$R92=0),0,INDEX(data[],$Q92,$R92+AF$4)*AF$5*$P92)</f>
        <v>0</v>
      </c>
      <c r="AG92" s="17">
        <f>IF(OR($Q92=0,$R92=0),0,INDEX(data[],$Q92,$R92+AG$4)*AG$5*$P92)</f>
        <v>0</v>
      </c>
      <c r="AH92" s="18">
        <f>IF(OR($Q92=0,$R92=0),0,INDEX(data[],$Q92,$R92+AH$4)*AH$5*$P92)</f>
        <v>0</v>
      </c>
      <c r="AI92" s="5"/>
    </row>
    <row r="93" spans="1:35" hidden="1" x14ac:dyDescent="0.25">
      <c r="A93" t="str">
        <f t="shared" si="36"/>
        <v>1710000</v>
      </c>
      <c r="B93">
        <f t="shared" si="44"/>
        <v>1710000</v>
      </c>
      <c r="C93">
        <v>1840</v>
      </c>
      <c r="D93" t="s">
        <v>1767</v>
      </c>
      <c r="F93">
        <v>1</v>
      </c>
      <c r="G93">
        <v>2</v>
      </c>
      <c r="I93">
        <f t="shared" si="30"/>
        <v>0</v>
      </c>
      <c r="J93">
        <f t="shared" si="31"/>
        <v>0</v>
      </c>
      <c r="K93" t="s">
        <v>467</v>
      </c>
      <c r="L93" s="27" t="s">
        <v>28</v>
      </c>
      <c r="N93" t="str">
        <f t="shared" si="32"/>
        <v>A-35.02</v>
      </c>
      <c r="O93" t="s">
        <v>236</v>
      </c>
      <c r="P93">
        <v>-1</v>
      </c>
      <c r="Q93">
        <f>IF(N93="",0,IFERROR(MATCH(N93,data[key],0),0))</f>
        <v>0</v>
      </c>
      <c r="R93">
        <f>IF(O93="",0,IFERROR(MATCH(O93,data[#Headers],0)-1,0))</f>
        <v>52</v>
      </c>
      <c r="T93" s="39" t="s">
        <v>28</v>
      </c>
      <c r="U93" s="54" t="s">
        <v>1674</v>
      </c>
      <c r="V93" s="15">
        <f t="shared" si="50"/>
        <v>0</v>
      </c>
      <c r="W93" s="16">
        <f>IF(OR($Q93=0,$R93=0),0,INDEX(data[],$Q93,$R93+W$4)*W$5*$P93)</f>
        <v>0</v>
      </c>
      <c r="X93" s="17">
        <f>IF(OR($Q93=0,$R93=0),0,INDEX(data[],$Q93,$R93+X$4)*X$5*$P93)</f>
        <v>0</v>
      </c>
      <c r="Y93" s="17">
        <f>IF(OR($Q93=0,$R93=0),0,INDEX(data[],$Q93,$R93+Y$4)*Y$5*$P93)</f>
        <v>0</v>
      </c>
      <c r="Z93" s="17">
        <f>IF(OR($Q93=0,$R93=0),0,INDEX(data[],$Q93,$R93+Z$4)*Z$5*$P93)</f>
        <v>0</v>
      </c>
      <c r="AA93" s="17">
        <f>IF(OR($Q93=0,$R93=0),0,INDEX(data[],$Q93,$R93+AA$4)*AA$5*$P93)</f>
        <v>0</v>
      </c>
      <c r="AB93" s="17">
        <f>IF(OR($Q93=0,$R93=0),0,INDEX(data[],$Q93,$R93+AB$4)*AB$5*$P93)</f>
        <v>0</v>
      </c>
      <c r="AC93" s="17">
        <f>IF(OR($Q93=0,$R93=0),0,INDEX(data[],$Q93,$R93+AC$4)*AC$5*$P93)</f>
        <v>0</v>
      </c>
      <c r="AD93" s="17">
        <f>IF(OR($Q93=0,$R93=0),0,INDEX(data[],$Q93,$R93+AD$4)*AD$5*$P93)</f>
        <v>0</v>
      </c>
      <c r="AE93" s="17">
        <f>IF(OR($Q93=0,$R93=0),0,INDEX(data[],$Q93,$R93+AE$4)*AE$5*$P93)</f>
        <v>0</v>
      </c>
      <c r="AF93" s="17">
        <f>IF(OR($Q93=0,$R93=0),0,INDEX(data[],$Q93,$R93+AF$4)*AF$5*$P93)</f>
        <v>0</v>
      </c>
      <c r="AG93" s="17">
        <f>IF(OR($Q93=0,$R93=0),0,INDEX(data[],$Q93,$R93+AG$4)*AG$5*$P93)</f>
        <v>0</v>
      </c>
      <c r="AH93" s="18">
        <f>IF(OR($Q93=0,$R93=0),0,INDEX(data[],$Q93,$R93+AH$4)*AH$5*$P93)</f>
        <v>0</v>
      </c>
      <c r="AI93" s="5"/>
    </row>
    <row r="94" spans="1:35" x14ac:dyDescent="0.25">
      <c r="A94" t="str">
        <f t="shared" si="36"/>
        <v>1711000</v>
      </c>
      <c r="B94">
        <f t="shared" si="44"/>
        <v>1711000</v>
      </c>
      <c r="F94">
        <v>1</v>
      </c>
      <c r="G94">
        <v>0</v>
      </c>
      <c r="I94">
        <f t="shared" si="30"/>
        <v>1</v>
      </c>
      <c r="J94">
        <f t="shared" ref="J94:J143" si="52">IF(COUNTIF(V94:AH94,"&gt;0")&gt;0,1,IF(COUNTIF(V94:AH94,"&lt;0")&gt;0,1,0))</f>
        <v>0</v>
      </c>
      <c r="N94" t="str">
        <f t="shared" si="32"/>
        <v/>
      </c>
      <c r="Q94">
        <f>IF(N94="",0,IFERROR(MATCH(N94,data[key],0),0))</f>
        <v>0</v>
      </c>
      <c r="R94">
        <f>IF(O94="",0,IFERROR(MATCH(O94,data[#Headers],0)-1,0))</f>
        <v>0</v>
      </c>
      <c r="T94" s="39"/>
      <c r="U94" s="56"/>
      <c r="V94" s="15"/>
      <c r="W94" s="16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8"/>
      <c r="AI94" s="5"/>
    </row>
    <row r="95" spans="1:35" x14ac:dyDescent="0.25">
      <c r="A95" t="str">
        <f t="shared" si="36"/>
        <v>1800000</v>
      </c>
      <c r="B95">
        <v>1800000</v>
      </c>
      <c r="C95">
        <v>1880</v>
      </c>
      <c r="F95">
        <v>1</v>
      </c>
      <c r="G95">
        <v>1</v>
      </c>
      <c r="H95">
        <v>1</v>
      </c>
      <c r="I95">
        <f t="shared" ref="I95:I144" si="53">IF(AND(OR($F$1=0,F95=$F$1),G95&lt;=$G$1,OR($J$1=1,J95=1,G95=0)),1,0)</f>
        <v>1</v>
      </c>
      <c r="J95">
        <f t="shared" si="52"/>
        <v>1</v>
      </c>
      <c r="N95" t="str">
        <f t="shared" ref="N95:N144" si="54">IF(OR(K95=0,L95=0),"",K95&amp;"-"&amp;IF(M95=0, L95,L95&amp;"-"&amp;M95))</f>
        <v/>
      </c>
      <c r="Q95">
        <f>IF(N95="",0,IFERROR(MATCH(N95,data[key],0),0))</f>
        <v>0</v>
      </c>
      <c r="R95">
        <f>IF(O95="",0,IFERROR(MATCH(O95,data[#Headers],0)-1,0))</f>
        <v>0</v>
      </c>
      <c r="T95" s="39"/>
      <c r="U95" s="54" t="s">
        <v>1676</v>
      </c>
      <c r="V95" s="15">
        <f t="shared" ref="V95" si="55">SUMPRODUCT(W95:AH95,W$3:AH$3)</f>
        <v>1151302500</v>
      </c>
      <c r="W95" s="16">
        <f>W74-W77+W87-W91</f>
        <v>90400000</v>
      </c>
      <c r="X95" s="17">
        <f t="shared" ref="X95:AH95" si="56">X74-X77+X87-X91</f>
        <v>95150000</v>
      </c>
      <c r="Y95" s="17">
        <f t="shared" si="56"/>
        <v>91900000</v>
      </c>
      <c r="Z95" s="17">
        <f t="shared" si="56"/>
        <v>94650000</v>
      </c>
      <c r="AA95" s="17">
        <f t="shared" si="56"/>
        <v>93400000</v>
      </c>
      <c r="AB95" s="17">
        <f t="shared" si="56"/>
        <v>96150000</v>
      </c>
      <c r="AC95" s="17">
        <f t="shared" si="56"/>
        <v>94930000</v>
      </c>
      <c r="AD95" s="17">
        <f t="shared" si="56"/>
        <v>96827500</v>
      </c>
      <c r="AE95" s="17">
        <f t="shared" si="56"/>
        <v>99225000</v>
      </c>
      <c r="AF95" s="17">
        <f t="shared" si="56"/>
        <v>98117500</v>
      </c>
      <c r="AG95" s="17">
        <f t="shared" si="56"/>
        <v>100890000</v>
      </c>
      <c r="AH95" s="18">
        <f t="shared" si="56"/>
        <v>99662500</v>
      </c>
      <c r="AI95" s="5"/>
    </row>
    <row r="96" spans="1:35" x14ac:dyDescent="0.25">
      <c r="A96" t="str">
        <f t="shared" si="36"/>
        <v>1801000</v>
      </c>
      <c r="B96">
        <f t="shared" ref="B96:B106" si="57">B95+1000</f>
        <v>1801000</v>
      </c>
      <c r="F96">
        <v>1</v>
      </c>
      <c r="G96">
        <v>1</v>
      </c>
      <c r="H96">
        <v>4</v>
      </c>
      <c r="I96">
        <f t="shared" si="53"/>
        <v>1</v>
      </c>
      <c r="J96">
        <f t="shared" si="52"/>
        <v>1</v>
      </c>
      <c r="N96" t="str">
        <f t="shared" si="54"/>
        <v/>
      </c>
      <c r="Q96">
        <f>IF(N96="",0,IFERROR(MATCH(N96,data[key],0),0))</f>
        <v>0</v>
      </c>
      <c r="R96">
        <f>IF(O96="",0,IFERROR(MATCH(O96,data[#Headers],0)-1,0))</f>
        <v>0</v>
      </c>
      <c r="T96" s="39"/>
      <c r="U96" s="54" t="s">
        <v>1758</v>
      </c>
      <c r="V96" s="19">
        <f t="shared" ref="V96:AH96" si="58">IF(V$12=0,0,V95/V$12)</f>
        <v>0.22739082775374769</v>
      </c>
      <c r="W96" s="20">
        <f t="shared" si="58"/>
        <v>0.21523809523809523</v>
      </c>
      <c r="X96" s="21">
        <f t="shared" si="58"/>
        <v>0.22654761904761905</v>
      </c>
      <c r="Y96" s="21">
        <f t="shared" si="58"/>
        <v>0.21880952380952381</v>
      </c>
      <c r="Z96" s="21">
        <f t="shared" si="58"/>
        <v>0.22535714285714287</v>
      </c>
      <c r="AA96" s="21">
        <f t="shared" si="58"/>
        <v>0.22238095238095237</v>
      </c>
      <c r="AB96" s="21">
        <f t="shared" si="58"/>
        <v>0.22892857142857143</v>
      </c>
      <c r="AC96" s="21">
        <f t="shared" si="58"/>
        <v>0.22489931295901444</v>
      </c>
      <c r="AD96" s="21">
        <f t="shared" si="58"/>
        <v>0.22825907590759076</v>
      </c>
      <c r="AE96" s="21">
        <f t="shared" si="58"/>
        <v>0.23391089108910892</v>
      </c>
      <c r="AF96" s="21">
        <f t="shared" si="58"/>
        <v>0.23130009429514381</v>
      </c>
      <c r="AG96" s="21">
        <f t="shared" si="58"/>
        <v>0.23783592644978785</v>
      </c>
      <c r="AH96" s="22">
        <f t="shared" si="58"/>
        <v>0.23494224422442245</v>
      </c>
      <c r="AI96" s="5"/>
    </row>
    <row r="97" spans="1:35" x14ac:dyDescent="0.25">
      <c r="A97" t="str">
        <f t="shared" si="36"/>
        <v>1802000</v>
      </c>
      <c r="B97">
        <f t="shared" si="57"/>
        <v>1802000</v>
      </c>
      <c r="F97">
        <v>1</v>
      </c>
      <c r="G97">
        <v>0</v>
      </c>
      <c r="I97">
        <f t="shared" si="53"/>
        <v>1</v>
      </c>
      <c r="J97">
        <f t="shared" si="52"/>
        <v>0</v>
      </c>
      <c r="N97" t="str">
        <f t="shared" si="54"/>
        <v/>
      </c>
      <c r="Q97">
        <f>IF(N97="",0,IFERROR(MATCH(N97,data[key],0),0))</f>
        <v>0</v>
      </c>
      <c r="R97">
        <f>IF(O97="",0,IFERROR(MATCH(O97,data[#Headers],0)-1,0))</f>
        <v>0</v>
      </c>
      <c r="T97" s="39"/>
      <c r="U97" s="54"/>
      <c r="V97" s="15"/>
      <c r="W97" s="16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8"/>
      <c r="AI97" s="5"/>
    </row>
    <row r="98" spans="1:35" x14ac:dyDescent="0.25">
      <c r="A98" t="str">
        <f t="shared" si="36"/>
        <v>1803000</v>
      </c>
      <c r="B98">
        <f t="shared" si="57"/>
        <v>1803000</v>
      </c>
      <c r="C98">
        <v>1890</v>
      </c>
      <c r="D98" t="s">
        <v>1488</v>
      </c>
      <c r="F98">
        <v>1</v>
      </c>
      <c r="G98">
        <v>1</v>
      </c>
      <c r="I98">
        <f t="shared" si="53"/>
        <v>1</v>
      </c>
      <c r="J98">
        <f t="shared" si="52"/>
        <v>1</v>
      </c>
      <c r="K98" t="s">
        <v>467</v>
      </c>
      <c r="L98" s="27" t="s">
        <v>597</v>
      </c>
      <c r="N98" t="str">
        <f t="shared" si="54"/>
        <v>A-29.03</v>
      </c>
      <c r="O98" t="s">
        <v>236</v>
      </c>
      <c r="P98">
        <v>-1</v>
      </c>
      <c r="Q98">
        <f>IF(N98="",0,IFERROR(MATCH(N98,data[key],0),0))</f>
        <v>28</v>
      </c>
      <c r="R98">
        <f>IF(O98="",0,IFERROR(MATCH(O98,data[#Headers],0)-1,0))</f>
        <v>52</v>
      </c>
      <c r="T98" s="39"/>
      <c r="U98" s="54" t="s">
        <v>1489</v>
      </c>
      <c r="V98" s="15">
        <f>SUMPRODUCT(W98:AH98,W$3:AH$3)</f>
        <v>230260500</v>
      </c>
      <c r="W98" s="16">
        <f>IF(OR($Q98=0,$R98=0),0,INDEX(data[],$Q98,$R98+W$4)*W$5*$P98)</f>
        <v>18080000</v>
      </c>
      <c r="X98" s="17">
        <f>IF(OR($Q98=0,$R98=0),0,INDEX(data[],$Q98,$R98+X$4)*X$5*$P98)</f>
        <v>19030000</v>
      </c>
      <c r="Y98" s="17">
        <f>IF(OR($Q98=0,$R98=0),0,INDEX(data[],$Q98,$R98+Y$4)*Y$5*$P98)</f>
        <v>18380000</v>
      </c>
      <c r="Z98" s="17">
        <f>IF(OR($Q98=0,$R98=0),0,INDEX(data[],$Q98,$R98+Z$4)*Z$5*$P98)</f>
        <v>18930000</v>
      </c>
      <c r="AA98" s="17">
        <f>IF(OR($Q98=0,$R98=0),0,INDEX(data[],$Q98,$R98+AA$4)*AA$5*$P98)</f>
        <v>18680000</v>
      </c>
      <c r="AB98" s="17">
        <f>IF(OR($Q98=0,$R98=0),0,INDEX(data[],$Q98,$R98+AB$4)*AB$5*$P98)</f>
        <v>19230000</v>
      </c>
      <c r="AC98" s="17">
        <f>IF(OR($Q98=0,$R98=0),0,INDEX(data[],$Q98,$R98+AC$4)*AC$5*$P98)</f>
        <v>18986000</v>
      </c>
      <c r="AD98" s="17">
        <f>IF(OR($Q98=0,$R98=0),0,INDEX(data[],$Q98,$R98+AD$4)*AD$5*$P98)</f>
        <v>19365500</v>
      </c>
      <c r="AE98" s="17">
        <f>IF(OR($Q98=0,$R98=0),0,INDEX(data[],$Q98,$R98+AE$4)*AE$5*$P98)</f>
        <v>19845000</v>
      </c>
      <c r="AF98" s="17">
        <f>IF(OR($Q98=0,$R98=0),0,INDEX(data[],$Q98,$R98+AF$4)*AF$5*$P98)</f>
        <v>19623500</v>
      </c>
      <c r="AG98" s="17">
        <f>IF(OR($Q98=0,$R98=0),0,INDEX(data[],$Q98,$R98+AG$4)*AG$5*$P98)</f>
        <v>20178000</v>
      </c>
      <c r="AH98" s="18">
        <f>IF(OR($Q98=0,$R98=0),0,INDEX(data[],$Q98,$R98+AH$4)*AH$5*$P98)</f>
        <v>19932500</v>
      </c>
      <c r="AI98" s="5"/>
    </row>
    <row r="99" spans="1:35" x14ac:dyDescent="0.25">
      <c r="A99" t="str">
        <f t="shared" si="36"/>
        <v>1804000</v>
      </c>
      <c r="B99">
        <f t="shared" si="57"/>
        <v>1804000</v>
      </c>
      <c r="C99">
        <v>1900</v>
      </c>
      <c r="F99">
        <v>1</v>
      </c>
      <c r="G99">
        <v>1</v>
      </c>
      <c r="H99">
        <v>1</v>
      </c>
      <c r="I99">
        <f t="shared" si="53"/>
        <v>1</v>
      </c>
      <c r="J99">
        <f t="shared" si="52"/>
        <v>1</v>
      </c>
      <c r="N99" t="str">
        <f t="shared" si="54"/>
        <v/>
      </c>
      <c r="Q99">
        <f>IF(N99="",0,IFERROR(MATCH(N99,data[key],0),0))</f>
        <v>0</v>
      </c>
      <c r="R99">
        <f>IF(O99="",0,IFERROR(MATCH(O99,data[#Headers],0)-1,0))</f>
        <v>0</v>
      </c>
      <c r="T99" s="39"/>
      <c r="U99" t="s">
        <v>1677</v>
      </c>
      <c r="V99" s="15">
        <f>SUMPRODUCT(W99:AH99,W$3:AH$3)</f>
        <v>921042000</v>
      </c>
      <c r="W99" s="16">
        <f t="shared" ref="W99:AH99" si="59">W95-W98</f>
        <v>72320000</v>
      </c>
      <c r="X99" s="17">
        <f t="shared" si="59"/>
        <v>76120000</v>
      </c>
      <c r="Y99" s="17">
        <f t="shared" si="59"/>
        <v>73520000</v>
      </c>
      <c r="Z99" s="17">
        <f t="shared" si="59"/>
        <v>75720000</v>
      </c>
      <c r="AA99" s="17">
        <f t="shared" si="59"/>
        <v>74720000</v>
      </c>
      <c r="AB99" s="17">
        <f t="shared" si="59"/>
        <v>76920000</v>
      </c>
      <c r="AC99" s="17">
        <f t="shared" si="59"/>
        <v>75944000</v>
      </c>
      <c r="AD99" s="17">
        <f t="shared" si="59"/>
        <v>77462000</v>
      </c>
      <c r="AE99" s="17">
        <f t="shared" si="59"/>
        <v>79380000</v>
      </c>
      <c r="AF99" s="17">
        <f t="shared" si="59"/>
        <v>78494000</v>
      </c>
      <c r="AG99" s="17">
        <f t="shared" si="59"/>
        <v>80712000</v>
      </c>
      <c r="AH99" s="18">
        <f t="shared" si="59"/>
        <v>79730000</v>
      </c>
      <c r="AI99" s="5"/>
    </row>
    <row r="100" spans="1:35" x14ac:dyDescent="0.25">
      <c r="A100" t="str">
        <f t="shared" si="36"/>
        <v>1805000</v>
      </c>
      <c r="B100">
        <f t="shared" si="57"/>
        <v>1805000</v>
      </c>
      <c r="F100">
        <v>1</v>
      </c>
      <c r="G100">
        <v>1</v>
      </c>
      <c r="H100">
        <v>4</v>
      </c>
      <c r="I100">
        <f t="shared" si="53"/>
        <v>1</v>
      </c>
      <c r="J100">
        <f t="shared" si="52"/>
        <v>1</v>
      </c>
      <c r="N100" t="str">
        <f t="shared" si="54"/>
        <v/>
      </c>
      <c r="Q100">
        <f>IF(N100="",0,IFERROR(MATCH(N100,data[key],0),0))</f>
        <v>0</v>
      </c>
      <c r="R100">
        <f>IF(O100="",0,IFERROR(MATCH(O100,data[#Headers],0)-1,0))</f>
        <v>0</v>
      </c>
      <c r="T100" s="39"/>
      <c r="U100" s="54" t="s">
        <v>1757</v>
      </c>
      <c r="V100" s="19">
        <f t="shared" ref="V100:AH100" si="60">IF(V$12=0,0,V99/V$12)</f>
        <v>0.18191266220299818</v>
      </c>
      <c r="W100" s="20">
        <f t="shared" si="60"/>
        <v>0.1721904761904762</v>
      </c>
      <c r="X100" s="21">
        <f t="shared" si="60"/>
        <v>0.18123809523809523</v>
      </c>
      <c r="Y100" s="21">
        <f t="shared" si="60"/>
        <v>0.17504761904761904</v>
      </c>
      <c r="Z100" s="21">
        <f t="shared" si="60"/>
        <v>0.1802857142857143</v>
      </c>
      <c r="AA100" s="21">
        <f t="shared" si="60"/>
        <v>0.1779047619047619</v>
      </c>
      <c r="AB100" s="21">
        <f t="shared" si="60"/>
        <v>0.18314285714285714</v>
      </c>
      <c r="AC100" s="21">
        <f t="shared" si="60"/>
        <v>0.17991945036721155</v>
      </c>
      <c r="AD100" s="21">
        <f t="shared" si="60"/>
        <v>0.18260726072607261</v>
      </c>
      <c r="AE100" s="21">
        <f t="shared" si="60"/>
        <v>0.18712871287128713</v>
      </c>
      <c r="AF100" s="21">
        <f t="shared" si="60"/>
        <v>0.18504007543611503</v>
      </c>
      <c r="AG100" s="21">
        <f t="shared" si="60"/>
        <v>0.19026874115983028</v>
      </c>
      <c r="AH100" s="22">
        <f t="shared" si="60"/>
        <v>0.18795379537953796</v>
      </c>
      <c r="AI100" s="5"/>
    </row>
    <row r="101" spans="1:35" x14ac:dyDescent="0.25">
      <c r="A101" t="str">
        <f t="shared" si="36"/>
        <v>1806000</v>
      </c>
      <c r="B101">
        <f t="shared" si="57"/>
        <v>1806000</v>
      </c>
      <c r="F101">
        <v>1</v>
      </c>
      <c r="G101">
        <v>0</v>
      </c>
      <c r="I101">
        <f t="shared" si="53"/>
        <v>1</v>
      </c>
      <c r="J101">
        <f t="shared" si="52"/>
        <v>0</v>
      </c>
      <c r="N101" t="str">
        <f t="shared" si="54"/>
        <v/>
      </c>
      <c r="Q101">
        <f>IF(N101="",0,IFERROR(MATCH(N101,data[key],0),0))</f>
        <v>0</v>
      </c>
      <c r="R101">
        <f>IF(O101="",0,IFERROR(MATCH(O101,data[#Headers],0)-1,0))</f>
        <v>0</v>
      </c>
      <c r="T101" s="39"/>
      <c r="U101" s="54"/>
      <c r="V101" s="15"/>
      <c r="W101" s="16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8"/>
      <c r="AI101" s="5"/>
    </row>
    <row r="102" spans="1:35" x14ac:dyDescent="0.25">
      <c r="A102" t="str">
        <f t="shared" si="36"/>
        <v>1807000</v>
      </c>
      <c r="B102">
        <f t="shared" si="57"/>
        <v>1807000</v>
      </c>
      <c r="F102">
        <v>1</v>
      </c>
      <c r="G102">
        <v>1</v>
      </c>
      <c r="I102">
        <f t="shared" si="53"/>
        <v>1</v>
      </c>
      <c r="J102">
        <f t="shared" si="52"/>
        <v>1</v>
      </c>
      <c r="K102" t="s">
        <v>467</v>
      </c>
      <c r="L102" s="27" t="s">
        <v>603</v>
      </c>
      <c r="N102" t="str">
        <f t="shared" ref="N102" si="61">IF(OR(K102=0,L102=0),"",K102&amp;"-"&amp;IF(M102=0, L102,L102&amp;"-"&amp;M102))</f>
        <v>A-36.01</v>
      </c>
      <c r="O102" t="s">
        <v>98</v>
      </c>
      <c r="P102">
        <v>1</v>
      </c>
      <c r="Q102">
        <f>IF(N102="",0,IFERROR(MATCH(N102,data[key],0),0))</f>
        <v>32</v>
      </c>
      <c r="R102">
        <f>IF(O102="",0,IFERROR(MATCH(O102,data[#Headers],0)-1,0))</f>
        <v>16</v>
      </c>
      <c r="T102" s="39"/>
      <c r="U102" s="54" t="s">
        <v>1246</v>
      </c>
      <c r="V102" s="15">
        <f>SUMPRODUCT(W102:AH102,W$3:AH$3)</f>
        <v>100000000</v>
      </c>
      <c r="W102" s="16">
        <f>IF(OR($Q102=0,$R102=0),0,INDEX(data[],$Q102,$R102+W$4)*W$5*$P102)</f>
        <v>0</v>
      </c>
      <c r="X102" s="17">
        <f>IF(OR($Q102=0,$R102=0),0,INDEX(data[],$Q102,$R102+X$4)*X$5*$P102)</f>
        <v>0</v>
      </c>
      <c r="Y102" s="17">
        <f>IF(OR($Q102=0,$R102=0),0,INDEX(data[],$Q102,$R102+Y$4)*Y$5*$P102)</f>
        <v>100000000</v>
      </c>
      <c r="Z102" s="17">
        <f>IF(OR($Q102=0,$R102=0),0,INDEX(data[],$Q102,$R102+Z$4)*Z$5*$P102)</f>
        <v>0</v>
      </c>
      <c r="AA102" s="17">
        <f>IF(OR($Q102=0,$R102=0),0,INDEX(data[],$Q102,$R102+AA$4)*AA$5*$P102)</f>
        <v>0</v>
      </c>
      <c r="AB102" s="17">
        <f>IF(OR($Q102=0,$R102=0),0,INDEX(data[],$Q102,$R102+AB$4)*AB$5*$P102)</f>
        <v>0</v>
      </c>
      <c r="AC102" s="17">
        <f>IF(OR($Q102=0,$R102=0),0,INDEX(data[],$Q102,$R102+AC$4)*AC$5*$P102)</f>
        <v>0</v>
      </c>
      <c r="AD102" s="17">
        <f>IF(OR($Q102=0,$R102=0),0,INDEX(data[],$Q102,$R102+AD$4)*AD$5*$P102)</f>
        <v>0</v>
      </c>
      <c r="AE102" s="17">
        <f>IF(OR($Q102=0,$R102=0),0,INDEX(data[],$Q102,$R102+AE$4)*AE$5*$P102)</f>
        <v>0</v>
      </c>
      <c r="AF102" s="17">
        <f>IF(OR($Q102=0,$R102=0),0,INDEX(data[],$Q102,$R102+AF$4)*AF$5*$P102)</f>
        <v>0</v>
      </c>
      <c r="AG102" s="17">
        <f>IF(OR($Q102=0,$R102=0),0,INDEX(data[],$Q102,$R102+AG$4)*AG$5*$P102)</f>
        <v>0</v>
      </c>
      <c r="AH102" s="18">
        <f>IF(OR($Q102=0,$R102=0),0,INDEX(data[],$Q102,$R102+AH$4)*AH$5*$P102)</f>
        <v>0</v>
      </c>
      <c r="AI102" s="5"/>
    </row>
    <row r="103" spans="1:35" x14ac:dyDescent="0.25">
      <c r="A103" t="str">
        <f t="shared" si="36"/>
        <v>1808000</v>
      </c>
      <c r="B103">
        <f t="shared" si="57"/>
        <v>1808000</v>
      </c>
      <c r="F103">
        <v>1</v>
      </c>
      <c r="G103">
        <v>1</v>
      </c>
      <c r="H103">
        <v>1</v>
      </c>
      <c r="I103">
        <f t="shared" si="53"/>
        <v>1</v>
      </c>
      <c r="J103">
        <f t="shared" si="52"/>
        <v>1</v>
      </c>
      <c r="N103" t="str">
        <f t="shared" si="54"/>
        <v/>
      </c>
      <c r="Q103">
        <f>IF(N103="",0,IFERROR(MATCH(N103,data[key],0),0))</f>
        <v>0</v>
      </c>
      <c r="R103">
        <f>IF(O103="",0,IFERROR(MATCH(O103,data[#Headers],0)-1,0))</f>
        <v>0</v>
      </c>
      <c r="T103" s="39"/>
      <c r="U103" s="54" t="s">
        <v>1416</v>
      </c>
      <c r="V103" s="15">
        <f>SUMPRODUCT(W103:AH103,W$3:AH$3)</f>
        <v>821042000</v>
      </c>
      <c r="W103" s="16">
        <f>W99-W102</f>
        <v>72320000</v>
      </c>
      <c r="X103" s="17">
        <f t="shared" ref="X103:AH103" si="62">X99-X102</f>
        <v>76120000</v>
      </c>
      <c r="Y103" s="17">
        <f t="shared" si="62"/>
        <v>-26480000</v>
      </c>
      <c r="Z103" s="17">
        <f t="shared" si="62"/>
        <v>75720000</v>
      </c>
      <c r="AA103" s="17">
        <f t="shared" si="62"/>
        <v>74720000</v>
      </c>
      <c r="AB103" s="17">
        <f t="shared" si="62"/>
        <v>76920000</v>
      </c>
      <c r="AC103" s="17">
        <f t="shared" si="62"/>
        <v>75944000</v>
      </c>
      <c r="AD103" s="17">
        <f t="shared" si="62"/>
        <v>77462000</v>
      </c>
      <c r="AE103" s="17">
        <f t="shared" si="62"/>
        <v>79380000</v>
      </c>
      <c r="AF103" s="17">
        <f t="shared" si="62"/>
        <v>78494000</v>
      </c>
      <c r="AG103" s="17">
        <f t="shared" si="62"/>
        <v>80712000</v>
      </c>
      <c r="AH103" s="18">
        <f t="shared" si="62"/>
        <v>79730000</v>
      </c>
      <c r="AI103" s="5"/>
    </row>
    <row r="104" spans="1:35" ht="15.75" thickBot="1" x14ac:dyDescent="0.3">
      <c r="A104" t="str">
        <f t="shared" si="36"/>
        <v>1809000</v>
      </c>
      <c r="B104">
        <f t="shared" si="57"/>
        <v>1809000</v>
      </c>
      <c r="F104">
        <v>1</v>
      </c>
      <c r="G104">
        <v>0</v>
      </c>
      <c r="I104">
        <f t="shared" si="53"/>
        <v>1</v>
      </c>
      <c r="J104">
        <f t="shared" si="52"/>
        <v>0</v>
      </c>
      <c r="N104" t="str">
        <f t="shared" si="54"/>
        <v/>
      </c>
      <c r="Q104">
        <f>IF(N104="",0,IFERROR(MATCH(N104,data[key],0),0))</f>
        <v>0</v>
      </c>
      <c r="R104">
        <f>IF(O104="",0,IFERROR(MATCH(O104,data[#Headers],0)-1,0))</f>
        <v>0</v>
      </c>
      <c r="T104" s="40"/>
      <c r="U104" s="59"/>
      <c r="V104" s="33"/>
      <c r="W104" s="34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6"/>
      <c r="AI104" s="5"/>
    </row>
    <row r="105" spans="1:35" hidden="1" x14ac:dyDescent="0.25">
      <c r="A105" t="str">
        <f t="shared" si="36"/>
        <v>1810000</v>
      </c>
      <c r="B105">
        <f t="shared" si="57"/>
        <v>1810000</v>
      </c>
      <c r="F105">
        <v>1</v>
      </c>
      <c r="G105">
        <v>5</v>
      </c>
      <c r="H105">
        <v>5</v>
      </c>
      <c r="I105">
        <f t="shared" si="53"/>
        <v>0</v>
      </c>
      <c r="J105">
        <f t="shared" si="52"/>
        <v>0</v>
      </c>
      <c r="N105" t="str">
        <f t="shared" si="54"/>
        <v/>
      </c>
      <c r="Q105">
        <f>IF(N105="",0,IFERROR(MATCH(N105,data[key],0),0))</f>
        <v>0</v>
      </c>
      <c r="R105">
        <f>IF(O105="",0,IFERROR(MATCH(O105,data[#Headers],0)-1,0))</f>
        <v>0</v>
      </c>
      <c r="T105" s="8"/>
      <c r="U105" s="8" t="s">
        <v>1653</v>
      </c>
      <c r="V105" s="37">
        <f>V99-V109</f>
        <v>0</v>
      </c>
      <c r="W105" s="37">
        <f>W99-W109</f>
        <v>0</v>
      </c>
      <c r="X105" s="37">
        <f t="shared" ref="X105:AH105" si="63">X99-X109</f>
        <v>0</v>
      </c>
      <c r="Y105" s="37">
        <f t="shared" si="63"/>
        <v>0</v>
      </c>
      <c r="Z105" s="37">
        <f t="shared" si="63"/>
        <v>0</v>
      </c>
      <c r="AA105" s="37">
        <f t="shared" si="63"/>
        <v>0</v>
      </c>
      <c r="AB105" s="37">
        <f t="shared" si="63"/>
        <v>0</v>
      </c>
      <c r="AC105" s="37">
        <f t="shared" si="63"/>
        <v>0</v>
      </c>
      <c r="AD105" s="37">
        <f t="shared" si="63"/>
        <v>0</v>
      </c>
      <c r="AE105" s="37">
        <f t="shared" si="63"/>
        <v>0</v>
      </c>
      <c r="AF105" s="37">
        <f t="shared" si="63"/>
        <v>0</v>
      </c>
      <c r="AG105" s="37">
        <f t="shared" si="63"/>
        <v>0</v>
      </c>
      <c r="AH105" s="37">
        <f t="shared" si="63"/>
        <v>0</v>
      </c>
    </row>
    <row r="106" spans="1:35" ht="15.75" thickBot="1" x14ac:dyDescent="0.3">
      <c r="A106" t="str">
        <f t="shared" si="36"/>
        <v>1811000</v>
      </c>
      <c r="B106">
        <f t="shared" si="57"/>
        <v>1811000</v>
      </c>
      <c r="F106">
        <v>2</v>
      </c>
      <c r="G106">
        <v>0</v>
      </c>
      <c r="I106">
        <f t="shared" si="53"/>
        <v>1</v>
      </c>
      <c r="J106">
        <f t="shared" si="52"/>
        <v>0</v>
      </c>
      <c r="N106" t="str">
        <f t="shared" si="54"/>
        <v/>
      </c>
      <c r="Q106">
        <f>IF(N106="",0,IFERROR(MATCH(N106,data[key],0),0))</f>
        <v>0</v>
      </c>
      <c r="R106">
        <f>IF(O106="",0,IFERROR(MATCH(O106,data[#Headers],0)-1,0))</f>
        <v>0</v>
      </c>
      <c r="T106" s="8"/>
      <c r="U106" s="8"/>
    </row>
    <row r="107" spans="1:35" ht="15.75" thickBot="1" x14ac:dyDescent="0.3">
      <c r="A107" t="str">
        <f t="shared" si="36"/>
        <v>2000000</v>
      </c>
      <c r="B107">
        <v>2000000</v>
      </c>
      <c r="F107">
        <v>2</v>
      </c>
      <c r="G107">
        <v>0</v>
      </c>
      <c r="H107">
        <v>9</v>
      </c>
      <c r="I107">
        <f t="shared" si="53"/>
        <v>1</v>
      </c>
      <c r="J107">
        <f t="shared" si="52"/>
        <v>0</v>
      </c>
      <c r="N107" t="str">
        <f t="shared" si="54"/>
        <v/>
      </c>
      <c r="Q107">
        <f>IF(N107="",0,IFERROR(MATCH(N107,data[key],0),0))</f>
        <v>0</v>
      </c>
      <c r="R107">
        <f>IF(O107="",0,IFERROR(MATCH(O107,data[#Headers],0)-1,0))</f>
        <v>0</v>
      </c>
      <c r="T107" s="23"/>
      <c r="U107" s="52" t="s">
        <v>1645</v>
      </c>
      <c r="V107" s="1" t="s">
        <v>1595</v>
      </c>
      <c r="W107" s="2" t="s">
        <v>1596</v>
      </c>
      <c r="X107" s="3" t="s">
        <v>1597</v>
      </c>
      <c r="Y107" s="3" t="s">
        <v>1598</v>
      </c>
      <c r="Z107" s="3" t="s">
        <v>1599</v>
      </c>
      <c r="AA107" s="3" t="s">
        <v>1600</v>
      </c>
      <c r="AB107" s="3" t="s">
        <v>1601</v>
      </c>
      <c r="AC107" s="3" t="s">
        <v>1602</v>
      </c>
      <c r="AD107" s="3" t="s">
        <v>1603</v>
      </c>
      <c r="AE107" s="3" t="s">
        <v>1604</v>
      </c>
      <c r="AF107" s="3" t="s">
        <v>1605</v>
      </c>
      <c r="AG107" s="3" t="s">
        <v>1606</v>
      </c>
      <c r="AH107" s="4" t="s">
        <v>1607</v>
      </c>
      <c r="AI107" s="5"/>
    </row>
    <row r="108" spans="1:35" x14ac:dyDescent="0.25">
      <c r="A108" t="str">
        <f t="shared" si="36"/>
        <v>2001000</v>
      </c>
      <c r="B108">
        <f>B107+1000</f>
        <v>2001000</v>
      </c>
      <c r="F108">
        <v>2</v>
      </c>
      <c r="G108">
        <v>0</v>
      </c>
      <c r="I108">
        <f t="shared" si="53"/>
        <v>1</v>
      </c>
      <c r="J108">
        <f t="shared" si="52"/>
        <v>0</v>
      </c>
      <c r="N108" t="str">
        <f t="shared" si="54"/>
        <v/>
      </c>
      <c r="Q108">
        <f>IF(N108="",0,IFERROR(MATCH(N108,data[key],0),0))</f>
        <v>0</v>
      </c>
      <c r="R108">
        <f>IF(O108="",0,IFERROR(MATCH(O108,data[#Headers],0)-1,0))</f>
        <v>0</v>
      </c>
      <c r="T108" s="38"/>
      <c r="U108" s="53"/>
      <c r="V108" s="29"/>
      <c r="W108" s="30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2"/>
      <c r="AI108" s="5"/>
    </row>
    <row r="109" spans="1:35" x14ac:dyDescent="0.25">
      <c r="A109" t="str">
        <f t="shared" si="36"/>
        <v>2002000</v>
      </c>
      <c r="B109">
        <f>B108+1000</f>
        <v>2002000</v>
      </c>
      <c r="C109">
        <v>2110</v>
      </c>
      <c r="F109">
        <v>2</v>
      </c>
      <c r="G109">
        <v>0</v>
      </c>
      <c r="I109">
        <f t="shared" si="53"/>
        <v>1</v>
      </c>
      <c r="J109">
        <f t="shared" si="52"/>
        <v>1</v>
      </c>
      <c r="N109" t="str">
        <f t="shared" si="54"/>
        <v/>
      </c>
      <c r="Q109">
        <f>IF(N109="",0,IFERROR(MATCH(N109,data[key],0),0))</f>
        <v>0</v>
      </c>
      <c r="R109">
        <f>IF(O109="",0,IFERROR(MATCH(O109,data[#Headers],0)-1,0))</f>
        <v>0</v>
      </c>
      <c r="T109" s="39"/>
      <c r="U109" s="54" t="s">
        <v>1677</v>
      </c>
      <c r="V109" s="15">
        <f>SUMPRODUCT(W109:AH109,W$3:AH$3)</f>
        <v>921042000</v>
      </c>
      <c r="W109" s="16">
        <f>W99</f>
        <v>72320000</v>
      </c>
      <c r="X109" s="17">
        <f t="shared" ref="X109:AH109" si="64">X99</f>
        <v>76120000</v>
      </c>
      <c r="Y109" s="17">
        <f t="shared" si="64"/>
        <v>73520000</v>
      </c>
      <c r="Z109" s="17">
        <f t="shared" si="64"/>
        <v>75720000</v>
      </c>
      <c r="AA109" s="17">
        <f t="shared" si="64"/>
        <v>74720000</v>
      </c>
      <c r="AB109" s="17">
        <f t="shared" si="64"/>
        <v>76920000</v>
      </c>
      <c r="AC109" s="17">
        <f t="shared" si="64"/>
        <v>75944000</v>
      </c>
      <c r="AD109" s="17">
        <f t="shared" si="64"/>
        <v>77462000</v>
      </c>
      <c r="AE109" s="17">
        <f t="shared" si="64"/>
        <v>79380000</v>
      </c>
      <c r="AF109" s="17">
        <f t="shared" si="64"/>
        <v>78494000</v>
      </c>
      <c r="AG109" s="17">
        <f t="shared" si="64"/>
        <v>80712000</v>
      </c>
      <c r="AH109" s="18">
        <f t="shared" si="64"/>
        <v>79730000</v>
      </c>
      <c r="AI109" s="5"/>
    </row>
    <row r="110" spans="1:35" x14ac:dyDescent="0.25">
      <c r="A110" t="str">
        <f t="shared" si="36"/>
        <v>2003000</v>
      </c>
      <c r="B110">
        <f>B109+1000</f>
        <v>2003000</v>
      </c>
      <c r="C110">
        <v>2125</v>
      </c>
      <c r="F110">
        <v>2</v>
      </c>
      <c r="G110">
        <v>1</v>
      </c>
      <c r="I110">
        <f t="shared" si="53"/>
        <v>1</v>
      </c>
      <c r="J110">
        <f t="shared" si="52"/>
        <v>1</v>
      </c>
      <c r="N110" t="str">
        <f t="shared" si="54"/>
        <v/>
      </c>
      <c r="Q110">
        <f>IF(N110="",0,IFERROR(MATCH(N110,data[key],0),0))</f>
        <v>0</v>
      </c>
      <c r="R110">
        <f>IF(O110="",0,IFERROR(MATCH(O110,data[#Headers],0)-1,0))</f>
        <v>0</v>
      </c>
      <c r="T110" s="39"/>
      <c r="U110" s="54" t="s">
        <v>1678</v>
      </c>
      <c r="V110" s="15">
        <f>SUMPRODUCT(W110:AH110,W$3:AH$3)</f>
        <v>543375000</v>
      </c>
      <c r="W110" s="16">
        <f>W45</f>
        <v>45000000</v>
      </c>
      <c r="X110" s="17">
        <f t="shared" ref="X110:AH110" si="65">X45</f>
        <v>45000000</v>
      </c>
      <c r="Y110" s="17">
        <f t="shared" si="65"/>
        <v>45000000</v>
      </c>
      <c r="Z110" s="17">
        <f t="shared" si="65"/>
        <v>45000000</v>
      </c>
      <c r="AA110" s="17">
        <f t="shared" si="65"/>
        <v>45000000</v>
      </c>
      <c r="AB110" s="17">
        <f t="shared" si="65"/>
        <v>45000000</v>
      </c>
      <c r="AC110" s="17">
        <f t="shared" si="65"/>
        <v>45000000</v>
      </c>
      <c r="AD110" s="17">
        <f t="shared" si="65"/>
        <v>45375000</v>
      </c>
      <c r="AE110" s="17">
        <f t="shared" si="65"/>
        <v>45750000</v>
      </c>
      <c r="AF110" s="17">
        <f t="shared" si="65"/>
        <v>45750000</v>
      </c>
      <c r="AG110" s="17">
        <f t="shared" si="65"/>
        <v>45750000</v>
      </c>
      <c r="AH110" s="18">
        <f t="shared" si="65"/>
        <v>45750000</v>
      </c>
      <c r="AI110" s="5"/>
    </row>
    <row r="111" spans="1:35" x14ac:dyDescent="0.25">
      <c r="A111" t="str">
        <f t="shared" si="36"/>
        <v>2004000</v>
      </c>
      <c r="B111">
        <f>B110+1000</f>
        <v>2004000</v>
      </c>
      <c r="F111">
        <v>2</v>
      </c>
      <c r="G111">
        <v>0</v>
      </c>
      <c r="H111">
        <v>1</v>
      </c>
      <c r="I111">
        <f t="shared" si="53"/>
        <v>1</v>
      </c>
      <c r="J111">
        <f t="shared" si="52"/>
        <v>1</v>
      </c>
      <c r="N111" t="str">
        <f t="shared" si="54"/>
        <v/>
      </c>
      <c r="Q111">
        <f>IF(N111="",0,IFERROR(MATCH(N111,data[key],0),0))</f>
        <v>0</v>
      </c>
      <c r="R111">
        <f>IF(O111="",0,IFERROR(MATCH(O111,data[#Headers],0)-1,0))</f>
        <v>0</v>
      </c>
      <c r="T111" s="39"/>
      <c r="U111" s="54" t="s">
        <v>1756</v>
      </c>
      <c r="V111" s="15">
        <f>SUMPRODUCT(W111:AH111,W$3:AH$3)</f>
        <v>1464417000</v>
      </c>
      <c r="W111" s="16">
        <f>W109+W110</f>
        <v>117320000</v>
      </c>
      <c r="X111" s="17">
        <f t="shared" ref="X111:AH111" si="66">X109+X110</f>
        <v>121120000</v>
      </c>
      <c r="Y111" s="17">
        <f t="shared" si="66"/>
        <v>118520000</v>
      </c>
      <c r="Z111" s="17">
        <f t="shared" si="66"/>
        <v>120720000</v>
      </c>
      <c r="AA111" s="17">
        <f t="shared" si="66"/>
        <v>119720000</v>
      </c>
      <c r="AB111" s="17">
        <f t="shared" si="66"/>
        <v>121920000</v>
      </c>
      <c r="AC111" s="17">
        <f t="shared" si="66"/>
        <v>120944000</v>
      </c>
      <c r="AD111" s="17">
        <f t="shared" si="66"/>
        <v>122837000</v>
      </c>
      <c r="AE111" s="17">
        <f t="shared" si="66"/>
        <v>125130000</v>
      </c>
      <c r="AF111" s="17">
        <f t="shared" si="66"/>
        <v>124244000</v>
      </c>
      <c r="AG111" s="17">
        <f t="shared" si="66"/>
        <v>126462000</v>
      </c>
      <c r="AH111" s="18">
        <f t="shared" si="66"/>
        <v>125480000</v>
      </c>
      <c r="AI111" s="5"/>
    </row>
    <row r="112" spans="1:35" x14ac:dyDescent="0.25">
      <c r="A112" t="str">
        <f t="shared" si="36"/>
        <v>2005000</v>
      </c>
      <c r="B112">
        <f>B111+1000</f>
        <v>2005000</v>
      </c>
      <c r="F112">
        <v>2</v>
      </c>
      <c r="G112">
        <v>0</v>
      </c>
      <c r="I112">
        <f t="shared" si="53"/>
        <v>1</v>
      </c>
      <c r="J112">
        <f t="shared" si="52"/>
        <v>0</v>
      </c>
      <c r="N112" t="str">
        <f t="shared" si="54"/>
        <v/>
      </c>
      <c r="Q112">
        <f>IF(N112="",0,IFERROR(MATCH(N112,data[key],0),0))</f>
        <v>0</v>
      </c>
      <c r="R112">
        <f>IF(O112="",0,IFERROR(MATCH(O112,data[#Headers],0)-1,0))</f>
        <v>0</v>
      </c>
      <c r="T112" s="39"/>
      <c r="U112" s="54"/>
      <c r="V112" s="15"/>
      <c r="W112" s="16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8"/>
      <c r="AI112" s="5"/>
    </row>
    <row r="113" spans="1:35" x14ac:dyDescent="0.25">
      <c r="A113" t="str">
        <f t="shared" si="36"/>
        <v>2100000</v>
      </c>
      <c r="B113">
        <v>2100000</v>
      </c>
      <c r="F113">
        <v>2</v>
      </c>
      <c r="G113">
        <v>0</v>
      </c>
      <c r="H113">
        <v>1</v>
      </c>
      <c r="I113">
        <f t="shared" si="53"/>
        <v>1</v>
      </c>
      <c r="J113">
        <f t="shared" si="52"/>
        <v>1</v>
      </c>
      <c r="N113" t="str">
        <f t="shared" si="54"/>
        <v/>
      </c>
      <c r="Q113">
        <f>IF(N113="",0,IFERROR(MATCH(N113,data[key],0),0))</f>
        <v>0</v>
      </c>
      <c r="R113">
        <f>IF(O113="",0,IFERROR(MATCH(O113,data[#Headers],0)-1,0))</f>
        <v>0</v>
      </c>
      <c r="T113" s="39"/>
      <c r="U113" s="54" t="s">
        <v>1755</v>
      </c>
      <c r="V113" s="15">
        <f t="shared" ref="V113:V143" si="67">SUMPRODUCT(W113:AH113,W$3:AH$3)</f>
        <v>-6830000</v>
      </c>
      <c r="W113" s="16">
        <f t="shared" ref="W113:AH113" si="68">W114+W117+W120+W121+W122+W125+W128+W129+W130+W131+W134</f>
        <v>-2270000</v>
      </c>
      <c r="X113" s="17">
        <f t="shared" si="68"/>
        <v>-3800000</v>
      </c>
      <c r="Y113" s="17">
        <f t="shared" si="68"/>
        <v>2600000</v>
      </c>
      <c r="Z113" s="17">
        <f t="shared" si="68"/>
        <v>-2200000</v>
      </c>
      <c r="AA113" s="17">
        <f t="shared" si="68"/>
        <v>1000000</v>
      </c>
      <c r="AB113" s="17">
        <f t="shared" si="68"/>
        <v>-2200000</v>
      </c>
      <c r="AC113" s="17">
        <f t="shared" si="68"/>
        <v>-123224000</v>
      </c>
      <c r="AD113" s="17">
        <f t="shared" si="68"/>
        <v>90027000</v>
      </c>
      <c r="AE113" s="17">
        <f t="shared" si="68"/>
        <v>15467000</v>
      </c>
      <c r="AF113" s="17">
        <f t="shared" si="68"/>
        <v>19006000</v>
      </c>
      <c r="AG113" s="17">
        <f t="shared" si="68"/>
        <v>-2218000</v>
      </c>
      <c r="AH113" s="18">
        <f t="shared" si="68"/>
        <v>982000</v>
      </c>
      <c r="AI113" s="5"/>
    </row>
    <row r="114" spans="1:35" hidden="1" x14ac:dyDescent="0.25">
      <c r="A114" t="str">
        <f t="shared" si="36"/>
        <v>2101000</v>
      </c>
      <c r="B114">
        <f t="shared" ref="B114:B137" si="69">B113+1000</f>
        <v>2101000</v>
      </c>
      <c r="F114">
        <v>2</v>
      </c>
      <c r="G114">
        <v>2</v>
      </c>
      <c r="H114">
        <v>2</v>
      </c>
      <c r="I114">
        <f t="shared" si="53"/>
        <v>0</v>
      </c>
      <c r="J114">
        <f t="shared" si="52"/>
        <v>0</v>
      </c>
      <c r="N114" t="str">
        <f t="shared" si="54"/>
        <v/>
      </c>
      <c r="Q114">
        <f>IF(N114="",0,IFERROR(MATCH(N114,data[key],0),0))</f>
        <v>0</v>
      </c>
      <c r="R114">
        <f>IF(O114="",0,IFERROR(MATCH(O114,data[#Headers],0)-1,0))</f>
        <v>0</v>
      </c>
      <c r="T114" s="39" t="s">
        <v>1741</v>
      </c>
      <c r="U114" s="55" t="s">
        <v>1682</v>
      </c>
      <c r="V114" s="15">
        <f t="shared" si="67"/>
        <v>0</v>
      </c>
      <c r="W114" s="16">
        <f>W115+W116</f>
        <v>0</v>
      </c>
      <c r="X114" s="17">
        <f t="shared" ref="X114:AH114" si="70">X115+X116</f>
        <v>0</v>
      </c>
      <c r="Y114" s="17">
        <f t="shared" si="70"/>
        <v>0</v>
      </c>
      <c r="Z114" s="17">
        <f t="shared" si="70"/>
        <v>0</v>
      </c>
      <c r="AA114" s="17">
        <f t="shared" si="70"/>
        <v>0</v>
      </c>
      <c r="AB114" s="17">
        <f t="shared" si="70"/>
        <v>0</v>
      </c>
      <c r="AC114" s="17">
        <f t="shared" si="70"/>
        <v>0</v>
      </c>
      <c r="AD114" s="17">
        <f t="shared" si="70"/>
        <v>0</v>
      </c>
      <c r="AE114" s="17">
        <f t="shared" si="70"/>
        <v>0</v>
      </c>
      <c r="AF114" s="17">
        <f t="shared" si="70"/>
        <v>0</v>
      </c>
      <c r="AG114" s="17">
        <f t="shared" si="70"/>
        <v>0</v>
      </c>
      <c r="AH114" s="18">
        <f t="shared" si="70"/>
        <v>0</v>
      </c>
      <c r="AI114" s="5"/>
    </row>
    <row r="115" spans="1:35" hidden="1" x14ac:dyDescent="0.25">
      <c r="A115" t="str">
        <f t="shared" si="36"/>
        <v>2102000</v>
      </c>
      <c r="B115">
        <f t="shared" si="69"/>
        <v>2102000</v>
      </c>
      <c r="C115">
        <v>2170</v>
      </c>
      <c r="D115" t="s">
        <v>1400</v>
      </c>
      <c r="F115">
        <v>2</v>
      </c>
      <c r="G115">
        <v>3</v>
      </c>
      <c r="I115">
        <f t="shared" si="53"/>
        <v>0</v>
      </c>
      <c r="J115">
        <f t="shared" si="52"/>
        <v>0</v>
      </c>
      <c r="N115" t="str">
        <f t="shared" si="54"/>
        <v/>
      </c>
      <c r="Q115">
        <f>IF(N115="",0,IFERROR(MATCH(N115,data[key],0),0))</f>
        <v>0</v>
      </c>
      <c r="R115">
        <f>IF(O115="",0,IFERROR(MATCH(O115,data[#Headers],0)-1,0))</f>
        <v>0</v>
      </c>
      <c r="T115" s="39" t="s">
        <v>1400</v>
      </c>
      <c r="U115" s="56" t="s">
        <v>1401</v>
      </c>
      <c r="V115" s="15">
        <f t="shared" si="67"/>
        <v>0</v>
      </c>
      <c r="W115" s="16">
        <f t="shared" ref="W115:AH115" si="71">V169-W169</f>
        <v>0</v>
      </c>
      <c r="X115" s="17">
        <f t="shared" si="71"/>
        <v>0</v>
      </c>
      <c r="Y115" s="17">
        <f t="shared" si="71"/>
        <v>0</v>
      </c>
      <c r="Z115" s="17">
        <f t="shared" si="71"/>
        <v>0</v>
      </c>
      <c r="AA115" s="17">
        <f t="shared" si="71"/>
        <v>0</v>
      </c>
      <c r="AB115" s="17">
        <f t="shared" si="71"/>
        <v>0</v>
      </c>
      <c r="AC115" s="17">
        <f t="shared" si="71"/>
        <v>0</v>
      </c>
      <c r="AD115" s="17">
        <f t="shared" si="71"/>
        <v>0</v>
      </c>
      <c r="AE115" s="17">
        <f t="shared" si="71"/>
        <v>0</v>
      </c>
      <c r="AF115" s="17">
        <f t="shared" si="71"/>
        <v>0</v>
      </c>
      <c r="AG115" s="17">
        <f t="shared" si="71"/>
        <v>0</v>
      </c>
      <c r="AH115" s="18">
        <f t="shared" si="71"/>
        <v>0</v>
      </c>
      <c r="AI115" s="5"/>
    </row>
    <row r="116" spans="1:35" hidden="1" x14ac:dyDescent="0.25">
      <c r="A116" t="str">
        <f t="shared" si="36"/>
        <v>2103000</v>
      </c>
      <c r="B116">
        <f t="shared" si="69"/>
        <v>2103000</v>
      </c>
      <c r="C116">
        <v>2179</v>
      </c>
      <c r="D116" s="27" t="s">
        <v>1700</v>
      </c>
      <c r="F116">
        <v>2</v>
      </c>
      <c r="G116">
        <v>3</v>
      </c>
      <c r="I116">
        <f t="shared" si="53"/>
        <v>0</v>
      </c>
      <c r="J116">
        <f t="shared" si="52"/>
        <v>0</v>
      </c>
      <c r="N116" t="str">
        <f t="shared" si="54"/>
        <v/>
      </c>
      <c r="Q116">
        <f>IF(N116="",0,IFERROR(MATCH(N116,data[key],0),0))</f>
        <v>0</v>
      </c>
      <c r="R116">
        <f>IF(O116="",0,IFERROR(MATCH(O116,data[#Headers],0)-1,0))</f>
        <v>0</v>
      </c>
      <c r="T116" s="39" t="s">
        <v>1700</v>
      </c>
      <c r="U116" s="56" t="s">
        <v>1679</v>
      </c>
      <c r="V116" s="15">
        <f t="shared" si="67"/>
        <v>0</v>
      </c>
      <c r="W116" s="16">
        <f t="shared" ref="W116:AH116" si="72">V170-W170</f>
        <v>0</v>
      </c>
      <c r="X116" s="17">
        <f t="shared" si="72"/>
        <v>0</v>
      </c>
      <c r="Y116" s="17">
        <f t="shared" si="72"/>
        <v>0</v>
      </c>
      <c r="Z116" s="17">
        <f t="shared" si="72"/>
        <v>0</v>
      </c>
      <c r="AA116" s="17">
        <f t="shared" si="72"/>
        <v>0</v>
      </c>
      <c r="AB116" s="17">
        <f t="shared" si="72"/>
        <v>0</v>
      </c>
      <c r="AC116" s="17">
        <f t="shared" si="72"/>
        <v>0</v>
      </c>
      <c r="AD116" s="17">
        <f t="shared" si="72"/>
        <v>0</v>
      </c>
      <c r="AE116" s="17">
        <f t="shared" si="72"/>
        <v>0</v>
      </c>
      <c r="AF116" s="17">
        <f t="shared" si="72"/>
        <v>0</v>
      </c>
      <c r="AG116" s="17">
        <f t="shared" si="72"/>
        <v>0</v>
      </c>
      <c r="AH116" s="18">
        <f t="shared" si="72"/>
        <v>0</v>
      </c>
      <c r="AI116" s="5"/>
    </row>
    <row r="117" spans="1:35" x14ac:dyDescent="0.25">
      <c r="A117" t="str">
        <f t="shared" si="36"/>
        <v>2104000</v>
      </c>
      <c r="B117">
        <f t="shared" si="69"/>
        <v>2104000</v>
      </c>
      <c r="F117">
        <v>2</v>
      </c>
      <c r="G117">
        <v>2</v>
      </c>
      <c r="H117">
        <v>2</v>
      </c>
      <c r="I117">
        <f t="shared" si="53"/>
        <v>1</v>
      </c>
      <c r="J117">
        <f t="shared" si="52"/>
        <v>1</v>
      </c>
      <c r="N117" t="str">
        <f t="shared" si="54"/>
        <v/>
      </c>
      <c r="Q117">
        <f>IF(N117="",0,IFERROR(MATCH(N117,data[key],0),0))</f>
        <v>0</v>
      </c>
      <c r="R117">
        <f>IF(O117="",0,IFERROR(MATCH(O117,data[#Headers],0)-1,0))</f>
        <v>0</v>
      </c>
      <c r="T117" s="39" t="s">
        <v>1740</v>
      </c>
      <c r="U117" s="55" t="s">
        <v>1683</v>
      </c>
      <c r="V117" s="15">
        <f t="shared" si="67"/>
        <v>0</v>
      </c>
      <c r="W117" s="16">
        <f>W118+W119</f>
        <v>0</v>
      </c>
      <c r="X117" s="17">
        <f t="shared" ref="X117:AH117" si="73">X118+X119</f>
        <v>0</v>
      </c>
      <c r="Y117" s="17">
        <f t="shared" si="73"/>
        <v>0</v>
      </c>
      <c r="Z117" s="17">
        <f t="shared" si="73"/>
        <v>0</v>
      </c>
      <c r="AA117" s="17">
        <f t="shared" si="73"/>
        <v>0</v>
      </c>
      <c r="AB117" s="17">
        <f t="shared" si="73"/>
        <v>0</v>
      </c>
      <c r="AC117" s="17">
        <f t="shared" si="73"/>
        <v>-108000000</v>
      </c>
      <c r="AD117" s="17">
        <f t="shared" si="73"/>
        <v>108000000</v>
      </c>
      <c r="AE117" s="17">
        <f t="shared" si="73"/>
        <v>0</v>
      </c>
      <c r="AF117" s="17">
        <f t="shared" si="73"/>
        <v>0</v>
      </c>
      <c r="AG117" s="17">
        <f t="shared" si="73"/>
        <v>0</v>
      </c>
      <c r="AH117" s="18">
        <f t="shared" si="73"/>
        <v>0</v>
      </c>
      <c r="AI117" s="5"/>
    </row>
    <row r="118" spans="1:35" hidden="1" x14ac:dyDescent="0.25">
      <c r="A118" t="str">
        <f t="shared" si="36"/>
        <v>2105000</v>
      </c>
      <c r="B118">
        <f t="shared" si="69"/>
        <v>2105000</v>
      </c>
      <c r="C118">
        <v>2180</v>
      </c>
      <c r="D118" t="s">
        <v>1403</v>
      </c>
      <c r="F118">
        <v>2</v>
      </c>
      <c r="G118">
        <v>3</v>
      </c>
      <c r="I118">
        <f t="shared" si="53"/>
        <v>0</v>
      </c>
      <c r="J118">
        <f t="shared" si="52"/>
        <v>0</v>
      </c>
      <c r="N118" t="str">
        <f t="shared" si="54"/>
        <v/>
      </c>
      <c r="Q118">
        <f>IF(N118="",0,IFERROR(MATCH(N118,data[key],0),0))</f>
        <v>0</v>
      </c>
      <c r="R118">
        <f>IF(O118="",0,IFERROR(MATCH(O118,data[#Headers],0)-1,0))</f>
        <v>0</v>
      </c>
      <c r="T118" s="39" t="s">
        <v>1403</v>
      </c>
      <c r="U118" s="56" t="s">
        <v>1404</v>
      </c>
      <c r="V118" s="15">
        <f t="shared" si="67"/>
        <v>0</v>
      </c>
      <c r="W118" s="16">
        <f t="shared" ref="W118:AH118" si="74">V172-W172</f>
        <v>0</v>
      </c>
      <c r="X118" s="17">
        <f t="shared" si="74"/>
        <v>0</v>
      </c>
      <c r="Y118" s="17">
        <f t="shared" si="74"/>
        <v>0</v>
      </c>
      <c r="Z118" s="17">
        <f t="shared" si="74"/>
        <v>0</v>
      </c>
      <c r="AA118" s="17">
        <f t="shared" si="74"/>
        <v>0</v>
      </c>
      <c r="AB118" s="17">
        <f t="shared" si="74"/>
        <v>0</v>
      </c>
      <c r="AC118" s="17">
        <f t="shared" si="74"/>
        <v>0</v>
      </c>
      <c r="AD118" s="17">
        <f t="shared" si="74"/>
        <v>0</v>
      </c>
      <c r="AE118" s="17">
        <f t="shared" si="74"/>
        <v>0</v>
      </c>
      <c r="AF118" s="17">
        <f t="shared" si="74"/>
        <v>0</v>
      </c>
      <c r="AG118" s="17">
        <f t="shared" si="74"/>
        <v>0</v>
      </c>
      <c r="AH118" s="18">
        <f t="shared" si="74"/>
        <v>0</v>
      </c>
      <c r="AI118" s="5"/>
    </row>
    <row r="119" spans="1:35" x14ac:dyDescent="0.25">
      <c r="A119" t="str">
        <f t="shared" si="36"/>
        <v>2106000</v>
      </c>
      <c r="B119">
        <f t="shared" si="69"/>
        <v>2106000</v>
      </c>
      <c r="C119">
        <v>2189</v>
      </c>
      <c r="D119" t="s">
        <v>1406</v>
      </c>
      <c r="F119">
        <v>2</v>
      </c>
      <c r="G119">
        <v>3</v>
      </c>
      <c r="I119">
        <f t="shared" si="53"/>
        <v>1</v>
      </c>
      <c r="J119">
        <f t="shared" si="52"/>
        <v>1</v>
      </c>
      <c r="N119" t="str">
        <f t="shared" si="54"/>
        <v/>
      </c>
      <c r="Q119">
        <f>IF(N119="",0,IFERROR(MATCH(N119,data[key],0),0))</f>
        <v>0</v>
      </c>
      <c r="R119">
        <f>IF(O119="",0,IFERROR(MATCH(O119,data[#Headers],0)-1,0))</f>
        <v>0</v>
      </c>
      <c r="T119" s="39" t="s">
        <v>1406</v>
      </c>
      <c r="U119" s="56" t="s">
        <v>1407</v>
      </c>
      <c r="V119" s="15">
        <f t="shared" si="67"/>
        <v>0</v>
      </c>
      <c r="W119" s="16">
        <f t="shared" ref="W119:AH120" si="75">V173-W173</f>
        <v>0</v>
      </c>
      <c r="X119" s="17">
        <f t="shared" si="75"/>
        <v>0</v>
      </c>
      <c r="Y119" s="17">
        <f t="shared" si="75"/>
        <v>0</v>
      </c>
      <c r="Z119" s="17">
        <f t="shared" si="75"/>
        <v>0</v>
      </c>
      <c r="AA119" s="17">
        <f t="shared" si="75"/>
        <v>0</v>
      </c>
      <c r="AB119" s="17">
        <f t="shared" si="75"/>
        <v>0</v>
      </c>
      <c r="AC119" s="17">
        <f t="shared" si="75"/>
        <v>-108000000</v>
      </c>
      <c r="AD119" s="17">
        <f t="shared" si="75"/>
        <v>108000000</v>
      </c>
      <c r="AE119" s="17">
        <f t="shared" si="75"/>
        <v>0</v>
      </c>
      <c r="AF119" s="17">
        <f t="shared" si="75"/>
        <v>0</v>
      </c>
      <c r="AG119" s="17">
        <f t="shared" si="75"/>
        <v>0</v>
      </c>
      <c r="AH119" s="18">
        <f t="shared" si="75"/>
        <v>0</v>
      </c>
      <c r="AI119" s="5"/>
    </row>
    <row r="120" spans="1:35" hidden="1" x14ac:dyDescent="0.25">
      <c r="A120" t="str">
        <f t="shared" si="36"/>
        <v>2107000</v>
      </c>
      <c r="B120">
        <f t="shared" si="69"/>
        <v>2107000</v>
      </c>
      <c r="C120">
        <v>2150</v>
      </c>
      <c r="D120" s="27" t="s">
        <v>1388</v>
      </c>
      <c r="F120">
        <v>2</v>
      </c>
      <c r="G120">
        <v>2</v>
      </c>
      <c r="H120">
        <v>2</v>
      </c>
      <c r="I120">
        <f t="shared" si="53"/>
        <v>0</v>
      </c>
      <c r="J120">
        <f t="shared" si="52"/>
        <v>0</v>
      </c>
      <c r="N120" t="str">
        <f t="shared" si="54"/>
        <v/>
      </c>
      <c r="Q120">
        <f>IF(N120="",0,IFERROR(MATCH(N120,data[key],0),0))</f>
        <v>0</v>
      </c>
      <c r="R120">
        <f>IF(O120="",0,IFERROR(MATCH(O120,data[#Headers],0)-1,0))</f>
        <v>0</v>
      </c>
      <c r="T120" s="39" t="s">
        <v>1742</v>
      </c>
      <c r="U120" s="55" t="s">
        <v>1680</v>
      </c>
      <c r="V120" s="15">
        <f t="shared" si="67"/>
        <v>0</v>
      </c>
      <c r="W120" s="16">
        <f t="shared" si="75"/>
        <v>0</v>
      </c>
      <c r="X120" s="17">
        <f t="shared" si="75"/>
        <v>0</v>
      </c>
      <c r="Y120" s="17">
        <f t="shared" si="75"/>
        <v>0</v>
      </c>
      <c r="Z120" s="17">
        <f t="shared" si="75"/>
        <v>0</v>
      </c>
      <c r="AA120" s="17">
        <f t="shared" si="75"/>
        <v>0</v>
      </c>
      <c r="AB120" s="17">
        <f t="shared" si="75"/>
        <v>0</v>
      </c>
      <c r="AC120" s="17">
        <f t="shared" si="75"/>
        <v>0</v>
      </c>
      <c r="AD120" s="17">
        <f t="shared" si="75"/>
        <v>0</v>
      </c>
      <c r="AE120" s="17">
        <f t="shared" si="75"/>
        <v>0</v>
      </c>
      <c r="AF120" s="17">
        <f t="shared" si="75"/>
        <v>0</v>
      </c>
      <c r="AG120" s="17">
        <f t="shared" si="75"/>
        <v>0</v>
      </c>
      <c r="AH120" s="18">
        <f t="shared" si="75"/>
        <v>0</v>
      </c>
      <c r="AI120" s="5"/>
    </row>
    <row r="121" spans="1:35" x14ac:dyDescent="0.25">
      <c r="A121" t="str">
        <f t="shared" si="36"/>
        <v>2108000</v>
      </c>
      <c r="B121">
        <f t="shared" si="69"/>
        <v>2108000</v>
      </c>
      <c r="F121">
        <v>2</v>
      </c>
      <c r="G121">
        <v>2</v>
      </c>
      <c r="H121">
        <v>2</v>
      </c>
      <c r="I121">
        <f t="shared" si="53"/>
        <v>1</v>
      </c>
      <c r="J121">
        <f t="shared" si="52"/>
        <v>1</v>
      </c>
      <c r="N121" t="str">
        <f t="shared" si="54"/>
        <v/>
      </c>
      <c r="Q121">
        <f>IF(N121="",0,IFERROR(MATCH(N121,data[key],0),0))</f>
        <v>0</v>
      </c>
      <c r="R121">
        <f>IF(O121="",0,IFERROR(MATCH(O121,data[#Headers],0)-1,0))</f>
        <v>0</v>
      </c>
      <c r="T121" s="39"/>
      <c r="U121" s="55" t="s">
        <v>1738</v>
      </c>
      <c r="V121" s="15">
        <f t="shared" si="67"/>
        <v>0</v>
      </c>
      <c r="W121" s="16">
        <f t="shared" ref="W121:AH121" si="76">V175-W175+V180-W180</f>
        <v>0</v>
      </c>
      <c r="X121" s="17">
        <f t="shared" si="76"/>
        <v>0</v>
      </c>
      <c r="Y121" s="17">
        <f t="shared" si="76"/>
        <v>0</v>
      </c>
      <c r="Z121" s="17">
        <f t="shared" si="76"/>
        <v>0</v>
      </c>
      <c r="AA121" s="17">
        <f t="shared" si="76"/>
        <v>0</v>
      </c>
      <c r="AB121" s="17">
        <f t="shared" si="76"/>
        <v>0</v>
      </c>
      <c r="AC121" s="17">
        <f t="shared" si="76"/>
        <v>-18000000</v>
      </c>
      <c r="AD121" s="17">
        <f t="shared" si="76"/>
        <v>0</v>
      </c>
      <c r="AE121" s="17">
        <f t="shared" si="76"/>
        <v>18000000</v>
      </c>
      <c r="AF121" s="17">
        <f t="shared" si="76"/>
        <v>0</v>
      </c>
      <c r="AG121" s="17">
        <f t="shared" si="76"/>
        <v>0</v>
      </c>
      <c r="AH121" s="18">
        <f t="shared" si="76"/>
        <v>0</v>
      </c>
      <c r="AI121" s="5"/>
    </row>
    <row r="122" spans="1:35" x14ac:dyDescent="0.25">
      <c r="A122" t="str">
        <f t="shared" si="36"/>
        <v>2109000</v>
      </c>
      <c r="B122">
        <f t="shared" si="69"/>
        <v>2109000</v>
      </c>
      <c r="F122">
        <v>2</v>
      </c>
      <c r="G122">
        <v>2</v>
      </c>
      <c r="H122">
        <v>2</v>
      </c>
      <c r="I122">
        <f t="shared" si="53"/>
        <v>1</v>
      </c>
      <c r="J122">
        <f t="shared" si="52"/>
        <v>1</v>
      </c>
      <c r="N122" t="str">
        <f t="shared" si="54"/>
        <v/>
      </c>
      <c r="Q122">
        <f>IF(N122="",0,IFERROR(MATCH(N122,data[key],0),0))</f>
        <v>0</v>
      </c>
      <c r="R122">
        <f>IF(O122="",0,IFERROR(MATCH(O122,data[#Headers],0)-1,0))</f>
        <v>0</v>
      </c>
      <c r="T122" s="39" t="s">
        <v>1726</v>
      </c>
      <c r="U122" s="55" t="s">
        <v>1681</v>
      </c>
      <c r="V122" s="15">
        <f t="shared" si="67"/>
        <v>0</v>
      </c>
      <c r="W122" s="16">
        <f>W123+W124</f>
        <v>0</v>
      </c>
      <c r="X122" s="17">
        <f t="shared" ref="X122:AH122" si="77">X123+X124</f>
        <v>-4800000</v>
      </c>
      <c r="Y122" s="17">
        <f t="shared" si="77"/>
        <v>4800000</v>
      </c>
      <c r="Z122" s="17">
        <f t="shared" si="77"/>
        <v>-2400000</v>
      </c>
      <c r="AA122" s="17">
        <f t="shared" si="77"/>
        <v>2400000</v>
      </c>
      <c r="AB122" s="17">
        <f t="shared" si="77"/>
        <v>-2400000</v>
      </c>
      <c r="AC122" s="17">
        <f t="shared" si="77"/>
        <v>2400000</v>
      </c>
      <c r="AD122" s="17">
        <f t="shared" si="77"/>
        <v>0</v>
      </c>
      <c r="AE122" s="17">
        <f t="shared" si="77"/>
        <v>-2400000</v>
      </c>
      <c r="AF122" s="17">
        <f t="shared" si="77"/>
        <v>2400000</v>
      </c>
      <c r="AG122" s="17">
        <f t="shared" si="77"/>
        <v>-2400000</v>
      </c>
      <c r="AH122" s="18">
        <f t="shared" si="77"/>
        <v>2400000</v>
      </c>
      <c r="AI122" s="5"/>
    </row>
    <row r="123" spans="1:35" x14ac:dyDescent="0.25">
      <c r="A123" t="str">
        <f t="shared" si="36"/>
        <v>2110000</v>
      </c>
      <c r="B123">
        <f t="shared" si="69"/>
        <v>2110000</v>
      </c>
      <c r="C123">
        <v>2190</v>
      </c>
      <c r="D123" t="s">
        <v>1438</v>
      </c>
      <c r="F123">
        <v>2</v>
      </c>
      <c r="G123">
        <v>3</v>
      </c>
      <c r="I123">
        <f t="shared" si="53"/>
        <v>1</v>
      </c>
      <c r="J123">
        <f t="shared" si="52"/>
        <v>1</v>
      </c>
      <c r="N123" t="str">
        <f t="shared" si="54"/>
        <v/>
      </c>
      <c r="Q123">
        <f>IF(N123="",0,IFERROR(MATCH(N123,data[key],0),0))</f>
        <v>0</v>
      </c>
      <c r="R123">
        <f>IF(O123="",0,IFERROR(MATCH(O123,data[#Headers],0)-1,0))</f>
        <v>0</v>
      </c>
      <c r="T123" s="39" t="s">
        <v>1438</v>
      </c>
      <c r="U123" s="56" t="s">
        <v>1439</v>
      </c>
      <c r="V123" s="15">
        <f t="shared" si="67"/>
        <v>0</v>
      </c>
      <c r="W123" s="16">
        <f t="shared" ref="W123:AH123" si="78">W200-V200</f>
        <v>0</v>
      </c>
      <c r="X123" s="17">
        <f t="shared" si="78"/>
        <v>-4800000</v>
      </c>
      <c r="Y123" s="17">
        <f t="shared" si="78"/>
        <v>4800000</v>
      </c>
      <c r="Z123" s="17">
        <f t="shared" si="78"/>
        <v>-2400000</v>
      </c>
      <c r="AA123" s="17">
        <f t="shared" si="78"/>
        <v>2400000</v>
      </c>
      <c r="AB123" s="17">
        <f t="shared" si="78"/>
        <v>-2400000</v>
      </c>
      <c r="AC123" s="17">
        <f t="shared" si="78"/>
        <v>2400000</v>
      </c>
      <c r="AD123" s="17">
        <f t="shared" si="78"/>
        <v>0</v>
      </c>
      <c r="AE123" s="17">
        <f t="shared" si="78"/>
        <v>-2400000</v>
      </c>
      <c r="AF123" s="17">
        <f t="shared" si="78"/>
        <v>2400000</v>
      </c>
      <c r="AG123" s="17">
        <f t="shared" si="78"/>
        <v>-2400000</v>
      </c>
      <c r="AH123" s="18">
        <f t="shared" si="78"/>
        <v>2400000</v>
      </c>
      <c r="AI123" s="5"/>
    </row>
    <row r="124" spans="1:35" hidden="1" x14ac:dyDescent="0.25">
      <c r="A124" t="str">
        <f t="shared" si="36"/>
        <v>2111000</v>
      </c>
      <c r="B124">
        <f t="shared" si="69"/>
        <v>2111000</v>
      </c>
      <c r="C124">
        <v>2199</v>
      </c>
      <c r="D124" s="27" t="s">
        <v>1441</v>
      </c>
      <c r="F124">
        <v>2</v>
      </c>
      <c r="G124">
        <v>3</v>
      </c>
      <c r="I124">
        <f t="shared" si="53"/>
        <v>0</v>
      </c>
      <c r="J124">
        <f t="shared" si="52"/>
        <v>0</v>
      </c>
      <c r="N124" t="str">
        <f t="shared" si="54"/>
        <v/>
      </c>
      <c r="Q124">
        <f>IF(N124="",0,IFERROR(MATCH(N124,data[key],0),0))</f>
        <v>0</v>
      </c>
      <c r="R124">
        <f>IF(O124="",0,IFERROR(MATCH(O124,data[#Headers],0)-1,0))</f>
        <v>0</v>
      </c>
      <c r="T124" s="39" t="s">
        <v>1441</v>
      </c>
      <c r="U124" s="56" t="s">
        <v>1442</v>
      </c>
      <c r="V124" s="15">
        <f t="shared" si="67"/>
        <v>0</v>
      </c>
      <c r="W124" s="16">
        <f t="shared" ref="W124:AH124" si="79">W201-V201</f>
        <v>0</v>
      </c>
      <c r="X124" s="17">
        <f t="shared" si="79"/>
        <v>0</v>
      </c>
      <c r="Y124" s="17">
        <f t="shared" si="79"/>
        <v>0</v>
      </c>
      <c r="Z124" s="17">
        <f t="shared" si="79"/>
        <v>0</v>
      </c>
      <c r="AA124" s="17">
        <f t="shared" si="79"/>
        <v>0</v>
      </c>
      <c r="AB124" s="17">
        <f t="shared" si="79"/>
        <v>0</v>
      </c>
      <c r="AC124" s="17">
        <f t="shared" si="79"/>
        <v>0</v>
      </c>
      <c r="AD124" s="17">
        <f t="shared" si="79"/>
        <v>0</v>
      </c>
      <c r="AE124" s="17">
        <f t="shared" si="79"/>
        <v>0</v>
      </c>
      <c r="AF124" s="17">
        <f t="shared" si="79"/>
        <v>0</v>
      </c>
      <c r="AG124" s="17">
        <f t="shared" si="79"/>
        <v>0</v>
      </c>
      <c r="AH124" s="18">
        <f t="shared" si="79"/>
        <v>0</v>
      </c>
      <c r="AI124" s="5"/>
    </row>
    <row r="125" spans="1:35" hidden="1" x14ac:dyDescent="0.25">
      <c r="A125" t="str">
        <f t="shared" si="36"/>
        <v>2112000</v>
      </c>
      <c r="B125">
        <f t="shared" si="69"/>
        <v>2112000</v>
      </c>
      <c r="F125">
        <v>2</v>
      </c>
      <c r="G125">
        <v>2</v>
      </c>
      <c r="H125">
        <v>2</v>
      </c>
      <c r="I125">
        <f t="shared" si="53"/>
        <v>0</v>
      </c>
      <c r="J125">
        <f t="shared" si="52"/>
        <v>0</v>
      </c>
      <c r="N125" t="str">
        <f t="shared" si="54"/>
        <v/>
      </c>
      <c r="Q125">
        <f>IF(N125="",0,IFERROR(MATCH(N125,data[key],0),0))</f>
        <v>0</v>
      </c>
      <c r="R125">
        <f>IF(O125="",0,IFERROR(MATCH(O125,data[#Headers],0)-1,0))</f>
        <v>0</v>
      </c>
      <c r="T125" s="39" t="s">
        <v>1724</v>
      </c>
      <c r="U125" s="55" t="s">
        <v>1725</v>
      </c>
      <c r="V125" s="15">
        <f t="shared" si="67"/>
        <v>0</v>
      </c>
      <c r="W125" s="16">
        <f>W126+W127</f>
        <v>0</v>
      </c>
      <c r="X125" s="17">
        <f t="shared" ref="X125:AH125" si="80">X126+X127</f>
        <v>0</v>
      </c>
      <c r="Y125" s="17">
        <f t="shared" si="80"/>
        <v>0</v>
      </c>
      <c r="Z125" s="17">
        <f t="shared" si="80"/>
        <v>0</v>
      </c>
      <c r="AA125" s="17">
        <f t="shared" si="80"/>
        <v>0</v>
      </c>
      <c r="AB125" s="17">
        <f t="shared" si="80"/>
        <v>0</v>
      </c>
      <c r="AC125" s="17">
        <f t="shared" si="80"/>
        <v>0</v>
      </c>
      <c r="AD125" s="17">
        <f t="shared" si="80"/>
        <v>0</v>
      </c>
      <c r="AE125" s="17">
        <f t="shared" si="80"/>
        <v>0</v>
      </c>
      <c r="AF125" s="17">
        <f t="shared" si="80"/>
        <v>0</v>
      </c>
      <c r="AG125" s="17">
        <f t="shared" si="80"/>
        <v>0</v>
      </c>
      <c r="AH125" s="18">
        <f t="shared" si="80"/>
        <v>0</v>
      </c>
      <c r="AI125" s="5"/>
    </row>
    <row r="126" spans="1:35" hidden="1" x14ac:dyDescent="0.25">
      <c r="A126" t="str">
        <f t="shared" si="36"/>
        <v>2113000</v>
      </c>
      <c r="B126">
        <f t="shared" si="69"/>
        <v>2113000</v>
      </c>
      <c r="C126">
        <v>2280</v>
      </c>
      <c r="D126" s="27" t="s">
        <v>1719</v>
      </c>
      <c r="F126">
        <v>2</v>
      </c>
      <c r="G126">
        <v>3</v>
      </c>
      <c r="I126">
        <f t="shared" si="53"/>
        <v>0</v>
      </c>
      <c r="J126">
        <f t="shared" si="52"/>
        <v>0</v>
      </c>
      <c r="N126" t="str">
        <f t="shared" si="54"/>
        <v/>
      </c>
      <c r="Q126">
        <f>IF(N126="",0,IFERROR(MATCH(N126,data[key],0),0))</f>
        <v>0</v>
      </c>
      <c r="R126">
        <f>IF(O126="",0,IFERROR(MATCH(O126,data[#Headers],0)-1,0))</f>
        <v>0</v>
      </c>
      <c r="T126" s="39" t="s">
        <v>1719</v>
      </c>
      <c r="U126" s="56" t="s">
        <v>1720</v>
      </c>
      <c r="V126" s="15">
        <f t="shared" si="67"/>
        <v>0</v>
      </c>
      <c r="W126" s="16">
        <f t="shared" ref="W126:AH126" si="81">W203-V203</f>
        <v>0</v>
      </c>
      <c r="X126" s="17">
        <f t="shared" si="81"/>
        <v>0</v>
      </c>
      <c r="Y126" s="17">
        <f t="shared" si="81"/>
        <v>0</v>
      </c>
      <c r="Z126" s="17">
        <f t="shared" si="81"/>
        <v>0</v>
      </c>
      <c r="AA126" s="17">
        <f t="shared" si="81"/>
        <v>0</v>
      </c>
      <c r="AB126" s="17">
        <f t="shared" si="81"/>
        <v>0</v>
      </c>
      <c r="AC126" s="17">
        <f t="shared" si="81"/>
        <v>0</v>
      </c>
      <c r="AD126" s="17">
        <f t="shared" si="81"/>
        <v>0</v>
      </c>
      <c r="AE126" s="17">
        <f t="shared" si="81"/>
        <v>0</v>
      </c>
      <c r="AF126" s="17">
        <f t="shared" si="81"/>
        <v>0</v>
      </c>
      <c r="AG126" s="17">
        <f t="shared" si="81"/>
        <v>0</v>
      </c>
      <c r="AH126" s="18">
        <f t="shared" si="81"/>
        <v>0</v>
      </c>
      <c r="AI126" s="5"/>
    </row>
    <row r="127" spans="1:35" hidden="1" x14ac:dyDescent="0.25">
      <c r="A127" t="str">
        <f t="shared" si="36"/>
        <v>2114000</v>
      </c>
      <c r="B127">
        <f t="shared" si="69"/>
        <v>2114000</v>
      </c>
      <c r="C127">
        <v>2289</v>
      </c>
      <c r="D127" s="27" t="s">
        <v>1721</v>
      </c>
      <c r="F127">
        <v>2</v>
      </c>
      <c r="G127">
        <v>3</v>
      </c>
      <c r="I127">
        <f t="shared" si="53"/>
        <v>0</v>
      </c>
      <c r="J127">
        <f t="shared" si="52"/>
        <v>0</v>
      </c>
      <c r="N127" t="str">
        <f t="shared" si="54"/>
        <v/>
      </c>
      <c r="Q127">
        <f>IF(N127="",0,IFERROR(MATCH(N127,data[key],0),0))</f>
        <v>0</v>
      </c>
      <c r="R127">
        <f>IF(O127="",0,IFERROR(MATCH(O127,data[#Headers],0)-1,0))</f>
        <v>0</v>
      </c>
      <c r="T127" s="39" t="s">
        <v>1721</v>
      </c>
      <c r="U127" s="56" t="s">
        <v>1722</v>
      </c>
      <c r="V127" s="15">
        <f t="shared" si="67"/>
        <v>0</v>
      </c>
      <c r="W127" s="16">
        <f t="shared" ref="W127:AH127" si="82">W204-V204</f>
        <v>0</v>
      </c>
      <c r="X127" s="17">
        <f t="shared" si="82"/>
        <v>0</v>
      </c>
      <c r="Y127" s="17">
        <f t="shared" si="82"/>
        <v>0</v>
      </c>
      <c r="Z127" s="17">
        <f t="shared" si="82"/>
        <v>0</v>
      </c>
      <c r="AA127" s="17">
        <f t="shared" si="82"/>
        <v>0</v>
      </c>
      <c r="AB127" s="17">
        <f t="shared" si="82"/>
        <v>0</v>
      </c>
      <c r="AC127" s="17">
        <f t="shared" si="82"/>
        <v>0</v>
      </c>
      <c r="AD127" s="17">
        <f t="shared" si="82"/>
        <v>0</v>
      </c>
      <c r="AE127" s="17">
        <f t="shared" si="82"/>
        <v>0</v>
      </c>
      <c r="AF127" s="17">
        <f t="shared" si="82"/>
        <v>0</v>
      </c>
      <c r="AG127" s="17">
        <f t="shared" si="82"/>
        <v>0</v>
      </c>
      <c r="AH127" s="18">
        <f t="shared" si="82"/>
        <v>0</v>
      </c>
      <c r="AI127" s="5"/>
    </row>
    <row r="128" spans="1:35" hidden="1" x14ac:dyDescent="0.25">
      <c r="A128" t="str">
        <f t="shared" si="36"/>
        <v>2115000</v>
      </c>
      <c r="B128">
        <f t="shared" si="69"/>
        <v>2115000</v>
      </c>
      <c r="C128">
        <v>2290</v>
      </c>
      <c r="D128" t="s">
        <v>1444</v>
      </c>
      <c r="F128">
        <v>2</v>
      </c>
      <c r="G128">
        <v>2</v>
      </c>
      <c r="H128">
        <v>2</v>
      </c>
      <c r="I128">
        <f t="shared" si="53"/>
        <v>0</v>
      </c>
      <c r="J128">
        <f t="shared" si="52"/>
        <v>0</v>
      </c>
      <c r="N128" t="str">
        <f t="shared" si="54"/>
        <v/>
      </c>
      <c r="Q128">
        <f>IF(N128="",0,IFERROR(MATCH(N128,data[key],0),0))</f>
        <v>0</v>
      </c>
      <c r="R128">
        <f>IF(O128="",0,IFERROR(MATCH(O128,data[#Headers],0)-1,0))</f>
        <v>0</v>
      </c>
      <c r="T128" s="39" t="s">
        <v>1723</v>
      </c>
      <c r="U128" s="55" t="s">
        <v>1445</v>
      </c>
      <c r="V128" s="15">
        <f t="shared" si="67"/>
        <v>0</v>
      </c>
      <c r="W128" s="16">
        <f t="shared" ref="W128:AH128" si="83">W205-V205</f>
        <v>0</v>
      </c>
      <c r="X128" s="17">
        <f t="shared" si="83"/>
        <v>0</v>
      </c>
      <c r="Y128" s="17">
        <f t="shared" si="83"/>
        <v>0</v>
      </c>
      <c r="Z128" s="17">
        <f t="shared" si="83"/>
        <v>0</v>
      </c>
      <c r="AA128" s="17">
        <f t="shared" si="83"/>
        <v>0</v>
      </c>
      <c r="AB128" s="17">
        <f t="shared" si="83"/>
        <v>0</v>
      </c>
      <c r="AC128" s="17">
        <f t="shared" si="83"/>
        <v>0</v>
      </c>
      <c r="AD128" s="17">
        <f t="shared" si="83"/>
        <v>0</v>
      </c>
      <c r="AE128" s="17">
        <f t="shared" si="83"/>
        <v>0</v>
      </c>
      <c r="AF128" s="17">
        <f t="shared" si="83"/>
        <v>0</v>
      </c>
      <c r="AG128" s="17">
        <f t="shared" si="83"/>
        <v>0</v>
      </c>
      <c r="AH128" s="18">
        <f t="shared" si="83"/>
        <v>0</v>
      </c>
      <c r="AI128" s="5"/>
    </row>
    <row r="129" spans="1:35" x14ac:dyDescent="0.25">
      <c r="A129" t="str">
        <f t="shared" si="36"/>
        <v>2116000</v>
      </c>
      <c r="B129">
        <f t="shared" si="69"/>
        <v>2116000</v>
      </c>
      <c r="F129">
        <v>2</v>
      </c>
      <c r="G129">
        <v>2</v>
      </c>
      <c r="H129">
        <v>2</v>
      </c>
      <c r="I129">
        <f t="shared" si="53"/>
        <v>1</v>
      </c>
      <c r="J129">
        <f t="shared" si="52"/>
        <v>1</v>
      </c>
      <c r="N129" t="str">
        <f t="shared" si="54"/>
        <v/>
      </c>
      <c r="Q129">
        <f>IF(N129="",0,IFERROR(MATCH(N129,data[key],0),0))</f>
        <v>0</v>
      </c>
      <c r="R129">
        <f>IF(O129="",0,IFERROR(MATCH(O129,data[#Headers],0)-1,0))</f>
        <v>0</v>
      </c>
      <c r="T129" s="39" t="s">
        <v>1727</v>
      </c>
      <c r="U129" s="55" t="s">
        <v>1684</v>
      </c>
      <c r="V129" s="15">
        <f t="shared" si="67"/>
        <v>932500</v>
      </c>
      <c r="W129" s="16">
        <f t="shared" ref="W129:AH129" si="84">W206-V206</f>
        <v>-1520000</v>
      </c>
      <c r="X129" s="17">
        <f t="shared" si="84"/>
        <v>1750000</v>
      </c>
      <c r="Y129" s="17">
        <f t="shared" si="84"/>
        <v>-1450000</v>
      </c>
      <c r="Z129" s="17">
        <f t="shared" si="84"/>
        <v>950000</v>
      </c>
      <c r="AA129" s="17">
        <f t="shared" si="84"/>
        <v>-650000</v>
      </c>
      <c r="AB129" s="17">
        <f t="shared" si="84"/>
        <v>950000</v>
      </c>
      <c r="AC129" s="17">
        <f t="shared" si="84"/>
        <v>-344000</v>
      </c>
      <c r="AD129" s="17">
        <f t="shared" si="84"/>
        <v>-17320500</v>
      </c>
      <c r="AE129" s="17">
        <f t="shared" si="84"/>
        <v>879500</v>
      </c>
      <c r="AF129" s="17">
        <f t="shared" si="84"/>
        <v>17378500</v>
      </c>
      <c r="AG129" s="17">
        <f t="shared" si="84"/>
        <v>954500</v>
      </c>
      <c r="AH129" s="18">
        <f t="shared" si="84"/>
        <v>-645500</v>
      </c>
      <c r="AI129" s="5"/>
    </row>
    <row r="130" spans="1:35" hidden="1" x14ac:dyDescent="0.25">
      <c r="A130" t="str">
        <f t="shared" si="36"/>
        <v>2117000</v>
      </c>
      <c r="B130">
        <f t="shared" si="69"/>
        <v>2117000</v>
      </c>
      <c r="F130">
        <v>2</v>
      </c>
      <c r="G130">
        <v>2</v>
      </c>
      <c r="H130">
        <v>2</v>
      </c>
      <c r="I130">
        <f t="shared" si="53"/>
        <v>0</v>
      </c>
      <c r="J130">
        <f t="shared" si="52"/>
        <v>0</v>
      </c>
      <c r="N130" t="str">
        <f t="shared" si="54"/>
        <v/>
      </c>
      <c r="Q130">
        <f>IF(N130="",0,IFERROR(MATCH(N130,data[key],0),0))</f>
        <v>0</v>
      </c>
      <c r="R130">
        <f>IF(O130="",0,IFERROR(MATCH(O130,data[#Headers],0)-1,0))</f>
        <v>0</v>
      </c>
      <c r="T130" s="39"/>
      <c r="U130" s="55" t="s">
        <v>1728</v>
      </c>
      <c r="V130" s="15">
        <f t="shared" si="67"/>
        <v>0</v>
      </c>
      <c r="W130" s="16">
        <f>W211-V211</f>
        <v>0</v>
      </c>
      <c r="X130" s="17">
        <f t="shared" ref="X130:AH130" si="85">X211-W211</f>
        <v>0</v>
      </c>
      <c r="Y130" s="17">
        <f>Y211-X211</f>
        <v>0</v>
      </c>
      <c r="Z130" s="17">
        <f t="shared" si="85"/>
        <v>0</v>
      </c>
      <c r="AA130" s="17">
        <f t="shared" si="85"/>
        <v>0</v>
      </c>
      <c r="AB130" s="17">
        <f t="shared" si="85"/>
        <v>0</v>
      </c>
      <c r="AC130" s="17">
        <f t="shared" si="85"/>
        <v>0</v>
      </c>
      <c r="AD130" s="17">
        <f t="shared" si="85"/>
        <v>0</v>
      </c>
      <c r="AE130" s="17">
        <f t="shared" si="85"/>
        <v>0</v>
      </c>
      <c r="AF130" s="17">
        <f t="shared" si="85"/>
        <v>0</v>
      </c>
      <c r="AG130" s="17">
        <f t="shared" si="85"/>
        <v>0</v>
      </c>
      <c r="AH130" s="18">
        <f t="shared" si="85"/>
        <v>0</v>
      </c>
      <c r="AI130" s="5"/>
    </row>
    <row r="131" spans="1:35" x14ac:dyDescent="0.25">
      <c r="A131" t="str">
        <f t="shared" si="36"/>
        <v>2118000</v>
      </c>
      <c r="B131">
        <f t="shared" si="69"/>
        <v>2118000</v>
      </c>
      <c r="F131">
        <v>2</v>
      </c>
      <c r="G131">
        <v>2</v>
      </c>
      <c r="H131">
        <v>2</v>
      </c>
      <c r="I131">
        <f t="shared" ref="I131:I136" si="86">IF(AND(OR($F$1=0,F131=$F$1),G131&lt;=$G$1,OR($J$1=1,J131=1,G131=0)),1,0)</f>
        <v>1</v>
      </c>
      <c r="J131">
        <f t="shared" ref="J131:J136" si="87">IF(COUNTIF(V131:AH131,"&gt;0")&gt;0,1,IF(COUNTIF(V131:AH131,"&lt;0")&gt;0,1,0))</f>
        <v>1</v>
      </c>
      <c r="N131" t="str">
        <f t="shared" ref="N131:N136" si="88">IF(OR(K131=0,L131=0),"",K131&amp;"-"&amp;IF(M131=0, L131,L131&amp;"-"&amp;M131))</f>
        <v/>
      </c>
      <c r="Q131">
        <f>IF(N131="",0,IFERROR(MATCH(N131,data[key],0),0))</f>
        <v>0</v>
      </c>
      <c r="R131">
        <f>IF(O131="",0,IFERROR(MATCH(O131,data[#Headers],0)-1,0))</f>
        <v>0</v>
      </c>
      <c r="T131" s="39"/>
      <c r="U131" s="55" t="s">
        <v>1691</v>
      </c>
      <c r="V131" s="15">
        <f t="shared" ref="V131:V136" si="89">SUMPRODUCT(W131:AH131,W$3:AH$3)</f>
        <v>390622500</v>
      </c>
      <c r="W131" s="16">
        <f>W132+W133</f>
        <v>36000000</v>
      </c>
      <c r="X131" s="17">
        <f t="shared" ref="X131:AH131" si="90">X132+X133</f>
        <v>35250000</v>
      </c>
      <c r="Y131" s="17">
        <f t="shared" si="90"/>
        <v>34500000</v>
      </c>
      <c r="Z131" s="17">
        <f t="shared" si="90"/>
        <v>33750000</v>
      </c>
      <c r="AA131" s="17">
        <f t="shared" si="90"/>
        <v>33000000</v>
      </c>
      <c r="AB131" s="17">
        <f t="shared" si="90"/>
        <v>32250000</v>
      </c>
      <c r="AC131" s="17">
        <f t="shared" si="90"/>
        <v>32970000</v>
      </c>
      <c r="AD131" s="17">
        <f t="shared" si="90"/>
        <v>32197500</v>
      </c>
      <c r="AE131" s="17">
        <f t="shared" si="90"/>
        <v>31425000</v>
      </c>
      <c r="AF131" s="17">
        <f t="shared" si="90"/>
        <v>30532500</v>
      </c>
      <c r="AG131" s="17">
        <f t="shared" si="90"/>
        <v>29760000</v>
      </c>
      <c r="AH131" s="18">
        <f t="shared" si="90"/>
        <v>28987500</v>
      </c>
      <c r="AI131" s="5"/>
    </row>
    <row r="132" spans="1:35" x14ac:dyDescent="0.25">
      <c r="A132" t="str">
        <f t="shared" si="36"/>
        <v>2119000</v>
      </c>
      <c r="B132">
        <f t="shared" si="69"/>
        <v>2119000</v>
      </c>
      <c r="C132">
        <v>2215</v>
      </c>
      <c r="D132" t="s">
        <v>1424</v>
      </c>
      <c r="F132">
        <v>2</v>
      </c>
      <c r="G132">
        <v>3</v>
      </c>
      <c r="I132">
        <f t="shared" si="86"/>
        <v>1</v>
      </c>
      <c r="J132">
        <f t="shared" si="87"/>
        <v>1</v>
      </c>
      <c r="N132" t="str">
        <f t="shared" si="88"/>
        <v/>
      </c>
      <c r="Q132">
        <f>IF(N132="",0,IFERROR(MATCH(N132,data[key],0),0))</f>
        <v>0</v>
      </c>
      <c r="R132">
        <f>IF(O132="",0,IFERROR(MATCH(O132,data[#Headers],0)-1,0))</f>
        <v>0</v>
      </c>
      <c r="T132" s="39" t="s">
        <v>1424</v>
      </c>
      <c r="U132" s="56" t="s">
        <v>1483</v>
      </c>
      <c r="V132" s="15">
        <f t="shared" si="89"/>
        <v>360000</v>
      </c>
      <c r="W132" s="16">
        <f t="shared" ref="W132:AH132" si="91">W78</f>
        <v>0</v>
      </c>
      <c r="X132" s="17">
        <f t="shared" si="91"/>
        <v>0</v>
      </c>
      <c r="Y132" s="17">
        <f t="shared" si="91"/>
        <v>0</v>
      </c>
      <c r="Z132" s="17">
        <f t="shared" si="91"/>
        <v>0</v>
      </c>
      <c r="AA132" s="17">
        <f t="shared" si="91"/>
        <v>0</v>
      </c>
      <c r="AB132" s="17">
        <f t="shared" si="91"/>
        <v>0</v>
      </c>
      <c r="AC132" s="17">
        <f t="shared" si="91"/>
        <v>120000</v>
      </c>
      <c r="AD132" s="17">
        <f t="shared" si="91"/>
        <v>120000</v>
      </c>
      <c r="AE132" s="17">
        <f t="shared" si="91"/>
        <v>120000</v>
      </c>
      <c r="AF132" s="17">
        <f t="shared" si="91"/>
        <v>0</v>
      </c>
      <c r="AG132" s="17">
        <f t="shared" si="91"/>
        <v>0</v>
      </c>
      <c r="AH132" s="18">
        <f t="shared" si="91"/>
        <v>0</v>
      </c>
      <c r="AI132" s="5"/>
    </row>
    <row r="133" spans="1:35" x14ac:dyDescent="0.25">
      <c r="A133" t="str">
        <f t="shared" si="36"/>
        <v>2120000</v>
      </c>
      <c r="B133">
        <f t="shared" si="69"/>
        <v>2120000</v>
      </c>
      <c r="C133">
        <v>2220</v>
      </c>
      <c r="D133" t="s">
        <v>1427</v>
      </c>
      <c r="F133">
        <v>2</v>
      </c>
      <c r="G133">
        <v>3</v>
      </c>
      <c r="I133">
        <f t="shared" si="86"/>
        <v>1</v>
      </c>
      <c r="J133">
        <f t="shared" si="87"/>
        <v>1</v>
      </c>
      <c r="N133" t="str">
        <f t="shared" si="88"/>
        <v/>
      </c>
      <c r="Q133">
        <f>IF(N133="",0,IFERROR(MATCH(N133,data[key],0),0))</f>
        <v>0</v>
      </c>
      <c r="R133">
        <f>IF(O133="",0,IFERROR(MATCH(O133,data[#Headers],0)-1,0))</f>
        <v>0</v>
      </c>
      <c r="T133" s="39" t="s">
        <v>1427</v>
      </c>
      <c r="U133" s="56" t="s">
        <v>1486</v>
      </c>
      <c r="V133" s="15">
        <f t="shared" si="89"/>
        <v>390262500</v>
      </c>
      <c r="W133" s="16">
        <f t="shared" ref="W133:AH133" si="92">W82</f>
        <v>36000000</v>
      </c>
      <c r="X133" s="17">
        <f t="shared" si="92"/>
        <v>35250000</v>
      </c>
      <c r="Y133" s="17">
        <f t="shared" si="92"/>
        <v>34500000</v>
      </c>
      <c r="Z133" s="17">
        <f t="shared" si="92"/>
        <v>33750000</v>
      </c>
      <c r="AA133" s="17">
        <f t="shared" si="92"/>
        <v>33000000</v>
      </c>
      <c r="AB133" s="17">
        <f t="shared" si="92"/>
        <v>32250000</v>
      </c>
      <c r="AC133" s="17">
        <f t="shared" si="92"/>
        <v>32850000</v>
      </c>
      <c r="AD133" s="17">
        <f t="shared" si="92"/>
        <v>32077500</v>
      </c>
      <c r="AE133" s="17">
        <f t="shared" si="92"/>
        <v>31305000</v>
      </c>
      <c r="AF133" s="17">
        <f t="shared" si="92"/>
        <v>30532500</v>
      </c>
      <c r="AG133" s="17">
        <f t="shared" si="92"/>
        <v>29760000</v>
      </c>
      <c r="AH133" s="18">
        <f t="shared" si="92"/>
        <v>28987500</v>
      </c>
      <c r="AI133" s="5"/>
    </row>
    <row r="134" spans="1:35" x14ac:dyDescent="0.25">
      <c r="A134" t="str">
        <f t="shared" si="36"/>
        <v>2121000</v>
      </c>
      <c r="B134">
        <f t="shared" si="69"/>
        <v>2121000</v>
      </c>
      <c r="F134">
        <v>2</v>
      </c>
      <c r="G134">
        <v>2</v>
      </c>
      <c r="H134">
        <v>2</v>
      </c>
      <c r="I134">
        <f t="shared" si="86"/>
        <v>1</v>
      </c>
      <c r="J134">
        <f t="shared" si="87"/>
        <v>1</v>
      </c>
      <c r="N134" t="str">
        <f t="shared" si="88"/>
        <v/>
      </c>
      <c r="Q134">
        <f>IF(N134="",0,IFERROR(MATCH(N134,data[key],0),0))</f>
        <v>0</v>
      </c>
      <c r="R134">
        <f>IF(O134="",0,IFERROR(MATCH(O134,data[#Headers],0)-1,0))</f>
        <v>0</v>
      </c>
      <c r="T134" s="39"/>
      <c r="U134" s="55" t="s">
        <v>1690</v>
      </c>
      <c r="V134" s="15">
        <f t="shared" si="89"/>
        <v>-398385000</v>
      </c>
      <c r="W134" s="16">
        <f>W135+W136</f>
        <v>-36750000</v>
      </c>
      <c r="X134" s="17">
        <f t="shared" ref="X134:AH134" si="93">X135+X136</f>
        <v>-36000000</v>
      </c>
      <c r="Y134" s="17">
        <f t="shared" si="93"/>
        <v>-35250000</v>
      </c>
      <c r="Z134" s="17">
        <f t="shared" si="93"/>
        <v>-34500000</v>
      </c>
      <c r="AA134" s="17">
        <f t="shared" si="93"/>
        <v>-33750000</v>
      </c>
      <c r="AB134" s="17">
        <f t="shared" si="93"/>
        <v>-33000000</v>
      </c>
      <c r="AC134" s="17">
        <f t="shared" si="93"/>
        <v>-32250000</v>
      </c>
      <c r="AD134" s="17">
        <f t="shared" si="93"/>
        <v>-32850000</v>
      </c>
      <c r="AE134" s="17">
        <f t="shared" si="93"/>
        <v>-32437500</v>
      </c>
      <c r="AF134" s="17">
        <f t="shared" si="93"/>
        <v>-31305000</v>
      </c>
      <c r="AG134" s="17">
        <f t="shared" si="93"/>
        <v>-30532500</v>
      </c>
      <c r="AH134" s="18">
        <f t="shared" si="93"/>
        <v>-29760000</v>
      </c>
      <c r="AI134" s="5"/>
    </row>
    <row r="135" spans="1:35" x14ac:dyDescent="0.25">
      <c r="A135" t="str">
        <f t="shared" si="36"/>
        <v>2122000</v>
      </c>
      <c r="B135">
        <f t="shared" si="69"/>
        <v>2122000</v>
      </c>
      <c r="C135">
        <v>2215</v>
      </c>
      <c r="D135" t="s">
        <v>1424</v>
      </c>
      <c r="F135">
        <v>2</v>
      </c>
      <c r="G135">
        <v>3</v>
      </c>
      <c r="I135">
        <f t="shared" si="86"/>
        <v>1</v>
      </c>
      <c r="J135">
        <f t="shared" si="87"/>
        <v>1</v>
      </c>
      <c r="N135" t="str">
        <f t="shared" si="88"/>
        <v/>
      </c>
      <c r="Q135">
        <f>IF(N135="",0,IFERROR(MATCH(N135,data[key],0),0))</f>
        <v>0</v>
      </c>
      <c r="R135">
        <f>IF(O135="",0,IFERROR(MATCH(O135,data[#Headers],0)-1,0))</f>
        <v>0</v>
      </c>
      <c r="T135" s="39" t="s">
        <v>1424</v>
      </c>
      <c r="U135" s="56" t="s">
        <v>1249</v>
      </c>
      <c r="V135" s="15">
        <f t="shared" si="89"/>
        <v>-360000</v>
      </c>
      <c r="W135" s="16">
        <f t="shared" ref="W135:AH135" si="94">-W281</f>
        <v>0</v>
      </c>
      <c r="X135" s="17">
        <f t="shared" si="94"/>
        <v>0</v>
      </c>
      <c r="Y135" s="17">
        <f t="shared" si="94"/>
        <v>0</v>
      </c>
      <c r="Z135" s="17">
        <f t="shared" si="94"/>
        <v>0</v>
      </c>
      <c r="AA135" s="17">
        <f t="shared" si="94"/>
        <v>0</v>
      </c>
      <c r="AB135" s="17">
        <f t="shared" si="94"/>
        <v>0</v>
      </c>
      <c r="AC135" s="17">
        <f t="shared" si="94"/>
        <v>0</v>
      </c>
      <c r="AD135" s="17">
        <f t="shared" si="94"/>
        <v>0</v>
      </c>
      <c r="AE135" s="17">
        <f t="shared" si="94"/>
        <v>-360000</v>
      </c>
      <c r="AF135" s="17">
        <f t="shared" si="94"/>
        <v>0</v>
      </c>
      <c r="AG135" s="17">
        <f t="shared" si="94"/>
        <v>0</v>
      </c>
      <c r="AH135" s="18">
        <f t="shared" si="94"/>
        <v>0</v>
      </c>
      <c r="AI135" s="5"/>
    </row>
    <row r="136" spans="1:35" x14ac:dyDescent="0.25">
      <c r="A136" t="str">
        <f t="shared" si="36"/>
        <v>2123000</v>
      </c>
      <c r="B136">
        <f t="shared" si="69"/>
        <v>2123000</v>
      </c>
      <c r="C136">
        <v>2220</v>
      </c>
      <c r="D136" t="s">
        <v>1427</v>
      </c>
      <c r="F136">
        <v>2</v>
      </c>
      <c r="G136">
        <v>3</v>
      </c>
      <c r="I136">
        <f t="shared" si="86"/>
        <v>1</v>
      </c>
      <c r="J136">
        <f t="shared" si="87"/>
        <v>1</v>
      </c>
      <c r="N136" t="str">
        <f t="shared" si="88"/>
        <v/>
      </c>
      <c r="Q136">
        <f>IF(N136="",0,IFERROR(MATCH(N136,data[key],0),0))</f>
        <v>0</v>
      </c>
      <c r="R136">
        <f>IF(O136="",0,IFERROR(MATCH(O136,data[#Headers],0)-1,0))</f>
        <v>0</v>
      </c>
      <c r="T136" s="39" t="s">
        <v>1427</v>
      </c>
      <c r="U136" s="56" t="s">
        <v>1250</v>
      </c>
      <c r="V136" s="15">
        <f t="shared" si="89"/>
        <v>-398025000</v>
      </c>
      <c r="W136" s="16">
        <f t="shared" ref="W136:AH136" si="95">-W282</f>
        <v>-36750000</v>
      </c>
      <c r="X136" s="17">
        <f t="shared" si="95"/>
        <v>-36000000</v>
      </c>
      <c r="Y136" s="17">
        <f t="shared" si="95"/>
        <v>-35250000</v>
      </c>
      <c r="Z136" s="17">
        <f t="shared" si="95"/>
        <v>-34500000</v>
      </c>
      <c r="AA136" s="17">
        <f t="shared" si="95"/>
        <v>-33750000</v>
      </c>
      <c r="AB136" s="17">
        <f t="shared" si="95"/>
        <v>-33000000</v>
      </c>
      <c r="AC136" s="17">
        <f t="shared" si="95"/>
        <v>-32250000</v>
      </c>
      <c r="AD136" s="17">
        <f t="shared" si="95"/>
        <v>-32850000</v>
      </c>
      <c r="AE136" s="17">
        <f t="shared" si="95"/>
        <v>-32077500</v>
      </c>
      <c r="AF136" s="17">
        <f t="shared" si="95"/>
        <v>-31305000</v>
      </c>
      <c r="AG136" s="17">
        <f t="shared" si="95"/>
        <v>-30532500</v>
      </c>
      <c r="AH136" s="18">
        <f t="shared" si="95"/>
        <v>-29760000</v>
      </c>
      <c r="AI136" s="5"/>
    </row>
    <row r="137" spans="1:35" x14ac:dyDescent="0.25">
      <c r="A137" t="str">
        <f t="shared" ref="A137:A200" si="96">IF(B137="","",IF(M137="",B137&amp;"",B137&amp;"-"&amp;M137))</f>
        <v>2124000</v>
      </c>
      <c r="B137">
        <f t="shared" si="69"/>
        <v>2124000</v>
      </c>
      <c r="F137">
        <v>2</v>
      </c>
      <c r="G137">
        <v>0</v>
      </c>
      <c r="I137">
        <f t="shared" ref="I137" si="97">IF(AND(OR($F$1=0,F137=$F$1),G137&lt;=$G$1,OR($J$1=1,J137=1,G137=0)),1,0)</f>
        <v>1</v>
      </c>
      <c r="J137">
        <f t="shared" ref="J137" si="98">IF(COUNTIF(V137:AH137,"&gt;0")&gt;0,1,IF(COUNTIF(V137:AH137,"&lt;0")&gt;0,1,0))</f>
        <v>0</v>
      </c>
      <c r="N137" t="str">
        <f t="shared" ref="N137" si="99">IF(OR(K137=0,L137=0),"",K137&amp;"-"&amp;IF(M137=0, L137,L137&amp;"-"&amp;M137))</f>
        <v/>
      </c>
      <c r="Q137">
        <f>IF(N137="",0,IFERROR(MATCH(N137,data[key],0),0))</f>
        <v>0</v>
      </c>
      <c r="R137">
        <f>IF(O137="",0,IFERROR(MATCH(O137,data[#Headers],0)-1,0))</f>
        <v>0</v>
      </c>
      <c r="T137" s="39"/>
      <c r="U137" s="54"/>
      <c r="V137" s="15"/>
      <c r="W137" s="16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8"/>
      <c r="AI137" s="5"/>
    </row>
    <row r="138" spans="1:35" x14ac:dyDescent="0.25">
      <c r="A138" t="str">
        <f t="shared" si="96"/>
        <v>2200000</v>
      </c>
      <c r="B138">
        <v>2200000</v>
      </c>
      <c r="F138">
        <v>2</v>
      </c>
      <c r="G138">
        <v>0</v>
      </c>
      <c r="H138">
        <v>1</v>
      </c>
      <c r="I138">
        <f>IF(AND(OR($F$1=0,F138=$F$1),G138&lt;=$G$1,OR($J$1=1,J138=1,G138=0)),1,0)</f>
        <v>1</v>
      </c>
      <c r="J138">
        <f>IF(COUNTIF(V138:AH138,"&gt;0")&gt;0,1,IF(COUNTIF(V138:AH138,"&lt;0")&gt;0,1,0))</f>
        <v>1</v>
      </c>
      <c r="N138" t="str">
        <f>IF(OR(K138=0,L138=0),"",K138&amp;"-"&amp;IF(M138=0, L138,L138&amp;"-"&amp;M138))</f>
        <v/>
      </c>
      <c r="Q138">
        <f>IF(N138="",0,IFERROR(MATCH(N138,data[key],0),0))</f>
        <v>0</v>
      </c>
      <c r="R138">
        <f>IF(O138="",0,IFERROR(MATCH(O138,data[#Headers],0)-1,0))</f>
        <v>0</v>
      </c>
      <c r="T138" s="39"/>
      <c r="U138" s="54" t="s">
        <v>1692</v>
      </c>
      <c r="V138" s="15">
        <f>SUMPRODUCT(W138:AH138,W$3:AH$3)</f>
        <v>1457587000</v>
      </c>
      <c r="W138" s="16">
        <f t="shared" ref="W138:AH138" si="100">W111+W113</f>
        <v>115050000</v>
      </c>
      <c r="X138" s="17">
        <f t="shared" si="100"/>
        <v>117320000</v>
      </c>
      <c r="Y138" s="17">
        <f t="shared" si="100"/>
        <v>121120000</v>
      </c>
      <c r="Z138" s="17">
        <f t="shared" si="100"/>
        <v>118520000</v>
      </c>
      <c r="AA138" s="17">
        <f t="shared" si="100"/>
        <v>120720000</v>
      </c>
      <c r="AB138" s="17">
        <f t="shared" si="100"/>
        <v>119720000</v>
      </c>
      <c r="AC138" s="17">
        <f t="shared" si="100"/>
        <v>-2280000</v>
      </c>
      <c r="AD138" s="17">
        <f t="shared" si="100"/>
        <v>212864000</v>
      </c>
      <c r="AE138" s="17">
        <f t="shared" si="100"/>
        <v>140597000</v>
      </c>
      <c r="AF138" s="17">
        <f t="shared" si="100"/>
        <v>143250000</v>
      </c>
      <c r="AG138" s="17">
        <f t="shared" si="100"/>
        <v>124244000</v>
      </c>
      <c r="AH138" s="18">
        <f t="shared" si="100"/>
        <v>126462000</v>
      </c>
      <c r="AI138" s="5"/>
    </row>
    <row r="139" spans="1:35" x14ac:dyDescent="0.25">
      <c r="A139" t="str">
        <f t="shared" si="96"/>
        <v>2201000</v>
      </c>
      <c r="B139">
        <f>B138+1000</f>
        <v>2201000</v>
      </c>
      <c r="F139">
        <v>2</v>
      </c>
      <c r="G139">
        <v>0</v>
      </c>
      <c r="I139">
        <f>IF(AND(OR($F$1=0,F139=$F$1),G139&lt;=$G$1,OR($J$1=1,J139=1,G139=0)),1,0)</f>
        <v>1</v>
      </c>
      <c r="J139">
        <f>IF(COUNTIF(V139:AH139,"&gt;0")&gt;0,1,IF(COUNTIF(V139:AH139,"&lt;0")&gt;0,1,0))</f>
        <v>0</v>
      </c>
      <c r="N139" t="str">
        <f>IF(OR(K139=0,L139=0),"",K139&amp;"-"&amp;IF(M139=0, L139,L139&amp;"-"&amp;M139))</f>
        <v/>
      </c>
      <c r="Q139">
        <f>IF(N139="",0,IFERROR(MATCH(N139,data[key],0),0))</f>
        <v>0</v>
      </c>
      <c r="R139">
        <f>IF(O139="",0,IFERROR(MATCH(O139,data[#Headers],0)-1,0))</f>
        <v>0</v>
      </c>
      <c r="T139" s="39"/>
      <c r="U139" s="54"/>
      <c r="V139" s="15"/>
      <c r="W139" s="16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8"/>
      <c r="AI139" s="5"/>
    </row>
    <row r="140" spans="1:35" x14ac:dyDescent="0.25">
      <c r="A140" t="str">
        <f t="shared" si="96"/>
        <v>2300000</v>
      </c>
      <c r="B140">
        <v>2300000</v>
      </c>
      <c r="F140">
        <v>2</v>
      </c>
      <c r="G140">
        <v>1</v>
      </c>
      <c r="H140">
        <v>1</v>
      </c>
      <c r="I140">
        <f t="shared" si="53"/>
        <v>1</v>
      </c>
      <c r="J140">
        <f t="shared" si="52"/>
        <v>1</v>
      </c>
      <c r="N140" t="str">
        <f t="shared" si="54"/>
        <v/>
      </c>
      <c r="Q140">
        <f>IF(N140="",0,IFERROR(MATCH(N140,data[key],0),0))</f>
        <v>0</v>
      </c>
      <c r="R140">
        <f>IF(O140="",0,IFERROR(MATCH(O140,data[#Headers],0)-1,0))</f>
        <v>0</v>
      </c>
      <c r="T140" s="39"/>
      <c r="U140" s="54" t="s">
        <v>1693</v>
      </c>
      <c r="V140" s="15">
        <f t="shared" si="67"/>
        <v>-180000000</v>
      </c>
      <c r="W140" s="16">
        <f>W141+W143</f>
        <v>0</v>
      </c>
      <c r="X140" s="17">
        <f t="shared" ref="X140:AH140" si="101">X141+X143</f>
        <v>0</v>
      </c>
      <c r="Y140" s="17">
        <f t="shared" si="101"/>
        <v>0</v>
      </c>
      <c r="Z140" s="17">
        <f t="shared" si="101"/>
        <v>0</v>
      </c>
      <c r="AA140" s="17">
        <f t="shared" si="101"/>
        <v>0</v>
      </c>
      <c r="AB140" s="17">
        <f t="shared" si="101"/>
        <v>0</v>
      </c>
      <c r="AC140" s="17">
        <f t="shared" si="101"/>
        <v>-90000000</v>
      </c>
      <c r="AD140" s="17">
        <f t="shared" si="101"/>
        <v>-90000000</v>
      </c>
      <c r="AE140" s="17">
        <f t="shared" si="101"/>
        <v>0</v>
      </c>
      <c r="AF140" s="17">
        <f t="shared" si="101"/>
        <v>0</v>
      </c>
      <c r="AG140" s="17">
        <f t="shared" si="101"/>
        <v>0</v>
      </c>
      <c r="AH140" s="18">
        <f t="shared" si="101"/>
        <v>0</v>
      </c>
      <c r="AI140" s="5"/>
    </row>
    <row r="141" spans="1:35" x14ac:dyDescent="0.25">
      <c r="A141" t="str">
        <f t="shared" si="96"/>
        <v>2301000</v>
      </c>
      <c r="B141">
        <f>B140+1000</f>
        <v>2301000</v>
      </c>
      <c r="F141">
        <v>2</v>
      </c>
      <c r="G141">
        <v>2</v>
      </c>
      <c r="H141">
        <v>2</v>
      </c>
      <c r="I141">
        <f t="shared" si="53"/>
        <v>1</v>
      </c>
      <c r="J141">
        <f t="shared" si="52"/>
        <v>1</v>
      </c>
      <c r="N141" t="str">
        <f t="shared" si="54"/>
        <v/>
      </c>
      <c r="Q141">
        <f>IF(N141="",0,IFERROR(MATCH(N141,data[key],0),0))</f>
        <v>0</v>
      </c>
      <c r="R141">
        <f>IF(O141="",0,IFERROR(MATCH(O141,data[#Headers],0)-1,0))</f>
        <v>0</v>
      </c>
      <c r="T141" s="39"/>
      <c r="U141" s="55" t="s">
        <v>1695</v>
      </c>
      <c r="V141" s="15">
        <f t="shared" si="67"/>
        <v>-180000000</v>
      </c>
      <c r="W141" s="16">
        <f>W142</f>
        <v>0</v>
      </c>
      <c r="X141" s="17">
        <f t="shared" ref="X141:AH141" si="102">X142</f>
        <v>0</v>
      </c>
      <c r="Y141" s="17">
        <f t="shared" si="102"/>
        <v>0</v>
      </c>
      <c r="Z141" s="17">
        <f t="shared" si="102"/>
        <v>0</v>
      </c>
      <c r="AA141" s="17">
        <f t="shared" si="102"/>
        <v>0</v>
      </c>
      <c r="AB141" s="17">
        <f t="shared" si="102"/>
        <v>0</v>
      </c>
      <c r="AC141" s="17">
        <f t="shared" si="102"/>
        <v>-90000000</v>
      </c>
      <c r="AD141" s="17">
        <f t="shared" si="102"/>
        <v>-90000000</v>
      </c>
      <c r="AE141" s="17">
        <f t="shared" si="102"/>
        <v>0</v>
      </c>
      <c r="AF141" s="17">
        <f t="shared" si="102"/>
        <v>0</v>
      </c>
      <c r="AG141" s="17">
        <f t="shared" si="102"/>
        <v>0</v>
      </c>
      <c r="AH141" s="18">
        <f t="shared" si="102"/>
        <v>0</v>
      </c>
      <c r="AI141" s="5"/>
    </row>
    <row r="142" spans="1:35" x14ac:dyDescent="0.25">
      <c r="A142" t="str">
        <f t="shared" si="96"/>
        <v>2302000</v>
      </c>
      <c r="B142">
        <f>B141+1000</f>
        <v>2302000</v>
      </c>
      <c r="C142">
        <v>2610</v>
      </c>
      <c r="D142" t="s">
        <v>1382</v>
      </c>
      <c r="F142">
        <v>2</v>
      </c>
      <c r="G142">
        <v>3</v>
      </c>
      <c r="I142">
        <f t="shared" si="53"/>
        <v>1</v>
      </c>
      <c r="J142">
        <f t="shared" si="52"/>
        <v>1</v>
      </c>
      <c r="N142" t="str">
        <f t="shared" si="54"/>
        <v/>
      </c>
      <c r="Q142">
        <f>IF(N142="",0,IFERROR(MATCH(N142,data[key],0),0))</f>
        <v>0</v>
      </c>
      <c r="R142">
        <f>IF(O142="",0,IFERROR(MATCH(O142,data[#Headers],0)-1,0))</f>
        <v>0</v>
      </c>
      <c r="T142" s="39" t="s">
        <v>1382</v>
      </c>
      <c r="U142" s="56" t="s">
        <v>1694</v>
      </c>
      <c r="V142" s="15">
        <f t="shared" si="67"/>
        <v>-180000000</v>
      </c>
      <c r="W142" s="16">
        <f>V184-W184</f>
        <v>0</v>
      </c>
      <c r="X142" s="17">
        <f t="shared" ref="X142:AH142" si="103">W184-X184</f>
        <v>0</v>
      </c>
      <c r="Y142" s="17">
        <f>X184-Y184</f>
        <v>0</v>
      </c>
      <c r="Z142" s="17">
        <f t="shared" si="103"/>
        <v>0</v>
      </c>
      <c r="AA142" s="17">
        <f t="shared" si="103"/>
        <v>0</v>
      </c>
      <c r="AB142" s="17">
        <f t="shared" si="103"/>
        <v>0</v>
      </c>
      <c r="AC142" s="17">
        <f t="shared" si="103"/>
        <v>-90000000</v>
      </c>
      <c r="AD142" s="17">
        <f t="shared" si="103"/>
        <v>-90000000</v>
      </c>
      <c r="AE142" s="17">
        <f t="shared" si="103"/>
        <v>0</v>
      </c>
      <c r="AF142" s="17">
        <f t="shared" si="103"/>
        <v>0</v>
      </c>
      <c r="AG142" s="17">
        <f t="shared" si="103"/>
        <v>0</v>
      </c>
      <c r="AH142" s="18">
        <f t="shared" si="103"/>
        <v>0</v>
      </c>
      <c r="AI142" s="5"/>
    </row>
    <row r="143" spans="1:35" hidden="1" x14ac:dyDescent="0.25">
      <c r="A143" t="str">
        <f t="shared" si="96"/>
        <v>2303000</v>
      </c>
      <c r="B143">
        <f>B142+1000</f>
        <v>2303000</v>
      </c>
      <c r="F143">
        <v>2</v>
      </c>
      <c r="G143">
        <v>2</v>
      </c>
      <c r="H143">
        <v>2</v>
      </c>
      <c r="I143">
        <f t="shared" si="53"/>
        <v>0</v>
      </c>
      <c r="J143">
        <f t="shared" si="52"/>
        <v>0</v>
      </c>
      <c r="N143" t="str">
        <f t="shared" si="54"/>
        <v/>
      </c>
      <c r="Q143">
        <f>IF(N143="",0,IFERROR(MATCH(N143,data[key],0),0))</f>
        <v>0</v>
      </c>
      <c r="R143">
        <f>IF(O143="",0,IFERROR(MATCH(O143,data[#Headers],0)-1,0))</f>
        <v>0</v>
      </c>
      <c r="T143" s="39"/>
      <c r="U143" s="55" t="s">
        <v>1744</v>
      </c>
      <c r="V143" s="15">
        <f t="shared" si="67"/>
        <v>0</v>
      </c>
      <c r="W143" s="16">
        <f>V188-W188</f>
        <v>0</v>
      </c>
      <c r="X143" s="17">
        <f t="shared" ref="X143:AH143" si="104">W188-X188</f>
        <v>0</v>
      </c>
      <c r="Y143" s="17">
        <f>X188-Y188</f>
        <v>0</v>
      </c>
      <c r="Z143" s="17">
        <f t="shared" si="104"/>
        <v>0</v>
      </c>
      <c r="AA143" s="17">
        <f t="shared" si="104"/>
        <v>0</v>
      </c>
      <c r="AB143" s="17">
        <f t="shared" si="104"/>
        <v>0</v>
      </c>
      <c r="AC143" s="17">
        <f t="shared" si="104"/>
        <v>0</v>
      </c>
      <c r="AD143" s="17">
        <f t="shared" si="104"/>
        <v>0</v>
      </c>
      <c r="AE143" s="17">
        <f t="shared" si="104"/>
        <v>0</v>
      </c>
      <c r="AF143" s="17">
        <f t="shared" si="104"/>
        <v>0</v>
      </c>
      <c r="AG143" s="17">
        <f t="shared" si="104"/>
        <v>0</v>
      </c>
      <c r="AH143" s="18">
        <f t="shared" si="104"/>
        <v>0</v>
      </c>
      <c r="AI143" s="5"/>
    </row>
    <row r="144" spans="1:35" x14ac:dyDescent="0.25">
      <c r="A144" t="str">
        <f t="shared" si="96"/>
        <v>2304000</v>
      </c>
      <c r="B144">
        <f>B143+1000</f>
        <v>2304000</v>
      </c>
      <c r="F144">
        <v>2</v>
      </c>
      <c r="G144">
        <v>0</v>
      </c>
      <c r="H144">
        <v>2</v>
      </c>
      <c r="I144">
        <f t="shared" si="53"/>
        <v>1</v>
      </c>
      <c r="J144">
        <f t="shared" ref="J144:J167" si="105">IF(COUNTIF(V144:AH144,"&gt;0")&gt;0,1,IF(COUNTIF(V144:AH144,"&lt;0")&gt;0,1,0))</f>
        <v>0</v>
      </c>
      <c r="N144" t="str">
        <f t="shared" si="54"/>
        <v/>
      </c>
      <c r="Q144">
        <f>IF(N144="",0,IFERROR(MATCH(N144,data[key],0),0))</f>
        <v>0</v>
      </c>
      <c r="R144">
        <f>IF(O144="",0,IFERROR(MATCH(O144,data[#Headers],0)-1,0))</f>
        <v>0</v>
      </c>
      <c r="T144" s="39"/>
      <c r="U144" s="54"/>
      <c r="V144" s="15"/>
      <c r="W144" s="16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8"/>
      <c r="AI144" s="5"/>
    </row>
    <row r="145" spans="1:35" x14ac:dyDescent="0.25">
      <c r="A145" t="str">
        <f t="shared" si="96"/>
        <v>2400000</v>
      </c>
      <c r="B145">
        <v>2400000</v>
      </c>
      <c r="F145">
        <v>2</v>
      </c>
      <c r="G145">
        <v>1</v>
      </c>
      <c r="H145">
        <v>1</v>
      </c>
      <c r="I145">
        <f t="shared" ref="I145:I187" si="106">IF(AND(OR($F$1=0,F145=$F$1),G145&lt;=$G$1,OR($J$1=1,J145=1,G145=0)),1,0)</f>
        <v>1</v>
      </c>
      <c r="J145">
        <f t="shared" si="105"/>
        <v>1</v>
      </c>
      <c r="N145" t="str">
        <f t="shared" ref="N145:N187" si="107">IF(OR(K145=0,L145=0),"",K145&amp;"-"&amp;IF(M145=0, L145,L145&amp;"-"&amp;M145))</f>
        <v/>
      </c>
      <c r="Q145">
        <f>IF(N145="",0,IFERROR(MATCH(N145,data[key],0),0))</f>
        <v>0</v>
      </c>
      <c r="R145">
        <f>IF(O145="",0,IFERROR(MATCH(O145,data[#Headers],0)-1,0))</f>
        <v>0</v>
      </c>
      <c r="T145" s="13"/>
      <c r="U145" s="54" t="s">
        <v>1754</v>
      </c>
      <c r="V145" s="9">
        <f t="shared" ref="V145:V155" si="108">SUMPRODUCT(W145:AH145,W$3:AH$3)</f>
        <v>-1375000000</v>
      </c>
      <c r="W145" s="10">
        <f>W146+W149+W152+W153</f>
        <v>-120000000</v>
      </c>
      <c r="X145" s="11">
        <f t="shared" ref="X145:AH145" si="109">X146+X149+X152+X153</f>
        <v>-120000000</v>
      </c>
      <c r="Y145" s="11">
        <f t="shared" si="109"/>
        <v>-220000000</v>
      </c>
      <c r="Z145" s="11">
        <f t="shared" si="109"/>
        <v>-120000000</v>
      </c>
      <c r="AA145" s="11">
        <f t="shared" si="109"/>
        <v>-120000000</v>
      </c>
      <c r="AB145" s="11">
        <f t="shared" si="109"/>
        <v>-120000000</v>
      </c>
      <c r="AC145" s="11">
        <f t="shared" si="109"/>
        <v>96000000</v>
      </c>
      <c r="AD145" s="11">
        <f t="shared" si="109"/>
        <v>-123000000</v>
      </c>
      <c r="AE145" s="11">
        <f t="shared" si="109"/>
        <v>-159000000</v>
      </c>
      <c r="AF145" s="11">
        <f t="shared" si="109"/>
        <v>-123000000</v>
      </c>
      <c r="AG145" s="11">
        <f t="shared" si="109"/>
        <v>-123000000</v>
      </c>
      <c r="AH145" s="12">
        <f t="shared" si="109"/>
        <v>-123000000</v>
      </c>
      <c r="AI145" s="5"/>
    </row>
    <row r="146" spans="1:35" x14ac:dyDescent="0.25">
      <c r="A146" t="str">
        <f t="shared" si="96"/>
        <v>2401000</v>
      </c>
      <c r="B146">
        <f t="shared" ref="B146:B154" si="110">B145+1000</f>
        <v>2401000</v>
      </c>
      <c r="F146">
        <v>2</v>
      </c>
      <c r="G146">
        <v>1</v>
      </c>
      <c r="H146">
        <v>2</v>
      </c>
      <c r="I146">
        <f t="shared" si="106"/>
        <v>1</v>
      </c>
      <c r="J146">
        <f t="shared" si="105"/>
        <v>1</v>
      </c>
      <c r="N146" t="str">
        <f t="shared" si="107"/>
        <v/>
      </c>
      <c r="Q146">
        <f>IF(N146="",0,IFERROR(MATCH(N146,data[key],0),0))</f>
        <v>0</v>
      </c>
      <c r="R146">
        <f>IF(O146="",0,IFERROR(MATCH(O146,data[#Headers],0)-1,0))</f>
        <v>0</v>
      </c>
      <c r="T146" s="39"/>
      <c r="U146" s="55" t="s">
        <v>1688</v>
      </c>
      <c r="V146" s="15">
        <f t="shared" si="108"/>
        <v>216000000</v>
      </c>
      <c r="W146" s="16">
        <f>W147+W148</f>
        <v>0</v>
      </c>
      <c r="X146" s="17">
        <f t="shared" ref="X146:AH146" si="111">X147+X148</f>
        <v>0</v>
      </c>
      <c r="Y146" s="17">
        <f t="shared" si="111"/>
        <v>0</v>
      </c>
      <c r="Z146" s="17">
        <f t="shared" si="111"/>
        <v>0</v>
      </c>
      <c r="AA146" s="17">
        <f t="shared" si="111"/>
        <v>0</v>
      </c>
      <c r="AB146" s="17">
        <f t="shared" si="111"/>
        <v>0</v>
      </c>
      <c r="AC146" s="17">
        <f t="shared" si="111"/>
        <v>216000000</v>
      </c>
      <c r="AD146" s="17">
        <f t="shared" si="111"/>
        <v>0</v>
      </c>
      <c r="AE146" s="17">
        <f t="shared" si="111"/>
        <v>0</v>
      </c>
      <c r="AF146" s="17">
        <f t="shared" si="111"/>
        <v>0</v>
      </c>
      <c r="AG146" s="17">
        <f t="shared" si="111"/>
        <v>0</v>
      </c>
      <c r="AH146" s="18">
        <f t="shared" si="111"/>
        <v>0</v>
      </c>
      <c r="AI146" s="5"/>
    </row>
    <row r="147" spans="1:35" x14ac:dyDescent="0.25">
      <c r="A147" t="str">
        <f t="shared" si="96"/>
        <v>2402000</v>
      </c>
      <c r="B147">
        <f t="shared" si="110"/>
        <v>2402000</v>
      </c>
      <c r="C147">
        <v>2860</v>
      </c>
      <c r="D147" t="s">
        <v>1418</v>
      </c>
      <c r="F147">
        <v>2</v>
      </c>
      <c r="G147">
        <v>3</v>
      </c>
      <c r="I147">
        <f t="shared" si="106"/>
        <v>1</v>
      </c>
      <c r="J147">
        <f t="shared" si="105"/>
        <v>1</v>
      </c>
      <c r="N147" t="str">
        <f t="shared" si="107"/>
        <v/>
      </c>
      <c r="Q147">
        <f>IF(N147="",0,IFERROR(MATCH(N147,data[key],0),0))</f>
        <v>0</v>
      </c>
      <c r="R147">
        <f>IF(O147="",0,IFERROR(MATCH(O147,data[#Headers],0)-1,0))</f>
        <v>0</v>
      </c>
      <c r="T147" s="39" t="s">
        <v>18</v>
      </c>
      <c r="U147" s="56" t="s">
        <v>1216</v>
      </c>
      <c r="V147" s="15">
        <f t="shared" si="108"/>
        <v>36000000</v>
      </c>
      <c r="W147" s="16">
        <f t="shared" ref="W147:AH148" si="112">W248</f>
        <v>0</v>
      </c>
      <c r="X147" s="17">
        <f t="shared" si="112"/>
        <v>0</v>
      </c>
      <c r="Y147" s="17">
        <f>Y248</f>
        <v>0</v>
      </c>
      <c r="Z147" s="17">
        <f t="shared" si="112"/>
        <v>0</v>
      </c>
      <c r="AA147" s="17">
        <f t="shared" si="112"/>
        <v>0</v>
      </c>
      <c r="AB147" s="17">
        <f t="shared" si="112"/>
        <v>0</v>
      </c>
      <c r="AC147" s="17">
        <f t="shared" si="112"/>
        <v>36000000</v>
      </c>
      <c r="AD147" s="17">
        <f t="shared" si="112"/>
        <v>0</v>
      </c>
      <c r="AE147" s="17">
        <f t="shared" si="112"/>
        <v>0</v>
      </c>
      <c r="AF147" s="17">
        <f t="shared" si="112"/>
        <v>0</v>
      </c>
      <c r="AG147" s="17">
        <f t="shared" si="112"/>
        <v>0</v>
      </c>
      <c r="AH147" s="18">
        <f t="shared" si="112"/>
        <v>0</v>
      </c>
      <c r="AI147" s="5"/>
    </row>
    <row r="148" spans="1:35" x14ac:dyDescent="0.25">
      <c r="A148" t="str">
        <f t="shared" si="96"/>
        <v>2403000</v>
      </c>
      <c r="B148">
        <f t="shared" si="110"/>
        <v>2403000</v>
      </c>
      <c r="C148">
        <v>2870</v>
      </c>
      <c r="D148" t="s">
        <v>1421</v>
      </c>
      <c r="F148">
        <v>2</v>
      </c>
      <c r="G148">
        <v>3</v>
      </c>
      <c r="I148">
        <f t="shared" si="106"/>
        <v>1</v>
      </c>
      <c r="J148">
        <f t="shared" si="105"/>
        <v>1</v>
      </c>
      <c r="N148" t="str">
        <f t="shared" si="107"/>
        <v/>
      </c>
      <c r="Q148">
        <f>IF(N148="",0,IFERROR(MATCH(N148,data[key],0),0))</f>
        <v>0</v>
      </c>
      <c r="R148">
        <f>IF(O148="",0,IFERROR(MATCH(O148,data[#Headers],0)-1,0))</f>
        <v>0</v>
      </c>
      <c r="T148" s="39" t="s">
        <v>19</v>
      </c>
      <c r="U148" s="56" t="s">
        <v>1217</v>
      </c>
      <c r="V148" s="15">
        <f t="shared" si="108"/>
        <v>180000000</v>
      </c>
      <c r="W148" s="16">
        <f t="shared" si="112"/>
        <v>0</v>
      </c>
      <c r="X148" s="17">
        <f t="shared" si="112"/>
        <v>0</v>
      </c>
      <c r="Y148" s="17">
        <f t="shared" si="112"/>
        <v>0</v>
      </c>
      <c r="Z148" s="17">
        <f t="shared" si="112"/>
        <v>0</v>
      </c>
      <c r="AA148" s="17">
        <f t="shared" si="112"/>
        <v>0</v>
      </c>
      <c r="AB148" s="17">
        <f t="shared" si="112"/>
        <v>0</v>
      </c>
      <c r="AC148" s="17">
        <f t="shared" si="112"/>
        <v>180000000</v>
      </c>
      <c r="AD148" s="17">
        <f t="shared" si="112"/>
        <v>0</v>
      </c>
      <c r="AE148" s="17">
        <f t="shared" si="112"/>
        <v>0</v>
      </c>
      <c r="AF148" s="17">
        <f t="shared" si="112"/>
        <v>0</v>
      </c>
      <c r="AG148" s="17">
        <f t="shared" si="112"/>
        <v>0</v>
      </c>
      <c r="AH148" s="18">
        <f t="shared" si="112"/>
        <v>0</v>
      </c>
      <c r="AI148" s="5"/>
    </row>
    <row r="149" spans="1:35" x14ac:dyDescent="0.25">
      <c r="A149" t="str">
        <f t="shared" si="96"/>
        <v>2404000</v>
      </c>
      <c r="B149">
        <f t="shared" si="110"/>
        <v>2404000</v>
      </c>
      <c r="F149">
        <v>2</v>
      </c>
      <c r="G149">
        <v>1</v>
      </c>
      <c r="H149">
        <v>2</v>
      </c>
      <c r="I149">
        <f t="shared" si="106"/>
        <v>1</v>
      </c>
      <c r="J149">
        <f t="shared" si="105"/>
        <v>1</v>
      </c>
      <c r="N149" t="str">
        <f t="shared" si="107"/>
        <v/>
      </c>
      <c r="Q149">
        <f>IF(N149="",0,IFERROR(MATCH(N149,data[key],0),0))</f>
        <v>0</v>
      </c>
      <c r="R149">
        <f>IF(O149="",0,IFERROR(MATCH(O149,data[#Headers],0)-1,0))</f>
        <v>0</v>
      </c>
      <c r="T149" s="39"/>
      <c r="U149" s="55" t="s">
        <v>1689</v>
      </c>
      <c r="V149" s="15">
        <f t="shared" si="108"/>
        <v>-1491000000</v>
      </c>
      <c r="W149" s="16">
        <f>W150+W151</f>
        <v>-120000000</v>
      </c>
      <c r="X149" s="17">
        <f t="shared" ref="X149:AH149" si="113">X150+X151</f>
        <v>-120000000</v>
      </c>
      <c r="Y149" s="17">
        <f t="shared" si="113"/>
        <v>-120000000</v>
      </c>
      <c r="Z149" s="17">
        <f t="shared" si="113"/>
        <v>-120000000</v>
      </c>
      <c r="AA149" s="17">
        <f t="shared" si="113"/>
        <v>-120000000</v>
      </c>
      <c r="AB149" s="17">
        <f t="shared" si="113"/>
        <v>-120000000</v>
      </c>
      <c r="AC149" s="17">
        <f t="shared" si="113"/>
        <v>-120000000</v>
      </c>
      <c r="AD149" s="17">
        <f t="shared" si="113"/>
        <v>-123000000</v>
      </c>
      <c r="AE149" s="17">
        <f t="shared" si="113"/>
        <v>-159000000</v>
      </c>
      <c r="AF149" s="17">
        <f t="shared" si="113"/>
        <v>-123000000</v>
      </c>
      <c r="AG149" s="17">
        <f t="shared" si="113"/>
        <v>-123000000</v>
      </c>
      <c r="AH149" s="18">
        <f t="shared" si="113"/>
        <v>-123000000</v>
      </c>
      <c r="AI149" s="5"/>
    </row>
    <row r="150" spans="1:35" x14ac:dyDescent="0.25">
      <c r="A150" t="str">
        <f t="shared" si="96"/>
        <v>2405000</v>
      </c>
      <c r="B150">
        <f t="shared" si="110"/>
        <v>2405000</v>
      </c>
      <c r="C150">
        <v>2910</v>
      </c>
      <c r="D150" t="s">
        <v>1418</v>
      </c>
      <c r="F150">
        <v>2</v>
      </c>
      <c r="G150">
        <v>3</v>
      </c>
      <c r="I150">
        <f t="shared" si="106"/>
        <v>1</v>
      </c>
      <c r="J150">
        <f t="shared" si="105"/>
        <v>1</v>
      </c>
      <c r="N150" t="str">
        <f t="shared" si="107"/>
        <v/>
      </c>
      <c r="Q150">
        <f>IF(N150="",0,IFERROR(MATCH(N150,data[key],0),0))</f>
        <v>0</v>
      </c>
      <c r="R150">
        <f>IF(O150="",0,IFERROR(MATCH(O150,data[#Headers],0)-1,0))</f>
        <v>0</v>
      </c>
      <c r="T150" s="39" t="s">
        <v>30</v>
      </c>
      <c r="U150" s="56" t="s">
        <v>1247</v>
      </c>
      <c r="V150" s="15">
        <f t="shared" si="108"/>
        <v>-36000000</v>
      </c>
      <c r="W150" s="16">
        <f>-W289</f>
        <v>0</v>
      </c>
      <c r="X150" s="17">
        <f t="shared" ref="X150:AH151" si="114">-X289</f>
        <v>0</v>
      </c>
      <c r="Y150" s="17">
        <f>-Y289</f>
        <v>0</v>
      </c>
      <c r="Z150" s="17">
        <f t="shared" si="114"/>
        <v>0</v>
      </c>
      <c r="AA150" s="17">
        <f t="shared" si="114"/>
        <v>0</v>
      </c>
      <c r="AB150" s="17">
        <f t="shared" si="114"/>
        <v>0</v>
      </c>
      <c r="AC150" s="17">
        <f t="shared" si="114"/>
        <v>0</v>
      </c>
      <c r="AD150" s="17">
        <f t="shared" si="114"/>
        <v>0</v>
      </c>
      <c r="AE150" s="17">
        <f t="shared" si="114"/>
        <v>-36000000</v>
      </c>
      <c r="AF150" s="17">
        <f t="shared" si="114"/>
        <v>0</v>
      </c>
      <c r="AG150" s="17">
        <f t="shared" si="114"/>
        <v>0</v>
      </c>
      <c r="AH150" s="18">
        <f t="shared" si="114"/>
        <v>0</v>
      </c>
      <c r="AI150" s="5"/>
    </row>
    <row r="151" spans="1:35" x14ac:dyDescent="0.25">
      <c r="A151" t="str">
        <f t="shared" si="96"/>
        <v>2406000</v>
      </c>
      <c r="B151">
        <f t="shared" si="110"/>
        <v>2406000</v>
      </c>
      <c r="C151">
        <v>2920</v>
      </c>
      <c r="D151" t="s">
        <v>1421</v>
      </c>
      <c r="F151">
        <v>2</v>
      </c>
      <c r="G151">
        <v>3</v>
      </c>
      <c r="I151">
        <f t="shared" si="106"/>
        <v>1</v>
      </c>
      <c r="J151">
        <f t="shared" si="105"/>
        <v>1</v>
      </c>
      <c r="N151" t="str">
        <f t="shared" si="107"/>
        <v/>
      </c>
      <c r="Q151">
        <f>IF(N151="",0,IFERROR(MATCH(N151,data[key],0),0))</f>
        <v>0</v>
      </c>
      <c r="R151">
        <f>IF(O151="",0,IFERROR(MATCH(O151,data[#Headers],0)-1,0))</f>
        <v>0</v>
      </c>
      <c r="T151" s="39" t="s">
        <v>31</v>
      </c>
      <c r="U151" s="56" t="s">
        <v>1248</v>
      </c>
      <c r="V151" s="15">
        <f t="shared" si="108"/>
        <v>-1455000000</v>
      </c>
      <c r="W151" s="16">
        <f>-W290</f>
        <v>-120000000</v>
      </c>
      <c r="X151" s="17">
        <f t="shared" si="114"/>
        <v>-120000000</v>
      </c>
      <c r="Y151" s="17">
        <f>-Y290</f>
        <v>-120000000</v>
      </c>
      <c r="Z151" s="17">
        <f t="shared" si="114"/>
        <v>-120000000</v>
      </c>
      <c r="AA151" s="17">
        <f t="shared" si="114"/>
        <v>-120000000</v>
      </c>
      <c r="AB151" s="17">
        <f t="shared" si="114"/>
        <v>-120000000</v>
      </c>
      <c r="AC151" s="17">
        <f t="shared" si="114"/>
        <v>-120000000</v>
      </c>
      <c r="AD151" s="17">
        <f t="shared" si="114"/>
        <v>-123000000</v>
      </c>
      <c r="AE151" s="17">
        <f t="shared" si="114"/>
        <v>-123000000</v>
      </c>
      <c r="AF151" s="17">
        <f t="shared" si="114"/>
        <v>-123000000</v>
      </c>
      <c r="AG151" s="17">
        <f t="shared" si="114"/>
        <v>-123000000</v>
      </c>
      <c r="AH151" s="18">
        <f t="shared" si="114"/>
        <v>-123000000</v>
      </c>
      <c r="AI151" s="5"/>
    </row>
    <row r="152" spans="1:35" x14ac:dyDescent="0.25">
      <c r="A152" t="str">
        <f t="shared" si="96"/>
        <v>2407000</v>
      </c>
      <c r="B152">
        <f t="shared" si="110"/>
        <v>2407000</v>
      </c>
      <c r="C152">
        <v>2990</v>
      </c>
      <c r="D152" t="s">
        <v>1447</v>
      </c>
      <c r="F152">
        <v>2</v>
      </c>
      <c r="G152">
        <v>3</v>
      </c>
      <c r="H152">
        <v>2</v>
      </c>
      <c r="I152">
        <f>IF(AND(OR($F$1=0,F152=$F$1),G152&lt;=$G$1,OR($J$1=1,J152=1,G152=0)),1,0)</f>
        <v>1</v>
      </c>
      <c r="J152">
        <f>IF(COUNTIF(V152:AH152,"&gt;0")&gt;0,1,IF(COUNTIF(V152:AH152,"&lt;0")&gt;0,1,0))</f>
        <v>1</v>
      </c>
      <c r="N152" t="str">
        <f>IF(OR(K152=0,L152=0),"",K152&amp;"-"&amp;IF(M152=0, L152,L152&amp;"-"&amp;M152))</f>
        <v/>
      </c>
      <c r="Q152">
        <f>IF(N152="",0,IFERROR(MATCH(N152,data[key],0),0))</f>
        <v>0</v>
      </c>
      <c r="R152">
        <f>IF(O152="",0,IFERROR(MATCH(O152,data[#Headers],0)-1,0))</f>
        <v>0</v>
      </c>
      <c r="T152" s="39"/>
      <c r="U152" s="55" t="s">
        <v>1246</v>
      </c>
      <c r="V152" s="15">
        <f>SUMPRODUCT(W152:AH152,W$3:AH$3)</f>
        <v>-100000000</v>
      </c>
      <c r="W152" s="16">
        <f t="shared" ref="W152:AH152" si="115">W223-V223</f>
        <v>0</v>
      </c>
      <c r="X152" s="17">
        <f t="shared" si="115"/>
        <v>0</v>
      </c>
      <c r="Y152" s="17">
        <f t="shared" si="115"/>
        <v>-100000000</v>
      </c>
      <c r="Z152" s="17">
        <f t="shared" si="115"/>
        <v>0</v>
      </c>
      <c r="AA152" s="17">
        <f t="shared" si="115"/>
        <v>0</v>
      </c>
      <c r="AB152" s="17">
        <f t="shared" si="115"/>
        <v>0</v>
      </c>
      <c r="AC152" s="17">
        <f t="shared" si="115"/>
        <v>0</v>
      </c>
      <c r="AD152" s="17">
        <f t="shared" si="115"/>
        <v>0</v>
      </c>
      <c r="AE152" s="17">
        <f t="shared" si="115"/>
        <v>0</v>
      </c>
      <c r="AF152" s="17">
        <f t="shared" si="115"/>
        <v>0</v>
      </c>
      <c r="AG152" s="17">
        <f t="shared" si="115"/>
        <v>0</v>
      </c>
      <c r="AH152" s="18">
        <f t="shared" si="115"/>
        <v>0</v>
      </c>
      <c r="AI152" s="5"/>
    </row>
    <row r="153" spans="1:35" hidden="1" x14ac:dyDescent="0.25">
      <c r="A153" t="str">
        <f t="shared" si="96"/>
        <v>2408000</v>
      </c>
      <c r="B153">
        <f t="shared" si="110"/>
        <v>2408000</v>
      </c>
      <c r="F153">
        <v>2</v>
      </c>
      <c r="G153">
        <v>3</v>
      </c>
      <c r="H153">
        <v>2</v>
      </c>
      <c r="I153">
        <f>IF(AND(OR($F$1=0,F153=$F$1),G153&lt;=$G$1,OR($J$1=1,J153=1,G153=0)),1,0)</f>
        <v>0</v>
      </c>
      <c r="J153">
        <f>IF(COUNTIF(V153:AH153,"&gt;0")&gt;0,1,IF(COUNTIF(V153:AH153,"&lt;0")&gt;0,1,0))</f>
        <v>0</v>
      </c>
      <c r="N153" t="str">
        <f>IF(OR(K153=0,L153=0),"",K153&amp;"-"&amp;IF(M153=0, L153,L153&amp;"-"&amp;M153))</f>
        <v/>
      </c>
      <c r="Q153">
        <f>IF(N153="",0,IFERROR(MATCH(N153,data[key],0),0))</f>
        <v>0</v>
      </c>
      <c r="R153">
        <f>IF(O153="",0,IFERROR(MATCH(O153,data[#Headers],0)-1,0))</f>
        <v>0</v>
      </c>
      <c r="T153" s="39"/>
      <c r="U153" s="55" t="s">
        <v>1753</v>
      </c>
      <c r="V153" s="15">
        <f>SUMPRODUCT(W153:AH153,W$3:AH$3)</f>
        <v>0</v>
      </c>
      <c r="W153" s="16">
        <f t="shared" ref="W153:AH153" si="116">W221-V221</f>
        <v>0</v>
      </c>
      <c r="X153" s="17">
        <f t="shared" si="116"/>
        <v>0</v>
      </c>
      <c r="Y153" s="17">
        <f t="shared" si="116"/>
        <v>0</v>
      </c>
      <c r="Z153" s="17">
        <f t="shared" si="116"/>
        <v>0</v>
      </c>
      <c r="AA153" s="17">
        <f t="shared" si="116"/>
        <v>0</v>
      </c>
      <c r="AB153" s="17">
        <f t="shared" si="116"/>
        <v>0</v>
      </c>
      <c r="AC153" s="17">
        <f t="shared" si="116"/>
        <v>0</v>
      </c>
      <c r="AD153" s="17">
        <f t="shared" si="116"/>
        <v>0</v>
      </c>
      <c r="AE153" s="17">
        <f t="shared" si="116"/>
        <v>0</v>
      </c>
      <c r="AF153" s="17">
        <f t="shared" si="116"/>
        <v>0</v>
      </c>
      <c r="AG153" s="17">
        <f t="shared" si="116"/>
        <v>0</v>
      </c>
      <c r="AH153" s="18">
        <f t="shared" si="116"/>
        <v>0</v>
      </c>
      <c r="AI153" s="5"/>
    </row>
    <row r="154" spans="1:35" x14ac:dyDescent="0.25">
      <c r="A154" t="str">
        <f t="shared" si="96"/>
        <v>2409000</v>
      </c>
      <c r="B154">
        <f t="shared" si="110"/>
        <v>2409000</v>
      </c>
      <c r="F154">
        <v>2</v>
      </c>
      <c r="G154">
        <v>0</v>
      </c>
      <c r="I154">
        <f t="shared" ref="I154" si="117">IF(AND(OR($F$1=0,F154=$F$1),G154&lt;=$G$1,OR($J$1=1,J154=1,G154=0)),1,0)</f>
        <v>1</v>
      </c>
      <c r="J154">
        <f t="shared" ref="J154" si="118">IF(COUNTIF(V154:AH154,"&gt;0")&gt;0,1,IF(COUNTIF(V154:AH154,"&lt;0")&gt;0,1,0))</f>
        <v>0</v>
      </c>
      <c r="N154" t="str">
        <f t="shared" ref="N154" si="119">IF(OR(K154=0,L154=0),"",K154&amp;"-"&amp;IF(M154=0, L154,L154&amp;"-"&amp;M154))</f>
        <v/>
      </c>
      <c r="Q154">
        <f>IF(N154="",0,IFERROR(MATCH(N154,data[key],0),0))</f>
        <v>0</v>
      </c>
      <c r="R154">
        <f>IF(O154="",0,IFERROR(MATCH(O154,data[#Headers],0)-1,0))</f>
        <v>0</v>
      </c>
      <c r="T154" s="39"/>
      <c r="U154" s="54"/>
      <c r="V154" s="15"/>
      <c r="W154" s="16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8"/>
      <c r="AI154" s="5"/>
    </row>
    <row r="155" spans="1:35" x14ac:dyDescent="0.25">
      <c r="A155" t="str">
        <f t="shared" si="96"/>
        <v>2500000</v>
      </c>
      <c r="B155">
        <v>2500000</v>
      </c>
      <c r="C155">
        <v>2970</v>
      </c>
      <c r="F155">
        <v>2</v>
      </c>
      <c r="G155">
        <v>0</v>
      </c>
      <c r="H155">
        <v>1</v>
      </c>
      <c r="I155">
        <f t="shared" si="106"/>
        <v>1</v>
      </c>
      <c r="J155">
        <f t="shared" si="105"/>
        <v>1</v>
      </c>
      <c r="N155" t="str">
        <f t="shared" si="107"/>
        <v/>
      </c>
      <c r="Q155">
        <f>IF(N155="",0,IFERROR(MATCH(N155,data[key],0),0))</f>
        <v>0</v>
      </c>
      <c r="R155">
        <f>IF(O155="",0,IFERROR(MATCH(O155,data[#Headers],0)-1,0))</f>
        <v>0</v>
      </c>
      <c r="T155" s="39"/>
      <c r="U155" s="54" t="s">
        <v>1685</v>
      </c>
      <c r="V155" s="15">
        <f t="shared" si="108"/>
        <v>-97413000</v>
      </c>
      <c r="W155" s="16">
        <f>W138+W140+W145</f>
        <v>-4950000</v>
      </c>
      <c r="X155" s="17">
        <f t="shared" ref="X155:AH155" si="120">X138+X140+X145</f>
        <v>-2680000</v>
      </c>
      <c r="Y155" s="17">
        <f t="shared" si="120"/>
        <v>-98880000</v>
      </c>
      <c r="Z155" s="17">
        <f t="shared" si="120"/>
        <v>-1480000</v>
      </c>
      <c r="AA155" s="17">
        <f t="shared" si="120"/>
        <v>720000</v>
      </c>
      <c r="AB155" s="17">
        <f t="shared" si="120"/>
        <v>-280000</v>
      </c>
      <c r="AC155" s="17">
        <f t="shared" si="120"/>
        <v>3720000</v>
      </c>
      <c r="AD155" s="17">
        <f t="shared" si="120"/>
        <v>-136000</v>
      </c>
      <c r="AE155" s="17">
        <f t="shared" si="120"/>
        <v>-18403000</v>
      </c>
      <c r="AF155" s="17">
        <f t="shared" si="120"/>
        <v>20250000</v>
      </c>
      <c r="AG155" s="17">
        <f t="shared" si="120"/>
        <v>1244000</v>
      </c>
      <c r="AH155" s="18">
        <f t="shared" si="120"/>
        <v>3462000</v>
      </c>
      <c r="AI155" s="5"/>
    </row>
    <row r="156" spans="1:35" x14ac:dyDescent="0.25">
      <c r="A156" t="str">
        <f t="shared" si="96"/>
        <v>2501000</v>
      </c>
      <c r="B156">
        <f t="shared" ref="B156:B161" si="121">B155+1000</f>
        <v>2501000</v>
      </c>
      <c r="F156">
        <v>2</v>
      </c>
      <c r="G156">
        <v>0</v>
      </c>
      <c r="I156">
        <f t="shared" si="106"/>
        <v>1</v>
      </c>
      <c r="J156">
        <f t="shared" si="105"/>
        <v>0</v>
      </c>
      <c r="N156" t="str">
        <f t="shared" si="107"/>
        <v/>
      </c>
      <c r="Q156">
        <f>IF(N156="",0,IFERROR(MATCH(N156,data[key],0),0))</f>
        <v>0</v>
      </c>
      <c r="R156">
        <f>IF(O156="",0,IFERROR(MATCH(O156,data[#Headers],0)-1,0))</f>
        <v>0</v>
      </c>
      <c r="T156" s="39"/>
      <c r="U156" s="54"/>
      <c r="V156" s="15"/>
      <c r="W156" s="16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8"/>
      <c r="AI156" s="5"/>
    </row>
    <row r="157" spans="1:35" x14ac:dyDescent="0.25">
      <c r="A157" t="str">
        <f t="shared" si="96"/>
        <v>2502000</v>
      </c>
      <c r="B157">
        <f t="shared" si="121"/>
        <v>2502000</v>
      </c>
      <c r="C157">
        <v>2980</v>
      </c>
      <c r="F157">
        <v>2</v>
      </c>
      <c r="G157">
        <v>0</v>
      </c>
      <c r="I157">
        <f t="shared" si="106"/>
        <v>1</v>
      </c>
      <c r="J157">
        <f t="shared" si="105"/>
        <v>1</v>
      </c>
      <c r="N157" t="str">
        <f t="shared" si="107"/>
        <v/>
      </c>
      <c r="Q157">
        <f>IF(N157="",0,IFERROR(MATCH(N157,data[key],0),0))</f>
        <v>0</v>
      </c>
      <c r="R157">
        <f>IF(O157="",0,IFERROR(MATCH(O157,data[#Headers],0)-1,0))</f>
        <v>0</v>
      </c>
      <c r="T157" s="39"/>
      <c r="U157" s="54" t="s">
        <v>1686</v>
      </c>
      <c r="V157" s="15">
        <f>V167</f>
        <v>500000000</v>
      </c>
      <c r="W157" s="16">
        <f>V157</f>
        <v>500000000</v>
      </c>
      <c r="X157" s="17">
        <f>W158</f>
        <v>495050000</v>
      </c>
      <c r="Y157" s="17">
        <f>X158</f>
        <v>492370000</v>
      </c>
      <c r="Z157" s="17">
        <f t="shared" ref="Z157:AH157" si="122">Y158</f>
        <v>393490000</v>
      </c>
      <c r="AA157" s="17">
        <f t="shared" si="122"/>
        <v>392010000</v>
      </c>
      <c r="AB157" s="17">
        <f t="shared" si="122"/>
        <v>392730000</v>
      </c>
      <c r="AC157" s="17">
        <f t="shared" si="122"/>
        <v>392450000</v>
      </c>
      <c r="AD157" s="17">
        <f t="shared" si="122"/>
        <v>396170000</v>
      </c>
      <c r="AE157" s="17">
        <f t="shared" si="122"/>
        <v>396034000</v>
      </c>
      <c r="AF157" s="17">
        <f t="shared" si="122"/>
        <v>377631000</v>
      </c>
      <c r="AG157" s="17">
        <f t="shared" si="122"/>
        <v>397881000</v>
      </c>
      <c r="AH157" s="18">
        <f t="shared" si="122"/>
        <v>399125000</v>
      </c>
      <c r="AI157" s="5"/>
    </row>
    <row r="158" spans="1:35" x14ac:dyDescent="0.25">
      <c r="A158" t="str">
        <f t="shared" si="96"/>
        <v>2503000</v>
      </c>
      <c r="B158">
        <f t="shared" si="121"/>
        <v>2503000</v>
      </c>
      <c r="C158">
        <v>2990</v>
      </c>
      <c r="F158">
        <v>2</v>
      </c>
      <c r="G158">
        <v>0</v>
      </c>
      <c r="H158">
        <v>2</v>
      </c>
      <c r="I158">
        <f t="shared" si="106"/>
        <v>1</v>
      </c>
      <c r="J158">
        <f t="shared" si="105"/>
        <v>1</v>
      </c>
      <c r="N158" t="str">
        <f t="shared" si="107"/>
        <v/>
      </c>
      <c r="Q158">
        <f>IF(N158="",0,IFERROR(MATCH(N158,data[key],0),0))</f>
        <v>0</v>
      </c>
      <c r="R158">
        <f>IF(O158="",0,IFERROR(MATCH(O158,data[#Headers],0)-1,0))</f>
        <v>0</v>
      </c>
      <c r="T158" s="39"/>
      <c r="U158" s="54" t="s">
        <v>1687</v>
      </c>
      <c r="V158" s="15">
        <f>V157+V155</f>
        <v>402587000</v>
      </c>
      <c r="W158" s="16">
        <f>W157+W155</f>
        <v>495050000</v>
      </c>
      <c r="X158" s="17">
        <f t="shared" ref="X158:AH158" si="123">X157+X155</f>
        <v>492370000</v>
      </c>
      <c r="Y158" s="17">
        <f t="shared" si="123"/>
        <v>393490000</v>
      </c>
      <c r="Z158" s="17">
        <f t="shared" si="123"/>
        <v>392010000</v>
      </c>
      <c r="AA158" s="17">
        <f>AA157+AA155</f>
        <v>392730000</v>
      </c>
      <c r="AB158" s="17">
        <f t="shared" si="123"/>
        <v>392450000</v>
      </c>
      <c r="AC158" s="17">
        <f t="shared" si="123"/>
        <v>396170000</v>
      </c>
      <c r="AD158" s="17">
        <f t="shared" si="123"/>
        <v>396034000</v>
      </c>
      <c r="AE158" s="17">
        <f t="shared" si="123"/>
        <v>377631000</v>
      </c>
      <c r="AF158" s="17">
        <f t="shared" si="123"/>
        <v>397881000</v>
      </c>
      <c r="AG158" s="17">
        <f t="shared" si="123"/>
        <v>399125000</v>
      </c>
      <c r="AH158" s="18">
        <f t="shared" si="123"/>
        <v>402587000</v>
      </c>
      <c r="AI158" s="5"/>
    </row>
    <row r="159" spans="1:35" ht="15.75" thickBot="1" x14ac:dyDescent="0.3">
      <c r="A159" t="str">
        <f t="shared" si="96"/>
        <v>2504000</v>
      </c>
      <c r="B159">
        <f t="shared" si="121"/>
        <v>2504000</v>
      </c>
      <c r="F159">
        <v>2</v>
      </c>
      <c r="G159">
        <v>0</v>
      </c>
      <c r="I159">
        <f t="shared" si="106"/>
        <v>1</v>
      </c>
      <c r="J159">
        <f t="shared" si="105"/>
        <v>0</v>
      </c>
      <c r="N159" t="str">
        <f t="shared" si="107"/>
        <v/>
      </c>
      <c r="Q159">
        <f>IF(N159="",0,IFERROR(MATCH(N159,data[key],0),0))</f>
        <v>0</v>
      </c>
      <c r="R159">
        <f>IF(O159="",0,IFERROR(MATCH(O159,data[#Headers],0)-1,0))</f>
        <v>0</v>
      </c>
      <c r="T159" s="40"/>
      <c r="U159" s="59"/>
      <c r="V159" s="33"/>
      <c r="W159" s="34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6"/>
      <c r="AI159" s="5"/>
    </row>
    <row r="160" spans="1:35" hidden="1" x14ac:dyDescent="0.25">
      <c r="A160" t="str">
        <f t="shared" si="96"/>
        <v>2505000</v>
      </c>
      <c r="B160">
        <f t="shared" si="121"/>
        <v>2505000</v>
      </c>
      <c r="F160">
        <v>2</v>
      </c>
      <c r="G160">
        <v>5</v>
      </c>
      <c r="H160">
        <v>5</v>
      </c>
      <c r="I160">
        <f t="shared" si="106"/>
        <v>0</v>
      </c>
      <c r="J160">
        <f t="shared" si="105"/>
        <v>0</v>
      </c>
      <c r="N160" t="str">
        <f t="shared" si="107"/>
        <v/>
      </c>
      <c r="Q160">
        <f>IF(N160="",0,IFERROR(MATCH(N160,data[key],0),0))</f>
        <v>0</v>
      </c>
      <c r="R160">
        <f>IF(O160="",0,IFERROR(MATCH(O160,data[#Headers],0)-1,0))</f>
        <v>0</v>
      </c>
      <c r="T160" s="8"/>
      <c r="U160" s="8" t="s">
        <v>1653</v>
      </c>
      <c r="V160" s="37"/>
      <c r="W160" s="37">
        <f>W158-W167</f>
        <v>0</v>
      </c>
      <c r="X160" s="37">
        <f t="shared" ref="X160:AH160" si="124">X158-X167</f>
        <v>0</v>
      </c>
      <c r="Y160" s="37">
        <f>Y158-Y167</f>
        <v>0</v>
      </c>
      <c r="Z160" s="37">
        <f t="shared" si="124"/>
        <v>0</v>
      </c>
      <c r="AA160" s="37">
        <f t="shared" si="124"/>
        <v>0</v>
      </c>
      <c r="AB160" s="37">
        <f t="shared" si="124"/>
        <v>0</v>
      </c>
      <c r="AC160" s="37">
        <f t="shared" si="124"/>
        <v>0</v>
      </c>
      <c r="AD160" s="37">
        <f>AD158-AD167</f>
        <v>0</v>
      </c>
      <c r="AE160" s="37">
        <f t="shared" si="124"/>
        <v>0</v>
      </c>
      <c r="AF160" s="37">
        <f t="shared" si="124"/>
        <v>0</v>
      </c>
      <c r="AG160" s="37">
        <f t="shared" si="124"/>
        <v>0</v>
      </c>
      <c r="AH160" s="37">
        <f t="shared" si="124"/>
        <v>0</v>
      </c>
    </row>
    <row r="161" spans="1:35" ht="15.75" thickBot="1" x14ac:dyDescent="0.3">
      <c r="A161" t="str">
        <f t="shared" si="96"/>
        <v>2506000</v>
      </c>
      <c r="B161">
        <f t="shared" si="121"/>
        <v>2506000</v>
      </c>
      <c r="F161">
        <v>3</v>
      </c>
      <c r="G161">
        <v>0</v>
      </c>
      <c r="I161">
        <f t="shared" si="106"/>
        <v>1</v>
      </c>
      <c r="J161">
        <f t="shared" si="105"/>
        <v>0</v>
      </c>
      <c r="N161" t="str">
        <f t="shared" si="107"/>
        <v/>
      </c>
      <c r="Q161">
        <f>IF(N161="",0,IFERROR(MATCH(N161,data[key],0),0))</f>
        <v>0</v>
      </c>
      <c r="R161">
        <f>IF(O161="",0,IFERROR(MATCH(O161,data[#Headers],0)-1,0))</f>
        <v>0</v>
      </c>
      <c r="T161" s="8"/>
      <c r="U161" s="8"/>
    </row>
    <row r="162" spans="1:35" ht="15.75" thickBot="1" x14ac:dyDescent="0.3">
      <c r="A162" t="str">
        <f t="shared" si="96"/>
        <v>3000000</v>
      </c>
      <c r="B162">
        <v>3000000</v>
      </c>
      <c r="F162">
        <v>3</v>
      </c>
      <c r="G162">
        <v>0</v>
      </c>
      <c r="H162">
        <v>9</v>
      </c>
      <c r="I162">
        <f t="shared" si="106"/>
        <v>1</v>
      </c>
      <c r="J162">
        <f t="shared" si="105"/>
        <v>0</v>
      </c>
      <c r="N162" t="str">
        <f t="shared" si="107"/>
        <v/>
      </c>
      <c r="Q162">
        <f>IF(N162="",0,IFERROR(MATCH(N162,data[key],0),0))</f>
        <v>0</v>
      </c>
      <c r="R162">
        <f>IF(O162="",0,IFERROR(MATCH(O162,data[#Headers],0)-1,0))</f>
        <v>0</v>
      </c>
      <c r="T162" s="23"/>
      <c r="U162" s="52" t="s">
        <v>1646</v>
      </c>
      <c r="V162" s="1" t="s">
        <v>1718</v>
      </c>
      <c r="W162" s="2" t="s">
        <v>1596</v>
      </c>
      <c r="X162" s="3" t="s">
        <v>1597</v>
      </c>
      <c r="Y162" s="3" t="s">
        <v>1598</v>
      </c>
      <c r="Z162" s="3" t="s">
        <v>1599</v>
      </c>
      <c r="AA162" s="3" t="s">
        <v>1600</v>
      </c>
      <c r="AB162" s="3" t="s">
        <v>1601</v>
      </c>
      <c r="AC162" s="3" t="s">
        <v>1602</v>
      </c>
      <c r="AD162" s="3" t="s">
        <v>1603</v>
      </c>
      <c r="AE162" s="3" t="s">
        <v>1604</v>
      </c>
      <c r="AF162" s="3" t="s">
        <v>1605</v>
      </c>
      <c r="AG162" s="3" t="s">
        <v>1606</v>
      </c>
      <c r="AH162" s="4" t="s">
        <v>1607</v>
      </c>
      <c r="AI162" s="5"/>
    </row>
    <row r="163" spans="1:35" x14ac:dyDescent="0.25">
      <c r="A163" t="str">
        <f t="shared" si="96"/>
        <v>3001000</v>
      </c>
      <c r="B163">
        <f>B162+1000</f>
        <v>3001000</v>
      </c>
      <c r="F163">
        <v>3</v>
      </c>
      <c r="G163">
        <v>0</v>
      </c>
      <c r="I163">
        <f t="shared" si="106"/>
        <v>1</v>
      </c>
      <c r="J163">
        <f t="shared" si="105"/>
        <v>0</v>
      </c>
      <c r="N163" t="str">
        <f t="shared" si="107"/>
        <v/>
      </c>
      <c r="Q163">
        <f>IF(N163="",0,IFERROR(MATCH(N163,data[key],0),0))</f>
        <v>0</v>
      </c>
      <c r="R163">
        <f>IF(O163="",0,IFERROR(MATCH(O163,data[#Headers],0)-1,0))</f>
        <v>0</v>
      </c>
      <c r="T163" s="38"/>
      <c r="U163" s="53"/>
      <c r="V163" s="29"/>
      <c r="W163" s="30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2"/>
      <c r="AI163" s="5"/>
    </row>
    <row r="164" spans="1:35" x14ac:dyDescent="0.25">
      <c r="A164" t="str">
        <f t="shared" si="96"/>
        <v>3002000</v>
      </c>
      <c r="B164">
        <f>B163+1000</f>
        <v>3002000</v>
      </c>
      <c r="F164">
        <v>3</v>
      </c>
      <c r="G164">
        <v>0</v>
      </c>
      <c r="H164">
        <v>2</v>
      </c>
      <c r="I164">
        <f t="shared" si="106"/>
        <v>1</v>
      </c>
      <c r="J164">
        <f t="shared" si="105"/>
        <v>0</v>
      </c>
      <c r="L164" s="8"/>
      <c r="N164" t="str">
        <f t="shared" si="107"/>
        <v/>
      </c>
      <c r="Q164">
        <f>IF(N164="",0,IFERROR(MATCH(N164,data[key],0),0))</f>
        <v>0</v>
      </c>
      <c r="R164">
        <f>IF(O164="",0,IFERROR(MATCH(O164,data[#Headers],0)-1,0))</f>
        <v>0</v>
      </c>
      <c r="T164" s="39"/>
      <c r="U164" s="58" t="s">
        <v>1696</v>
      </c>
      <c r="V164" s="15"/>
      <c r="W164" s="16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8"/>
      <c r="AI164" s="5"/>
    </row>
    <row r="165" spans="1:35" x14ac:dyDescent="0.25">
      <c r="A165" t="str">
        <f t="shared" si="96"/>
        <v>3003000</v>
      </c>
      <c r="B165">
        <f>B164+1000</f>
        <v>3003000</v>
      </c>
      <c r="F165">
        <v>3</v>
      </c>
      <c r="G165">
        <v>0</v>
      </c>
      <c r="I165">
        <f t="shared" si="106"/>
        <v>1</v>
      </c>
      <c r="J165">
        <f t="shared" si="105"/>
        <v>0</v>
      </c>
      <c r="L165" s="8"/>
      <c r="N165" t="str">
        <f t="shared" si="107"/>
        <v/>
      </c>
      <c r="Q165">
        <f>IF(N165="",0,IFERROR(MATCH(N165,data[key],0),0))</f>
        <v>0</v>
      </c>
      <c r="R165">
        <f>IF(O165="",0,IFERROR(MATCH(O165,data[#Headers],0)-1,0))</f>
        <v>0</v>
      </c>
      <c r="T165" s="39"/>
      <c r="U165" s="54"/>
      <c r="V165" s="15"/>
      <c r="W165" s="16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8"/>
      <c r="AI165" s="5"/>
    </row>
    <row r="166" spans="1:35" x14ac:dyDescent="0.25">
      <c r="A166" t="str">
        <f t="shared" si="96"/>
        <v>3100000</v>
      </c>
      <c r="B166">
        <v>3100000</v>
      </c>
      <c r="C166">
        <v>3200</v>
      </c>
      <c r="F166">
        <v>3</v>
      </c>
      <c r="G166">
        <v>0</v>
      </c>
      <c r="H166">
        <v>1</v>
      </c>
      <c r="I166">
        <f t="shared" si="106"/>
        <v>1</v>
      </c>
      <c r="J166">
        <f t="shared" si="105"/>
        <v>1</v>
      </c>
      <c r="L166" s="8"/>
      <c r="N166" t="str">
        <f t="shared" si="107"/>
        <v/>
      </c>
      <c r="Q166">
        <f>IF(N166="",0,IFERROR(MATCH(N166,data[key],0),0))</f>
        <v>0</v>
      </c>
      <c r="R166">
        <f>IF(O166="",0,IFERROR(MATCH(O166,data[#Headers],0)-1,0))</f>
        <v>0</v>
      </c>
      <c r="T166" s="39"/>
      <c r="U166" s="54" t="s">
        <v>1699</v>
      </c>
      <c r="V166" s="15">
        <f>V167+V168+V171+V174+V175</f>
        <v>573100000</v>
      </c>
      <c r="W166" s="16">
        <f t="shared" ref="W166:AH166" si="125">W167+W168+W171+W174+W175</f>
        <v>568150000</v>
      </c>
      <c r="X166" s="17">
        <f t="shared" si="125"/>
        <v>565470000</v>
      </c>
      <c r="Y166" s="17">
        <f t="shared" si="125"/>
        <v>466590000</v>
      </c>
      <c r="Z166" s="17">
        <f t="shared" si="125"/>
        <v>465110000</v>
      </c>
      <c r="AA166" s="17">
        <f t="shared" si="125"/>
        <v>465830000</v>
      </c>
      <c r="AB166" s="17">
        <f t="shared" si="125"/>
        <v>465550000</v>
      </c>
      <c r="AC166" s="17">
        <f t="shared" si="125"/>
        <v>595270000</v>
      </c>
      <c r="AD166" s="17">
        <f t="shared" si="125"/>
        <v>487134000</v>
      </c>
      <c r="AE166" s="17">
        <f t="shared" si="125"/>
        <v>450731000</v>
      </c>
      <c r="AF166" s="17">
        <f t="shared" si="125"/>
        <v>470981000</v>
      </c>
      <c r="AG166" s="17">
        <f t="shared" si="125"/>
        <v>472225000</v>
      </c>
      <c r="AH166" s="18">
        <f t="shared" si="125"/>
        <v>475687000</v>
      </c>
      <c r="AI166" s="5"/>
    </row>
    <row r="167" spans="1:35" x14ac:dyDescent="0.25">
      <c r="A167" t="str">
        <f t="shared" si="96"/>
        <v>3101000</v>
      </c>
      <c r="B167">
        <f>B166+1000</f>
        <v>3101000</v>
      </c>
      <c r="F167">
        <v>3</v>
      </c>
      <c r="G167">
        <v>1</v>
      </c>
      <c r="H167">
        <v>2</v>
      </c>
      <c r="I167">
        <f t="shared" si="106"/>
        <v>1</v>
      </c>
      <c r="J167">
        <f t="shared" si="105"/>
        <v>1</v>
      </c>
      <c r="K167" t="s">
        <v>480</v>
      </c>
      <c r="L167" s="50" t="s">
        <v>1409</v>
      </c>
      <c r="N167" t="str">
        <f t="shared" si="107"/>
        <v>B-2510</v>
      </c>
      <c r="O167" t="s">
        <v>99</v>
      </c>
      <c r="P167">
        <v>1</v>
      </c>
      <c r="Q167">
        <f>IF(N167="",0,IFERROR(MATCH(N167,data[key],0),0))</f>
        <v>141</v>
      </c>
      <c r="R167">
        <f>IF(O167="",0,IFERROR(MATCH(O167,data[#Headers],0)-1,0))</f>
        <v>89</v>
      </c>
      <c r="T167" s="39" t="s">
        <v>1409</v>
      </c>
      <c r="U167" s="54" t="s">
        <v>1410</v>
      </c>
      <c r="V167" s="15">
        <f>IF(OR($Q167=0,$R167=0),0,INDEX(data[],$Q167,$R167+V$4)*V$5*$P167)</f>
        <v>500000000</v>
      </c>
      <c r="W167" s="16">
        <f>IF(OR($Q167=0,$R167=0),0,INDEX(data[],$Q167,$R167+W$4)*W$5*$P167)</f>
        <v>495050000</v>
      </c>
      <c r="X167" s="17">
        <f>IF(OR($Q167=0,$R167=0),0,INDEX(data[],$Q167,$R167+X$4)*X$5*$P167)</f>
        <v>492370000</v>
      </c>
      <c r="Y167" s="17">
        <f>IF(OR($Q167=0,$R167=0),0,INDEX(data[],$Q167,$R167+Y$4)*Y$5*$P167)</f>
        <v>393490000</v>
      </c>
      <c r="Z167" s="17">
        <f>IF(OR($Q167=0,$R167=0),0,INDEX(data[],$Q167,$R167+Z$4)*Z$5*$P167)</f>
        <v>392010000</v>
      </c>
      <c r="AA167" s="17">
        <f>IF(OR($Q167=0,$R167=0),0,INDEX(data[],$Q167,$R167+AA$4)*AA$5*$P167)</f>
        <v>392730000</v>
      </c>
      <c r="AB167" s="17">
        <f>IF(OR($Q167=0,$R167=0),0,INDEX(data[],$Q167,$R167+AB$4)*AB$5*$P167)</f>
        <v>392450000</v>
      </c>
      <c r="AC167" s="17">
        <f>IF(OR($Q167=0,$R167=0),0,INDEX(data[],$Q167,$R167+AC$4)*AC$5*$P167)</f>
        <v>396170000</v>
      </c>
      <c r="AD167" s="17">
        <f>IF(OR($Q167=0,$R167=0),0,INDEX(data[],$Q167,$R167+AD$4)*AD$5*$P167)</f>
        <v>396034000</v>
      </c>
      <c r="AE167" s="17">
        <f>IF(OR($Q167=0,$R167=0),0,INDEX(data[],$Q167,$R167+AE$4)*AE$5*$P167)</f>
        <v>377631000</v>
      </c>
      <c r="AF167" s="17">
        <f>IF(OR($Q167=0,$R167=0),0,INDEX(data[],$Q167,$R167+AF$4)*AF$5*$P167)</f>
        <v>397881000</v>
      </c>
      <c r="AG167" s="17">
        <f>IF(OR($Q167=0,$R167=0),0,INDEX(data[],$Q167,$R167+AG$4)*AG$5*$P167)</f>
        <v>399125000</v>
      </c>
      <c r="AH167" s="18">
        <f>IF(OR($Q167=0,$R167=0),0,INDEX(data[],$Q167,$R167+AH$4)*AH$5*$P167)</f>
        <v>402587000</v>
      </c>
      <c r="AI167" s="5"/>
    </row>
    <row r="168" spans="1:35" hidden="1" x14ac:dyDescent="0.25">
      <c r="A168" t="str">
        <f t="shared" si="96"/>
        <v>3102000</v>
      </c>
      <c r="B168">
        <f>B167+1000</f>
        <v>3102000</v>
      </c>
      <c r="F168">
        <v>3</v>
      </c>
      <c r="G168">
        <v>1</v>
      </c>
      <c r="H168">
        <v>2</v>
      </c>
      <c r="I168">
        <f t="shared" si="106"/>
        <v>0</v>
      </c>
      <c r="J168">
        <f t="shared" ref="J168:J209" si="126">IF(COUNTIF(V168:AH168,"&gt;0")&gt;0,1,IF(COUNTIF(V168:AH168,"&lt;0")&gt;0,1,0))</f>
        <v>0</v>
      </c>
      <c r="L168" s="8"/>
      <c r="N168" t="str">
        <f t="shared" si="107"/>
        <v/>
      </c>
      <c r="Q168">
        <f>IF(N168="",0,IFERROR(MATCH(N168,data[key],0),0))</f>
        <v>0</v>
      </c>
      <c r="R168">
        <f>IF(O168="",0,IFERROR(MATCH(O168,data[#Headers],0)-1,0))</f>
        <v>0</v>
      </c>
      <c r="T168" s="39" t="s">
        <v>1741</v>
      </c>
      <c r="U168" s="54" t="s">
        <v>1682</v>
      </c>
      <c r="V168" s="15">
        <f>V169+V170</f>
        <v>0</v>
      </c>
      <c r="W168" s="16">
        <f>W169+W170</f>
        <v>0</v>
      </c>
      <c r="X168" s="17">
        <f t="shared" ref="X168:AH168" si="127">X169+X170</f>
        <v>0</v>
      </c>
      <c r="Y168" s="17">
        <f t="shared" si="127"/>
        <v>0</v>
      </c>
      <c r="Z168" s="17">
        <f t="shared" si="127"/>
        <v>0</v>
      </c>
      <c r="AA168" s="17">
        <f t="shared" si="127"/>
        <v>0</v>
      </c>
      <c r="AB168" s="17">
        <f t="shared" si="127"/>
        <v>0</v>
      </c>
      <c r="AC168" s="17">
        <f t="shared" si="127"/>
        <v>0</v>
      </c>
      <c r="AD168" s="17">
        <f t="shared" si="127"/>
        <v>0</v>
      </c>
      <c r="AE168" s="17">
        <f t="shared" si="127"/>
        <v>0</v>
      </c>
      <c r="AF168" s="17">
        <f t="shared" si="127"/>
        <v>0</v>
      </c>
      <c r="AG168" s="17">
        <f t="shared" si="127"/>
        <v>0</v>
      </c>
      <c r="AH168" s="18">
        <f t="shared" si="127"/>
        <v>0</v>
      </c>
      <c r="AI168" s="5"/>
    </row>
    <row r="169" spans="1:35" hidden="1" x14ac:dyDescent="0.25">
      <c r="A169" t="str">
        <f t="shared" si="96"/>
        <v>3103000</v>
      </c>
      <c r="B169">
        <f>B168+1000</f>
        <v>3103000</v>
      </c>
      <c r="C169">
        <v>3240</v>
      </c>
      <c r="D169" t="s">
        <v>1400</v>
      </c>
      <c r="F169">
        <v>3</v>
      </c>
      <c r="G169">
        <v>3</v>
      </c>
      <c r="I169">
        <f t="shared" si="106"/>
        <v>0</v>
      </c>
      <c r="J169">
        <f t="shared" si="126"/>
        <v>0</v>
      </c>
      <c r="K169" t="s">
        <v>480</v>
      </c>
      <c r="L169" s="8" t="s">
        <v>1400</v>
      </c>
      <c r="N169" t="str">
        <f t="shared" si="107"/>
        <v>B-2310</v>
      </c>
      <c r="O169" t="s">
        <v>433</v>
      </c>
      <c r="P169">
        <v>1</v>
      </c>
      <c r="Q169">
        <f>IF(N169="",0,IFERROR(MATCH(N169,data[key],0),0))</f>
        <v>138</v>
      </c>
      <c r="R169">
        <f>IF(O169="",0,IFERROR(MATCH(O169,data[#Headers],0)-1,0))</f>
        <v>102</v>
      </c>
      <c r="T169" s="39" t="s">
        <v>1400</v>
      </c>
      <c r="U169" s="56" t="s">
        <v>1401</v>
      </c>
      <c r="V169" s="15">
        <f>IF(OR($Q169=0,$R169=0),0,INDEX(data[],$Q169,$R169+V$4)*V$5*$P169)</f>
        <v>0</v>
      </c>
      <c r="W169" s="16">
        <f>IF(OR($Q169=0,$R169=0),0,INDEX(data[],$Q169,$R169+W$4)*W$5*$P169)</f>
        <v>0</v>
      </c>
      <c r="X169" s="17">
        <f>IF(OR($Q169=0,$R169=0),0,INDEX(data[],$Q169,$R169+X$4)*X$5*$P169)</f>
        <v>0</v>
      </c>
      <c r="Y169" s="17">
        <f>IF(OR($Q169=0,$R169=0),0,INDEX(data[],$Q169,$R169+Y$4)*Y$5*$P169)</f>
        <v>0</v>
      </c>
      <c r="Z169" s="17">
        <f>IF(OR($Q169=0,$R169=0),0,INDEX(data[],$Q169,$R169+Z$4)*Z$5*$P169)</f>
        <v>0</v>
      </c>
      <c r="AA169" s="17">
        <f>IF(OR($Q169=0,$R169=0),0,INDEX(data[],$Q169,$R169+AA$4)*AA$5*$P169)</f>
        <v>0</v>
      </c>
      <c r="AB169" s="17">
        <f>IF(OR($Q169=0,$R169=0),0,INDEX(data[],$Q169,$R169+AB$4)*AB$5*$P169)</f>
        <v>0</v>
      </c>
      <c r="AC169" s="17">
        <f>IF(OR($Q169=0,$R169=0),0,INDEX(data[],$Q169,$R169+AC$4)*AC$5*$P169)</f>
        <v>0</v>
      </c>
      <c r="AD169" s="17">
        <f>IF(OR($Q169=0,$R169=0),0,INDEX(data[],$Q169,$R169+AD$4)*AD$5*$P169)</f>
        <v>0</v>
      </c>
      <c r="AE169" s="17">
        <f>IF(OR($Q169=0,$R169=0),0,INDEX(data[],$Q169,$R169+AE$4)*AE$5*$P169)</f>
        <v>0</v>
      </c>
      <c r="AF169" s="17">
        <f>IF(OR($Q169=0,$R169=0),0,INDEX(data[],$Q169,$R169+AF$4)*AF$5*$P169)</f>
        <v>0</v>
      </c>
      <c r="AG169" s="17">
        <f>IF(OR($Q169=0,$R169=0),0,INDEX(data[],$Q169,$R169+AG$4)*AG$5*$P169)</f>
        <v>0</v>
      </c>
      <c r="AH169" s="18">
        <f>IF(OR($Q169=0,$R169=0),0,INDEX(data[],$Q169,$R169+AH$4)*AH$5*$P169)</f>
        <v>0</v>
      </c>
      <c r="AI169" s="5"/>
    </row>
    <row r="170" spans="1:35" hidden="1" x14ac:dyDescent="0.25">
      <c r="A170" t="str">
        <f t="shared" si="96"/>
        <v>3104000</v>
      </c>
      <c r="B170">
        <f>B169+1000</f>
        <v>3104000</v>
      </c>
      <c r="C170">
        <v>3249</v>
      </c>
      <c r="D170" s="27" t="s">
        <v>1700</v>
      </c>
      <c r="F170">
        <v>3</v>
      </c>
      <c r="G170">
        <v>3</v>
      </c>
      <c r="I170">
        <f t="shared" si="106"/>
        <v>0</v>
      </c>
      <c r="J170">
        <f t="shared" si="126"/>
        <v>0</v>
      </c>
      <c r="K170" t="s">
        <v>480</v>
      </c>
      <c r="L170" s="8" t="s">
        <v>1700</v>
      </c>
      <c r="N170" t="str">
        <f t="shared" si="107"/>
        <v>B-2390</v>
      </c>
      <c r="O170" t="s">
        <v>433</v>
      </c>
      <c r="P170">
        <v>1</v>
      </c>
      <c r="Q170">
        <f>IF(N170="",0,IFERROR(MATCH(N170,data[key],0),0))</f>
        <v>0</v>
      </c>
      <c r="R170">
        <f>IF(O170="",0,IFERROR(MATCH(O170,data[#Headers],0)-1,0))</f>
        <v>102</v>
      </c>
      <c r="T170" s="39" t="s">
        <v>1700</v>
      </c>
      <c r="U170" s="56" t="s">
        <v>1679</v>
      </c>
      <c r="V170" s="15">
        <f>IF(OR($Q170=0,$R170=0),0,INDEX(data[],$Q170,$R170+V$4)*V$5*$P170)</f>
        <v>0</v>
      </c>
      <c r="W170" s="16">
        <f>IF(OR($Q170=0,$R170=0),0,INDEX(data[],$Q170,$R170+W$4)*W$5*$P170)</f>
        <v>0</v>
      </c>
      <c r="X170" s="17">
        <f>IF(OR($Q170=0,$R170=0),0,INDEX(data[],$Q170,$R170+X$4)*X$5*$P170)</f>
        <v>0</v>
      </c>
      <c r="Y170" s="17">
        <f>IF(OR($Q170=0,$R170=0),0,INDEX(data[],$Q170,$R170+Y$4)*Y$5*$P170)</f>
        <v>0</v>
      </c>
      <c r="Z170" s="17">
        <f>IF(OR($Q170=0,$R170=0),0,INDEX(data[],$Q170,$R170+Z$4)*Z$5*$P170)</f>
        <v>0</v>
      </c>
      <c r="AA170" s="17">
        <f>IF(OR($Q170=0,$R170=0),0,INDEX(data[],$Q170,$R170+AA$4)*AA$5*$P170)</f>
        <v>0</v>
      </c>
      <c r="AB170" s="17">
        <f>IF(OR($Q170=0,$R170=0),0,INDEX(data[],$Q170,$R170+AB$4)*AB$5*$P170)</f>
        <v>0</v>
      </c>
      <c r="AC170" s="17">
        <f>IF(OR($Q170=0,$R170=0),0,INDEX(data[],$Q170,$R170+AC$4)*AC$5*$P170)</f>
        <v>0</v>
      </c>
      <c r="AD170" s="17">
        <f>IF(OR($Q170=0,$R170=0),0,INDEX(data[],$Q170,$R170+AD$4)*AD$5*$P170)</f>
        <v>0</v>
      </c>
      <c r="AE170" s="17">
        <f>IF(OR($Q170=0,$R170=0),0,INDEX(data[],$Q170,$R170+AE$4)*AE$5*$P170)</f>
        <v>0</v>
      </c>
      <c r="AF170" s="17">
        <f>IF(OR($Q170=0,$R170=0),0,INDEX(data[],$Q170,$R170+AF$4)*AF$5*$P170)</f>
        <v>0</v>
      </c>
      <c r="AG170" s="17">
        <f>IF(OR($Q170=0,$R170=0),0,INDEX(data[],$Q170,$R170+AG$4)*AG$5*$P170)</f>
        <v>0</v>
      </c>
      <c r="AH170" s="18">
        <f>IF(OR($Q170=0,$R170=0),0,INDEX(data[],$Q170,$R170+AH$4)*AH$5*$P170)</f>
        <v>0</v>
      </c>
      <c r="AI170" s="5"/>
    </row>
    <row r="171" spans="1:35" x14ac:dyDescent="0.25">
      <c r="A171" t="str">
        <f t="shared" si="96"/>
        <v>3105000</v>
      </c>
      <c r="B171">
        <f t="shared" ref="B171:B296" si="128">B170+1000</f>
        <v>3105000</v>
      </c>
      <c r="F171">
        <v>3</v>
      </c>
      <c r="G171">
        <v>1</v>
      </c>
      <c r="H171">
        <v>2</v>
      </c>
      <c r="I171">
        <f t="shared" si="106"/>
        <v>1</v>
      </c>
      <c r="J171">
        <f t="shared" si="126"/>
        <v>1</v>
      </c>
      <c r="L171" s="8"/>
      <c r="N171" t="str">
        <f t="shared" si="107"/>
        <v/>
      </c>
      <c r="Q171">
        <f>IF(N171="",0,IFERROR(MATCH(N171,data[key],0),0))</f>
        <v>0</v>
      </c>
      <c r="R171">
        <f>IF(O171="",0,IFERROR(MATCH(O171,data[#Headers],0)-1,0))</f>
        <v>0</v>
      </c>
      <c r="T171" s="39" t="s">
        <v>1740</v>
      </c>
      <c r="U171" s="54" t="s">
        <v>1683</v>
      </c>
      <c r="V171" s="15">
        <f>V172+V173</f>
        <v>72000000</v>
      </c>
      <c r="W171" s="16">
        <f>W172+W173</f>
        <v>72000000</v>
      </c>
      <c r="X171" s="17">
        <f t="shared" ref="X171:AH171" si="129">X172+X173</f>
        <v>72000000</v>
      </c>
      <c r="Y171" s="17">
        <f t="shared" si="129"/>
        <v>72000000</v>
      </c>
      <c r="Z171" s="17">
        <f t="shared" si="129"/>
        <v>72000000</v>
      </c>
      <c r="AA171" s="17">
        <f t="shared" si="129"/>
        <v>72000000</v>
      </c>
      <c r="AB171" s="17">
        <f t="shared" si="129"/>
        <v>72000000</v>
      </c>
      <c r="AC171" s="17">
        <f t="shared" si="129"/>
        <v>180000000</v>
      </c>
      <c r="AD171" s="17">
        <f t="shared" si="129"/>
        <v>72000000</v>
      </c>
      <c r="AE171" s="17">
        <f t="shared" si="129"/>
        <v>72000000</v>
      </c>
      <c r="AF171" s="17">
        <f t="shared" si="129"/>
        <v>72000000</v>
      </c>
      <c r="AG171" s="17">
        <f t="shared" si="129"/>
        <v>72000000</v>
      </c>
      <c r="AH171" s="18">
        <f t="shared" si="129"/>
        <v>72000000</v>
      </c>
      <c r="AI171" s="5"/>
    </row>
    <row r="172" spans="1:35" x14ac:dyDescent="0.25">
      <c r="A172" t="str">
        <f t="shared" si="96"/>
        <v>3106000</v>
      </c>
      <c r="B172">
        <f t="shared" si="128"/>
        <v>3106000</v>
      </c>
      <c r="C172">
        <v>3250</v>
      </c>
      <c r="D172" s="27" t="s">
        <v>1403</v>
      </c>
      <c r="F172">
        <v>3</v>
      </c>
      <c r="G172">
        <v>3</v>
      </c>
      <c r="I172">
        <f t="shared" si="106"/>
        <v>1</v>
      </c>
      <c r="J172">
        <f t="shared" si="126"/>
        <v>1</v>
      </c>
      <c r="K172" t="s">
        <v>480</v>
      </c>
      <c r="L172" s="50" t="s">
        <v>1403</v>
      </c>
      <c r="N172" t="str">
        <f t="shared" si="107"/>
        <v>B-2410</v>
      </c>
      <c r="O172" t="s">
        <v>433</v>
      </c>
      <c r="P172">
        <v>1</v>
      </c>
      <c r="Q172">
        <f>IF(N172="",0,IFERROR(MATCH(N172,data[key],0),0))</f>
        <v>139</v>
      </c>
      <c r="R172">
        <f>IF(O172="",0,IFERROR(MATCH(O172,data[#Headers],0)-1,0))</f>
        <v>102</v>
      </c>
      <c r="T172" s="39" t="s">
        <v>1403</v>
      </c>
      <c r="U172" s="56" t="s">
        <v>1404</v>
      </c>
      <c r="V172" s="15">
        <f>IF(OR($Q172=0,$R172=0),0,INDEX(data[],$Q172,$R172+V$4)*V$5*$P172)</f>
        <v>72000000</v>
      </c>
      <c r="W172" s="16">
        <f>IF(OR($Q172=0,$R172=0),0,INDEX(data[],$Q172,$R172+W$4)*W$5*$P172)</f>
        <v>72000000</v>
      </c>
      <c r="X172" s="17">
        <f>IF(OR($Q172=0,$R172=0),0,INDEX(data[],$Q172,$R172+X$4)*X$5*$P172)</f>
        <v>72000000</v>
      </c>
      <c r="Y172" s="17">
        <f>IF(OR($Q172=0,$R172=0),0,INDEX(data[],$Q172,$R172+Y$4)*Y$5*$P172)</f>
        <v>72000000</v>
      </c>
      <c r="Z172" s="17">
        <f>IF(OR($Q172=0,$R172=0),0,INDEX(data[],$Q172,$R172+Z$4)*Z$5*$P172)</f>
        <v>72000000</v>
      </c>
      <c r="AA172" s="17">
        <f>IF(OR($Q172=0,$R172=0),0,INDEX(data[],$Q172,$R172+AA$4)*AA$5*$P172)</f>
        <v>72000000</v>
      </c>
      <c r="AB172" s="17">
        <f>IF(OR($Q172=0,$R172=0),0,INDEX(data[],$Q172,$R172+AB$4)*AB$5*$P172)</f>
        <v>72000000</v>
      </c>
      <c r="AC172" s="17">
        <f>IF(OR($Q172=0,$R172=0),0,INDEX(data[],$Q172,$R172+AC$4)*AC$5*$P172)</f>
        <v>72000000</v>
      </c>
      <c r="AD172" s="17">
        <f>IF(OR($Q172=0,$R172=0),0,INDEX(data[],$Q172,$R172+AD$4)*AD$5*$P172)</f>
        <v>72000000</v>
      </c>
      <c r="AE172" s="17">
        <f>IF(OR($Q172=0,$R172=0),0,INDEX(data[],$Q172,$R172+AE$4)*AE$5*$P172)</f>
        <v>72000000</v>
      </c>
      <c r="AF172" s="17">
        <f>IF(OR($Q172=0,$R172=0),0,INDEX(data[],$Q172,$R172+AF$4)*AF$5*$P172)</f>
        <v>72000000</v>
      </c>
      <c r="AG172" s="17">
        <f>IF(OR($Q172=0,$R172=0),0,INDEX(data[],$Q172,$R172+AG$4)*AG$5*$P172)</f>
        <v>72000000</v>
      </c>
      <c r="AH172" s="18">
        <f>IF(OR($Q172=0,$R172=0),0,INDEX(data[],$Q172,$R172+AH$4)*AH$5*$P172)</f>
        <v>72000000</v>
      </c>
      <c r="AI172" s="5"/>
    </row>
    <row r="173" spans="1:35" x14ac:dyDescent="0.25">
      <c r="A173" t="str">
        <f t="shared" si="96"/>
        <v>3107000</v>
      </c>
      <c r="B173">
        <f t="shared" si="128"/>
        <v>3107000</v>
      </c>
      <c r="C173">
        <v>3259</v>
      </c>
      <c r="D173" t="s">
        <v>1406</v>
      </c>
      <c r="F173">
        <v>3</v>
      </c>
      <c r="G173">
        <v>3</v>
      </c>
      <c r="I173">
        <f t="shared" si="106"/>
        <v>1</v>
      </c>
      <c r="J173">
        <f t="shared" si="126"/>
        <v>1</v>
      </c>
      <c r="K173" t="s">
        <v>480</v>
      </c>
      <c r="L173" s="50" t="s">
        <v>1406</v>
      </c>
      <c r="N173" t="str">
        <f t="shared" si="107"/>
        <v>B-2490</v>
      </c>
      <c r="O173" t="s">
        <v>433</v>
      </c>
      <c r="P173">
        <v>1</v>
      </c>
      <c r="Q173">
        <f>IF(N173="",0,IFERROR(MATCH(N173,data[key],0),0))</f>
        <v>140</v>
      </c>
      <c r="R173">
        <f>IF(O173="",0,IFERROR(MATCH(O173,data[#Headers],0)-1,0))</f>
        <v>102</v>
      </c>
      <c r="T173" s="39" t="s">
        <v>1406</v>
      </c>
      <c r="U173" s="56" t="s">
        <v>1407</v>
      </c>
      <c r="V173" s="15">
        <f>IF(OR($Q173=0,$R173=0),0,INDEX(data[],$Q173,$R173+V$4)*V$5*$P173)</f>
        <v>0</v>
      </c>
      <c r="W173" s="16">
        <f>IF(OR($Q173=0,$R173=0),0,INDEX(data[],$Q173,$R173+W$4)*W$5*$P173)</f>
        <v>0</v>
      </c>
      <c r="X173" s="17">
        <f>IF(OR($Q173=0,$R173=0),0,INDEX(data[],$Q173,$R173+X$4)*X$5*$P173)</f>
        <v>0</v>
      </c>
      <c r="Y173" s="17">
        <f>IF(OR($Q173=0,$R173=0),0,INDEX(data[],$Q173,$R173+Y$4)*Y$5*$P173)</f>
        <v>0</v>
      </c>
      <c r="Z173" s="17">
        <f>IF(OR($Q173=0,$R173=0),0,INDEX(data[],$Q173,$R173+Z$4)*Z$5*$P173)</f>
        <v>0</v>
      </c>
      <c r="AA173" s="17">
        <f>IF(OR($Q173=0,$R173=0),0,INDEX(data[],$Q173,$R173+AA$4)*AA$5*$P173)</f>
        <v>0</v>
      </c>
      <c r="AB173" s="17">
        <f>IF(OR($Q173=0,$R173=0),0,INDEX(data[],$Q173,$R173+AB$4)*AB$5*$P173)</f>
        <v>0</v>
      </c>
      <c r="AC173" s="17">
        <f>IF(OR($Q173=0,$R173=0),0,INDEX(data[],$Q173,$R173+AC$4)*AC$5*$P173)</f>
        <v>108000000</v>
      </c>
      <c r="AD173" s="17">
        <f>IF(OR($Q173=0,$R173=0),0,INDEX(data[],$Q173,$R173+AD$4)*AD$5*$P173)</f>
        <v>0</v>
      </c>
      <c r="AE173" s="17">
        <f>IF(OR($Q173=0,$R173=0),0,INDEX(data[],$Q173,$R173+AE$4)*AE$5*$P173)</f>
        <v>0</v>
      </c>
      <c r="AF173" s="17">
        <f>IF(OR($Q173=0,$R173=0),0,INDEX(data[],$Q173,$R173+AF$4)*AF$5*$P173)</f>
        <v>0</v>
      </c>
      <c r="AG173" s="17">
        <f>IF(OR($Q173=0,$R173=0),0,INDEX(data[],$Q173,$R173+AG$4)*AG$5*$P173)</f>
        <v>0</v>
      </c>
      <c r="AH173" s="18">
        <f>IF(OR($Q173=0,$R173=0),0,INDEX(data[],$Q173,$R173+AH$4)*AH$5*$P173)</f>
        <v>0</v>
      </c>
      <c r="AI173" s="5"/>
    </row>
    <row r="174" spans="1:35" x14ac:dyDescent="0.25">
      <c r="A174" t="str">
        <f t="shared" si="96"/>
        <v>3108000</v>
      </c>
      <c r="B174">
        <f t="shared" si="128"/>
        <v>3108000</v>
      </c>
      <c r="C174">
        <v>3220</v>
      </c>
      <c r="D174" t="s">
        <v>1388</v>
      </c>
      <c r="F174">
        <v>3</v>
      </c>
      <c r="G174">
        <v>1</v>
      </c>
      <c r="H174">
        <v>2</v>
      </c>
      <c r="I174">
        <f t="shared" si="106"/>
        <v>1</v>
      </c>
      <c r="J174">
        <f t="shared" si="126"/>
        <v>1</v>
      </c>
      <c r="K174" t="s">
        <v>480</v>
      </c>
      <c r="L174" s="50" t="s">
        <v>1388</v>
      </c>
      <c r="N174" t="str">
        <f t="shared" si="107"/>
        <v>B-2110</v>
      </c>
      <c r="O174" t="s">
        <v>99</v>
      </c>
      <c r="P174">
        <v>1</v>
      </c>
      <c r="Q174">
        <f>IF(N174="",0,IFERROR(MATCH(N174,data[key],0),0))</f>
        <v>134</v>
      </c>
      <c r="R174">
        <f>IF(O174="",0,IFERROR(MATCH(O174,data[#Headers],0)-1,0))</f>
        <v>89</v>
      </c>
      <c r="T174" s="39" t="s">
        <v>1742</v>
      </c>
      <c r="U174" s="54" t="s">
        <v>1680</v>
      </c>
      <c r="V174" s="15">
        <f>IF(OR($Q174=0,$R174=0),0,INDEX(data[],$Q174,$R174+V$4)*V$5*$P174)</f>
        <v>1000000</v>
      </c>
      <c r="W174" s="16">
        <f>IF(OR($Q174=0,$R174=0),0,INDEX(data[],$Q174,$R174+W$4)*W$5*$P174)</f>
        <v>1000000</v>
      </c>
      <c r="X174" s="17">
        <f>IF(OR($Q174=0,$R174=0),0,INDEX(data[],$Q174,$R174+X$4)*X$5*$P174)</f>
        <v>1000000</v>
      </c>
      <c r="Y174" s="17">
        <f>IF(OR($Q174=0,$R174=0),0,INDEX(data[],$Q174,$R174+Y$4)*Y$5*$P174)</f>
        <v>1000000</v>
      </c>
      <c r="Z174" s="17">
        <f>IF(OR($Q174=0,$R174=0),0,INDEX(data[],$Q174,$R174+Z$4)*Z$5*$P174)</f>
        <v>1000000</v>
      </c>
      <c r="AA174" s="17">
        <f>IF(OR($Q174=0,$R174=0),0,INDEX(data[],$Q174,$R174+AA$4)*AA$5*$P174)</f>
        <v>1000000</v>
      </c>
      <c r="AB174" s="17">
        <f>IF(OR($Q174=0,$R174=0),0,INDEX(data[],$Q174,$R174+AB$4)*AB$5*$P174)</f>
        <v>1000000</v>
      </c>
      <c r="AC174" s="17">
        <f>IF(OR($Q174=0,$R174=0),0,INDEX(data[],$Q174,$R174+AC$4)*AC$5*$P174)</f>
        <v>1000000</v>
      </c>
      <c r="AD174" s="17">
        <f>IF(OR($Q174=0,$R174=0),0,INDEX(data[],$Q174,$R174+AD$4)*AD$5*$P174)</f>
        <v>1000000</v>
      </c>
      <c r="AE174" s="17">
        <f>IF(OR($Q174=0,$R174=0),0,INDEX(data[],$Q174,$R174+AE$4)*AE$5*$P174)</f>
        <v>1000000</v>
      </c>
      <c r="AF174" s="17">
        <f>IF(OR($Q174=0,$R174=0),0,INDEX(data[],$Q174,$R174+AF$4)*AF$5*$P174)</f>
        <v>1000000</v>
      </c>
      <c r="AG174" s="17">
        <f>IF(OR($Q174=0,$R174=0),0,INDEX(data[],$Q174,$R174+AG$4)*AG$5*$P174)</f>
        <v>1000000</v>
      </c>
      <c r="AH174" s="18">
        <f>IF(OR($Q174=0,$R174=0),0,INDEX(data[],$Q174,$R174+AH$4)*AH$5*$P174)</f>
        <v>1000000</v>
      </c>
      <c r="AI174" s="5"/>
    </row>
    <row r="175" spans="1:35" x14ac:dyDescent="0.25">
      <c r="A175" t="str">
        <f t="shared" si="96"/>
        <v>3109000</v>
      </c>
      <c r="B175">
        <f t="shared" si="128"/>
        <v>3109000</v>
      </c>
      <c r="F175">
        <v>3</v>
      </c>
      <c r="G175">
        <v>1</v>
      </c>
      <c r="H175">
        <v>2</v>
      </c>
      <c r="I175">
        <f t="shared" si="106"/>
        <v>1</v>
      </c>
      <c r="J175">
        <f t="shared" si="126"/>
        <v>1</v>
      </c>
      <c r="L175" s="8"/>
      <c r="N175" t="str">
        <f t="shared" si="107"/>
        <v/>
      </c>
      <c r="Q175">
        <f>IF(N175="",0,IFERROR(MATCH(N175,data[key],0),0))</f>
        <v>0</v>
      </c>
      <c r="R175">
        <f>IF(O175="",0,IFERROR(MATCH(O175,data[#Headers],0)-1,0))</f>
        <v>0</v>
      </c>
      <c r="T175" s="39"/>
      <c r="U175" s="54" t="s">
        <v>1738</v>
      </c>
      <c r="V175" s="15">
        <f>V176+V180</f>
        <v>100000</v>
      </c>
      <c r="W175" s="16">
        <f t="shared" ref="W175:AH175" si="130">W176+W180</f>
        <v>100000</v>
      </c>
      <c r="X175" s="17">
        <f t="shared" si="130"/>
        <v>100000</v>
      </c>
      <c r="Y175" s="17">
        <f t="shared" si="130"/>
        <v>100000</v>
      </c>
      <c r="Z175" s="17">
        <f t="shared" si="130"/>
        <v>100000</v>
      </c>
      <c r="AA175" s="17">
        <f t="shared" si="130"/>
        <v>100000</v>
      </c>
      <c r="AB175" s="17">
        <f t="shared" si="130"/>
        <v>100000</v>
      </c>
      <c r="AC175" s="17">
        <f t="shared" si="130"/>
        <v>18100000</v>
      </c>
      <c r="AD175" s="17">
        <f t="shared" si="130"/>
        <v>18100000</v>
      </c>
      <c r="AE175" s="17">
        <f t="shared" si="130"/>
        <v>100000</v>
      </c>
      <c r="AF175" s="17">
        <f t="shared" si="130"/>
        <v>100000</v>
      </c>
      <c r="AG175" s="17">
        <f t="shared" si="130"/>
        <v>100000</v>
      </c>
      <c r="AH175" s="18">
        <f t="shared" si="130"/>
        <v>100000</v>
      </c>
      <c r="AI175" s="5"/>
    </row>
    <row r="176" spans="1:35" x14ac:dyDescent="0.25">
      <c r="A176" t="str">
        <f t="shared" si="96"/>
        <v>3110000</v>
      </c>
      <c r="B176">
        <f t="shared" si="128"/>
        <v>3110000</v>
      </c>
      <c r="F176">
        <v>3</v>
      </c>
      <c r="G176">
        <v>3</v>
      </c>
      <c r="I176">
        <f t="shared" si="106"/>
        <v>1</v>
      </c>
      <c r="J176">
        <f t="shared" si="126"/>
        <v>1</v>
      </c>
      <c r="L176" s="8"/>
      <c r="N176" t="str">
        <f t="shared" si="107"/>
        <v/>
      </c>
      <c r="Q176">
        <f>IF(N176="",0,IFERROR(MATCH(N176,data[key],0),0))</f>
        <v>0</v>
      </c>
      <c r="R176">
        <f>IF(O176="",0,IFERROR(MATCH(O176,data[#Headers],0)-1,0))</f>
        <v>0</v>
      </c>
      <c r="T176" s="39" t="s">
        <v>1739</v>
      </c>
      <c r="U176" s="56" t="s">
        <v>1241</v>
      </c>
      <c r="V176" s="15">
        <f t="shared" ref="V176" si="131">V177+V178+V179</f>
        <v>100000</v>
      </c>
      <c r="W176" s="16">
        <f>W177+W178+W179</f>
        <v>100000</v>
      </c>
      <c r="X176" s="17">
        <f t="shared" ref="X176:AH176" si="132">X177+X178+X179</f>
        <v>100000</v>
      </c>
      <c r="Y176" s="17">
        <f t="shared" si="132"/>
        <v>100000</v>
      </c>
      <c r="Z176" s="17">
        <f t="shared" si="132"/>
        <v>100000</v>
      </c>
      <c r="AA176" s="17">
        <f t="shared" si="132"/>
        <v>100000</v>
      </c>
      <c r="AB176" s="17">
        <f t="shared" si="132"/>
        <v>100000</v>
      </c>
      <c r="AC176" s="17">
        <f t="shared" si="132"/>
        <v>18100000</v>
      </c>
      <c r="AD176" s="17">
        <f t="shared" si="132"/>
        <v>18100000</v>
      </c>
      <c r="AE176" s="17">
        <f t="shared" si="132"/>
        <v>100000</v>
      </c>
      <c r="AF176" s="17">
        <f t="shared" si="132"/>
        <v>100000</v>
      </c>
      <c r="AG176" s="17">
        <f t="shared" si="132"/>
        <v>100000</v>
      </c>
      <c r="AH176" s="18">
        <f t="shared" si="132"/>
        <v>100000</v>
      </c>
      <c r="AI176" s="5"/>
    </row>
    <row r="177" spans="1:35" x14ac:dyDescent="0.25">
      <c r="A177" t="str">
        <f t="shared" si="96"/>
        <v>3111000</v>
      </c>
      <c r="B177">
        <f t="shared" si="128"/>
        <v>3111000</v>
      </c>
      <c r="C177">
        <v>3230</v>
      </c>
      <c r="D177" t="s">
        <v>1391</v>
      </c>
      <c r="F177">
        <v>3</v>
      </c>
      <c r="G177">
        <v>3</v>
      </c>
      <c r="I177">
        <f t="shared" ref="I177:I178" si="133">IF(AND(OR($F$1=0,F177=$F$1),G177&lt;=$G$1,OR($J$1=1,J177=1,G177=0)),1,0)</f>
        <v>1</v>
      </c>
      <c r="J177">
        <f t="shared" ref="J177:J178" si="134">IF(COUNTIF(V177:AH177,"&gt;0")&gt;0,1,IF(COUNTIF(V177:AH177,"&lt;0")&gt;0,1,0))</f>
        <v>1</v>
      </c>
      <c r="K177" t="s">
        <v>480</v>
      </c>
      <c r="L177" s="8" t="s">
        <v>1391</v>
      </c>
      <c r="N177" t="str">
        <f t="shared" ref="N177:N178" si="135">IF(OR(K177=0,L177=0),"",K177&amp;"-"&amp;IF(M177=0, L177,L177&amp;"-"&amp;M177))</f>
        <v>B-2210</v>
      </c>
      <c r="O177" t="s">
        <v>99</v>
      </c>
      <c r="P177">
        <v>1</v>
      </c>
      <c r="Q177">
        <f>IF(N177="",0,IFERROR(MATCH(N177,data[key],0),0))</f>
        <v>135</v>
      </c>
      <c r="R177">
        <f>IF(O177="",0,IFERROR(MATCH(O177,data[#Headers],0)-1,0))</f>
        <v>89</v>
      </c>
      <c r="T177" s="39" t="s">
        <v>1391</v>
      </c>
      <c r="U177" s="57" t="s">
        <v>1392</v>
      </c>
      <c r="V177" s="15">
        <f>IF(OR($Q177=0,$R177=0),0,INDEX(data[],$Q177,$R177+V$4)*V$5*$P177)</f>
        <v>0</v>
      </c>
      <c r="W177" s="16">
        <f>IF(OR($Q177=0,$R177=0),0,INDEX(data[],$Q177,$R177+W$4)*W$5*$P177)</f>
        <v>0</v>
      </c>
      <c r="X177" s="17">
        <f>IF(OR($Q177=0,$R177=0),0,INDEX(data[],$Q177,$R177+X$4)*X$5*$P177)</f>
        <v>0</v>
      </c>
      <c r="Y177" s="17">
        <f>IF(OR($Q177=0,$R177=0),0,INDEX(data[],$Q177,$R177+Y$4)*Y$5*$P177)</f>
        <v>0</v>
      </c>
      <c r="Z177" s="17">
        <f>IF(OR($Q177=0,$R177=0),0,INDEX(data[],$Q177,$R177+Z$4)*Z$5*$P177)</f>
        <v>0</v>
      </c>
      <c r="AA177" s="17">
        <f>IF(OR($Q177=0,$R177=0),0,INDEX(data[],$Q177,$R177+AA$4)*AA$5*$P177)</f>
        <v>0</v>
      </c>
      <c r="AB177" s="17">
        <f>IF(OR($Q177=0,$R177=0),0,INDEX(data[],$Q177,$R177+AB$4)*AB$5*$P177)</f>
        <v>0</v>
      </c>
      <c r="AC177" s="17">
        <f>IF(OR($Q177=0,$R177=0),0,INDEX(data[],$Q177,$R177+AC$4)*AC$5*$P177)</f>
        <v>18000000</v>
      </c>
      <c r="AD177" s="17">
        <f>IF(OR($Q177=0,$R177=0),0,INDEX(data[],$Q177,$R177+AD$4)*AD$5*$P177)</f>
        <v>18000000</v>
      </c>
      <c r="AE177" s="17">
        <f>IF(OR($Q177=0,$R177=0),0,INDEX(data[],$Q177,$R177+AE$4)*AE$5*$P177)</f>
        <v>0</v>
      </c>
      <c r="AF177" s="17">
        <f>IF(OR($Q177=0,$R177=0),0,INDEX(data[],$Q177,$R177+AF$4)*AF$5*$P177)</f>
        <v>0</v>
      </c>
      <c r="AG177" s="17">
        <f>IF(OR($Q177=0,$R177=0),0,INDEX(data[],$Q177,$R177+AG$4)*AG$5*$P177)</f>
        <v>0</v>
      </c>
      <c r="AH177" s="18">
        <f>IF(OR($Q177=0,$R177=0),0,INDEX(data[],$Q177,$R177+AH$4)*AH$5*$P177)</f>
        <v>0</v>
      </c>
      <c r="AI177" s="5"/>
    </row>
    <row r="178" spans="1:35" x14ac:dyDescent="0.25">
      <c r="A178" t="str">
        <f t="shared" si="96"/>
        <v>3112000</v>
      </c>
      <c r="B178">
        <f t="shared" si="128"/>
        <v>3112000</v>
      </c>
      <c r="C178">
        <v>3235</v>
      </c>
      <c r="D178" t="s">
        <v>1394</v>
      </c>
      <c r="F178">
        <v>3</v>
      </c>
      <c r="G178">
        <v>3</v>
      </c>
      <c r="I178">
        <f t="shared" si="133"/>
        <v>1</v>
      </c>
      <c r="J178">
        <f t="shared" si="134"/>
        <v>1</v>
      </c>
      <c r="K178" t="s">
        <v>480</v>
      </c>
      <c r="L178" s="8" t="s">
        <v>1394</v>
      </c>
      <c r="N178" t="str">
        <f t="shared" si="135"/>
        <v>B-2230</v>
      </c>
      <c r="O178" t="s">
        <v>99</v>
      </c>
      <c r="P178">
        <v>1</v>
      </c>
      <c r="Q178">
        <f>IF(N178="",0,IFERROR(MATCH(N178,data[key],0),0))</f>
        <v>136</v>
      </c>
      <c r="R178">
        <f>IF(O178="",0,IFERROR(MATCH(O178,data[#Headers],0)-1,0))</f>
        <v>89</v>
      </c>
      <c r="T178" s="39" t="s">
        <v>1394</v>
      </c>
      <c r="U178" s="57" t="s">
        <v>1395</v>
      </c>
      <c r="V178" s="15">
        <f>IF(OR($Q178=0,$R178=0),0,INDEX(data[],$Q178,$R178+V$4)*V$5*$P178)</f>
        <v>100000</v>
      </c>
      <c r="W178" s="16">
        <f>IF(OR($Q178=0,$R178=0),0,INDEX(data[],$Q178,$R178+W$4)*W$5*$P178)</f>
        <v>100000</v>
      </c>
      <c r="X178" s="17">
        <f>IF(OR($Q178=0,$R178=0),0,INDEX(data[],$Q178,$R178+X$4)*X$5*$P178)</f>
        <v>100000</v>
      </c>
      <c r="Y178" s="17">
        <f>IF(OR($Q178=0,$R178=0),0,INDEX(data[],$Q178,$R178+Y$4)*Y$5*$P178)</f>
        <v>100000</v>
      </c>
      <c r="Z178" s="17">
        <f>IF(OR($Q178=0,$R178=0),0,INDEX(data[],$Q178,$R178+Z$4)*Z$5*$P178)</f>
        <v>100000</v>
      </c>
      <c r="AA178" s="17">
        <f>IF(OR($Q178=0,$R178=0),0,INDEX(data[],$Q178,$R178+AA$4)*AA$5*$P178)</f>
        <v>100000</v>
      </c>
      <c r="AB178" s="17">
        <f>IF(OR($Q178=0,$R178=0),0,INDEX(data[],$Q178,$R178+AB$4)*AB$5*$P178)</f>
        <v>100000</v>
      </c>
      <c r="AC178" s="17">
        <f>IF(OR($Q178=0,$R178=0),0,INDEX(data[],$Q178,$R178+AC$4)*AC$5*$P178)</f>
        <v>100000</v>
      </c>
      <c r="AD178" s="17">
        <f>IF(OR($Q178=0,$R178=0),0,INDEX(data[],$Q178,$R178+AD$4)*AD$5*$P178)</f>
        <v>100000</v>
      </c>
      <c r="AE178" s="17">
        <f>IF(OR($Q178=0,$R178=0),0,INDEX(data[],$Q178,$R178+AE$4)*AE$5*$P178)</f>
        <v>100000</v>
      </c>
      <c r="AF178" s="17">
        <f>IF(OR($Q178=0,$R178=0),0,INDEX(data[],$Q178,$R178+AF$4)*AF$5*$P178)</f>
        <v>100000</v>
      </c>
      <c r="AG178" s="17">
        <f>IF(OR($Q178=0,$R178=0),0,INDEX(data[],$Q178,$R178+AG$4)*AG$5*$P178)</f>
        <v>100000</v>
      </c>
      <c r="AH178" s="18">
        <f>IF(OR($Q178=0,$R178=0),0,INDEX(data[],$Q178,$R178+AH$4)*AH$5*$P178)</f>
        <v>100000</v>
      </c>
      <c r="AI178" s="5"/>
    </row>
    <row r="179" spans="1:35" hidden="1" x14ac:dyDescent="0.25">
      <c r="A179" t="str">
        <f t="shared" si="96"/>
        <v>3113000</v>
      </c>
      <c r="B179">
        <f t="shared" si="128"/>
        <v>3113000</v>
      </c>
      <c r="C179">
        <v>3237</v>
      </c>
      <c r="D179" t="s">
        <v>1397</v>
      </c>
      <c r="F179">
        <v>3</v>
      </c>
      <c r="G179">
        <v>3</v>
      </c>
      <c r="I179">
        <f t="shared" ref="I179" si="136">IF(AND(OR($F$1=0,F179=$F$1),G179&lt;=$G$1,OR($J$1=1,J179=1,G179=0)),1,0)</f>
        <v>0</v>
      </c>
      <c r="J179">
        <f t="shared" ref="J179" si="137">IF(COUNTIF(V179:AH179,"&gt;0")&gt;0,1,IF(COUNTIF(V179:AH179,"&lt;0")&gt;0,1,0))</f>
        <v>0</v>
      </c>
      <c r="K179" t="s">
        <v>480</v>
      </c>
      <c r="L179" s="8" t="s">
        <v>1397</v>
      </c>
      <c r="N179" t="str">
        <f t="shared" ref="N179" si="138">IF(OR(K179=0,L179=0),"",K179&amp;"-"&amp;IF(M179=0, L179,L179&amp;"-"&amp;M179))</f>
        <v>B-2240</v>
      </c>
      <c r="O179" t="s">
        <v>99</v>
      </c>
      <c r="P179">
        <v>1</v>
      </c>
      <c r="Q179">
        <f>IF(N179="",0,IFERROR(MATCH(N179,data[key],0),0))</f>
        <v>137</v>
      </c>
      <c r="R179">
        <f>IF(O179="",0,IFERROR(MATCH(O179,data[#Headers],0)-1,0))</f>
        <v>89</v>
      </c>
      <c r="T179" s="39" t="s">
        <v>1397</v>
      </c>
      <c r="U179" s="57" t="s">
        <v>1398</v>
      </c>
      <c r="V179" s="15">
        <f>IF(OR($Q179=0,$R179=0),0,INDEX(data[],$Q179,$R179+V$4)*V$5*$P179)</f>
        <v>0</v>
      </c>
      <c r="W179" s="16">
        <f>IF(OR($Q179=0,$R179=0),0,INDEX(data[],$Q179,$R179+W$4)*W$5*$P179)</f>
        <v>0</v>
      </c>
      <c r="X179" s="17">
        <f>IF(OR($Q179=0,$R179=0),0,INDEX(data[],$Q179,$R179+X$4)*X$5*$P179)</f>
        <v>0</v>
      </c>
      <c r="Y179" s="17">
        <f>IF(OR($Q179=0,$R179=0),0,INDEX(data[],$Q179,$R179+Y$4)*Y$5*$P179)</f>
        <v>0</v>
      </c>
      <c r="Z179" s="17">
        <f>IF(OR($Q179=0,$R179=0),0,INDEX(data[],$Q179,$R179+Z$4)*Z$5*$P179)</f>
        <v>0</v>
      </c>
      <c r="AA179" s="17">
        <f>IF(OR($Q179=0,$R179=0),0,INDEX(data[],$Q179,$R179+AA$4)*AA$5*$P179)</f>
        <v>0</v>
      </c>
      <c r="AB179" s="17">
        <f>IF(OR($Q179=0,$R179=0),0,INDEX(data[],$Q179,$R179+AB$4)*AB$5*$P179)</f>
        <v>0</v>
      </c>
      <c r="AC179" s="17">
        <f>IF(OR($Q179=0,$R179=0),0,INDEX(data[],$Q179,$R179+AC$4)*AC$5*$P179)</f>
        <v>0</v>
      </c>
      <c r="AD179" s="17">
        <f>IF(OR($Q179=0,$R179=0),0,INDEX(data[],$Q179,$R179+AD$4)*AD$5*$P179)</f>
        <v>0</v>
      </c>
      <c r="AE179" s="17">
        <f>IF(OR($Q179=0,$R179=0),0,INDEX(data[],$Q179,$R179+AE$4)*AE$5*$P179)</f>
        <v>0</v>
      </c>
      <c r="AF179" s="17">
        <f>IF(OR($Q179=0,$R179=0),0,INDEX(data[],$Q179,$R179+AF$4)*AF$5*$P179)</f>
        <v>0</v>
      </c>
      <c r="AG179" s="17">
        <f>IF(OR($Q179=0,$R179=0),0,INDEX(data[],$Q179,$R179+AG$4)*AG$5*$P179)</f>
        <v>0</v>
      </c>
      <c r="AH179" s="18">
        <f>IF(OR($Q179=0,$R179=0),0,INDEX(data[],$Q179,$R179+AH$4)*AH$5*$P179)</f>
        <v>0</v>
      </c>
      <c r="AI179" s="5"/>
    </row>
    <row r="180" spans="1:35" hidden="1" x14ac:dyDescent="0.25">
      <c r="A180" t="str">
        <f t="shared" si="96"/>
        <v>3114000</v>
      </c>
      <c r="B180">
        <f t="shared" si="128"/>
        <v>3114000</v>
      </c>
      <c r="F180">
        <v>3</v>
      </c>
      <c r="G180">
        <v>3</v>
      </c>
      <c r="I180">
        <f t="shared" si="106"/>
        <v>0</v>
      </c>
      <c r="J180">
        <f t="shared" si="126"/>
        <v>0</v>
      </c>
      <c r="L180" s="8"/>
      <c r="N180" t="str">
        <f t="shared" si="107"/>
        <v/>
      </c>
      <c r="Q180">
        <f>IF(N180="",0,IFERROR(MATCH(N180,data[key],0),0))</f>
        <v>0</v>
      </c>
      <c r="R180">
        <f>IF(O180="",0,IFERROR(MATCH(O180,data[#Headers],0)-1,0))</f>
        <v>0</v>
      </c>
      <c r="T180" s="39"/>
      <c r="U180" s="56" t="s">
        <v>1738</v>
      </c>
      <c r="V180" s="15">
        <f>IF(OR($Q180=0,$R180=0),0,INDEX(data[],$Q180,$R180+V$4)*V$5*$P180)</f>
        <v>0</v>
      </c>
      <c r="W180" s="16">
        <f>IF(OR($Q180=0,$R180=0),0,INDEX(data[],$Q180,$R180+W$4)*W$5*$P180)</f>
        <v>0</v>
      </c>
      <c r="X180" s="17">
        <f>IF(OR($Q180=0,$R180=0),0,INDEX(data[],$Q180,$R180+X$4)*X$5*$P180)</f>
        <v>0</v>
      </c>
      <c r="Y180" s="17">
        <f>IF(OR($Q180=0,$R180=0),0,INDEX(data[],$Q180,$R180+Y$4)*Y$5*$P180)</f>
        <v>0</v>
      </c>
      <c r="Z180" s="17">
        <f>IF(OR($Q180=0,$R180=0),0,INDEX(data[],$Q180,$R180+Z$4)*Z$5*$P180)</f>
        <v>0</v>
      </c>
      <c r="AA180" s="17">
        <f>IF(OR($Q180=0,$R180=0),0,INDEX(data[],$Q180,$R180+AA$4)*AA$5*$P180)</f>
        <v>0</v>
      </c>
      <c r="AB180" s="17">
        <f>IF(OR($Q180=0,$R180=0),0,INDEX(data[],$Q180,$R180+AB$4)*AB$5*$P180)</f>
        <v>0</v>
      </c>
      <c r="AC180" s="17">
        <f>IF(OR($Q180=0,$R180=0),0,INDEX(data[],$Q180,$R180+AC$4)*AC$5*$P180)</f>
        <v>0</v>
      </c>
      <c r="AD180" s="17">
        <f>IF(OR($Q180=0,$R180=0),0,INDEX(data[],$Q180,$R180+AD$4)*AD$5*$P180)</f>
        <v>0</v>
      </c>
      <c r="AE180" s="17">
        <f>IF(OR($Q180=0,$R180=0),0,INDEX(data[],$Q180,$R180+AE$4)*AE$5*$P180)</f>
        <v>0</v>
      </c>
      <c r="AF180" s="17">
        <f>IF(OR($Q180=0,$R180=0),0,INDEX(data[],$Q180,$R180+AF$4)*AF$5*$P180)</f>
        <v>0</v>
      </c>
      <c r="AG180" s="17">
        <f>IF(OR($Q180=0,$R180=0),0,INDEX(data[],$Q180,$R180+AG$4)*AG$5*$P180)</f>
        <v>0</v>
      </c>
      <c r="AH180" s="18">
        <f>IF(OR($Q180=0,$R180=0),0,INDEX(data[],$Q180,$R180+AH$4)*AH$5*$P180)</f>
        <v>0</v>
      </c>
      <c r="AI180" s="5"/>
    </row>
    <row r="181" spans="1:35" x14ac:dyDescent="0.25">
      <c r="A181" t="str">
        <f t="shared" si="96"/>
        <v>3115000</v>
      </c>
      <c r="B181">
        <f t="shared" si="128"/>
        <v>3115000</v>
      </c>
      <c r="F181">
        <v>3</v>
      </c>
      <c r="G181">
        <v>0</v>
      </c>
      <c r="I181">
        <f t="shared" si="106"/>
        <v>1</v>
      </c>
      <c r="J181">
        <f t="shared" si="126"/>
        <v>0</v>
      </c>
      <c r="L181" s="8"/>
      <c r="N181" t="str">
        <f t="shared" si="107"/>
        <v/>
      </c>
      <c r="Q181">
        <f>IF(N181="",0,IFERROR(MATCH(N181,data[key],0),0))</f>
        <v>0</v>
      </c>
      <c r="R181">
        <f>IF(O181="",0,IFERROR(MATCH(O181,data[#Headers],0)-1,0))</f>
        <v>0</v>
      </c>
      <c r="T181" s="39"/>
      <c r="U181" s="54"/>
      <c r="V181" s="15"/>
      <c r="W181" s="16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8"/>
      <c r="AI181" s="5"/>
    </row>
    <row r="182" spans="1:35" x14ac:dyDescent="0.25">
      <c r="A182" t="str">
        <f t="shared" si="96"/>
        <v>3200000</v>
      </c>
      <c r="B182">
        <v>3200000</v>
      </c>
      <c r="C182">
        <v>3100</v>
      </c>
      <c r="F182">
        <v>3</v>
      </c>
      <c r="G182">
        <v>0</v>
      </c>
      <c r="H182">
        <v>1</v>
      </c>
      <c r="I182">
        <f t="shared" si="106"/>
        <v>1</v>
      </c>
      <c r="J182">
        <f t="shared" si="126"/>
        <v>1</v>
      </c>
      <c r="L182" s="8"/>
      <c r="N182" t="str">
        <f t="shared" si="107"/>
        <v/>
      </c>
      <c r="Q182">
        <f>IF(N182="",0,IFERROR(MATCH(N182,data[key],0),0))</f>
        <v>0</v>
      </c>
      <c r="R182">
        <f>IF(O182="",0,IFERROR(MATCH(O182,data[#Headers],0)-1,0))</f>
        <v>0</v>
      </c>
      <c r="T182" s="39"/>
      <c r="U182" s="54" t="s">
        <v>1697</v>
      </c>
      <c r="V182" s="15">
        <f>V183+V188</f>
        <v>8100000000</v>
      </c>
      <c r="W182" s="16">
        <f>W183+W188</f>
        <v>8055000000</v>
      </c>
      <c r="X182" s="17">
        <f t="shared" ref="X182:AH182" si="139">X183+X188</f>
        <v>8010000000</v>
      </c>
      <c r="Y182" s="17">
        <f t="shared" si="139"/>
        <v>7965000000</v>
      </c>
      <c r="Z182" s="17">
        <f t="shared" si="139"/>
        <v>7920000000</v>
      </c>
      <c r="AA182" s="17">
        <f t="shared" si="139"/>
        <v>7875000000</v>
      </c>
      <c r="AB182" s="17">
        <f t="shared" si="139"/>
        <v>7830000000</v>
      </c>
      <c r="AC182" s="17">
        <f t="shared" si="139"/>
        <v>7875000000</v>
      </c>
      <c r="AD182" s="17">
        <f t="shared" si="139"/>
        <v>7919625000</v>
      </c>
      <c r="AE182" s="17">
        <f t="shared" si="139"/>
        <v>7873875000</v>
      </c>
      <c r="AF182" s="17">
        <f t="shared" si="139"/>
        <v>7828125000</v>
      </c>
      <c r="AG182" s="17">
        <f t="shared" si="139"/>
        <v>7782375000</v>
      </c>
      <c r="AH182" s="18">
        <f t="shared" si="139"/>
        <v>7736625000</v>
      </c>
      <c r="AI182" s="5"/>
    </row>
    <row r="183" spans="1:35" x14ac:dyDescent="0.25">
      <c r="A183" t="str">
        <f t="shared" si="96"/>
        <v>3201000</v>
      </c>
      <c r="B183">
        <f t="shared" si="128"/>
        <v>3201000</v>
      </c>
      <c r="F183">
        <v>3</v>
      </c>
      <c r="G183">
        <v>1</v>
      </c>
      <c r="H183">
        <v>2</v>
      </c>
      <c r="I183">
        <f t="shared" si="106"/>
        <v>1</v>
      </c>
      <c r="J183">
        <f t="shared" si="126"/>
        <v>1</v>
      </c>
      <c r="L183" s="8"/>
      <c r="N183" t="str">
        <f t="shared" si="107"/>
        <v/>
      </c>
      <c r="Q183">
        <f>IF(N183="",0,IFERROR(MATCH(N183,data[key],0),0))</f>
        <v>0</v>
      </c>
      <c r="R183">
        <f>IF(O183="",0,IFERROR(MATCH(O183,data[#Headers],0)-1,0))</f>
        <v>0</v>
      </c>
      <c r="T183" s="39"/>
      <c r="U183" s="54" t="s">
        <v>1745</v>
      </c>
      <c r="V183" s="15">
        <f>V184-V186</f>
        <v>8100000000</v>
      </c>
      <c r="W183" s="16">
        <f>W184-W186</f>
        <v>8055000000</v>
      </c>
      <c r="X183" s="17">
        <f t="shared" ref="X183:AH183" si="140">X184-X186</f>
        <v>8010000000</v>
      </c>
      <c r="Y183" s="17">
        <f t="shared" si="140"/>
        <v>7965000000</v>
      </c>
      <c r="Z183" s="17">
        <f t="shared" si="140"/>
        <v>7920000000</v>
      </c>
      <c r="AA183" s="17">
        <f t="shared" si="140"/>
        <v>7875000000</v>
      </c>
      <c r="AB183" s="17">
        <f t="shared" si="140"/>
        <v>7830000000</v>
      </c>
      <c r="AC183" s="17">
        <f t="shared" si="140"/>
        <v>7875000000</v>
      </c>
      <c r="AD183" s="17">
        <f t="shared" si="140"/>
        <v>7919625000</v>
      </c>
      <c r="AE183" s="17">
        <f t="shared" si="140"/>
        <v>7873875000</v>
      </c>
      <c r="AF183" s="17">
        <f t="shared" si="140"/>
        <v>7828125000</v>
      </c>
      <c r="AG183" s="17">
        <f t="shared" si="140"/>
        <v>7782375000</v>
      </c>
      <c r="AH183" s="18">
        <f t="shared" si="140"/>
        <v>7736625000</v>
      </c>
      <c r="AI183" s="5"/>
    </row>
    <row r="184" spans="1:35" x14ac:dyDescent="0.25">
      <c r="A184" t="str">
        <f t="shared" si="96"/>
        <v>3202000</v>
      </c>
      <c r="B184">
        <f t="shared" si="128"/>
        <v>3202000</v>
      </c>
      <c r="F184">
        <v>3</v>
      </c>
      <c r="G184">
        <v>1</v>
      </c>
      <c r="H184">
        <v>2</v>
      </c>
      <c r="I184">
        <f t="shared" si="106"/>
        <v>1</v>
      </c>
      <c r="J184">
        <f t="shared" si="126"/>
        <v>1</v>
      </c>
      <c r="L184" s="8"/>
      <c r="N184" t="str">
        <f t="shared" si="107"/>
        <v/>
      </c>
      <c r="Q184">
        <f>IF(N184="",0,IFERROR(MATCH(N184,data[key],0),0))</f>
        <v>0</v>
      </c>
      <c r="R184">
        <f>IF(O184="",0,IFERROR(MATCH(O184,data[#Headers],0)-1,0))</f>
        <v>0</v>
      </c>
      <c r="T184" s="39"/>
      <c r="U184" s="56" t="s">
        <v>1743</v>
      </c>
      <c r="V184" s="15">
        <f>V185</f>
        <v>10800000000</v>
      </c>
      <c r="W184" s="16">
        <f>W185</f>
        <v>10800000000</v>
      </c>
      <c r="X184" s="17">
        <f t="shared" ref="X184:AH184" si="141">X185</f>
        <v>10800000000</v>
      </c>
      <c r="Y184" s="17">
        <f t="shared" si="141"/>
        <v>10800000000</v>
      </c>
      <c r="Z184" s="17">
        <f t="shared" si="141"/>
        <v>10800000000</v>
      </c>
      <c r="AA184" s="17">
        <f t="shared" si="141"/>
        <v>10800000000</v>
      </c>
      <c r="AB184" s="17">
        <f t="shared" si="141"/>
        <v>10800000000</v>
      </c>
      <c r="AC184" s="17">
        <f t="shared" si="141"/>
        <v>10890000000</v>
      </c>
      <c r="AD184" s="17">
        <f t="shared" si="141"/>
        <v>10980000000</v>
      </c>
      <c r="AE184" s="17">
        <f t="shared" si="141"/>
        <v>10980000000</v>
      </c>
      <c r="AF184" s="17">
        <f t="shared" si="141"/>
        <v>10980000000</v>
      </c>
      <c r="AG184" s="17">
        <f t="shared" si="141"/>
        <v>10980000000</v>
      </c>
      <c r="AH184" s="18">
        <f t="shared" si="141"/>
        <v>10980000000</v>
      </c>
      <c r="AI184" s="5"/>
    </row>
    <row r="185" spans="1:35" x14ac:dyDescent="0.25">
      <c r="A185" t="str">
        <f t="shared" si="96"/>
        <v>3203000</v>
      </c>
      <c r="B185">
        <f t="shared" si="128"/>
        <v>3203000</v>
      </c>
      <c r="C185">
        <v>3110</v>
      </c>
      <c r="D185" t="s">
        <v>1382</v>
      </c>
      <c r="F185">
        <v>3</v>
      </c>
      <c r="G185">
        <v>3</v>
      </c>
      <c r="I185">
        <f t="shared" si="106"/>
        <v>1</v>
      </c>
      <c r="J185">
        <f t="shared" si="126"/>
        <v>1</v>
      </c>
      <c r="K185" t="s">
        <v>480</v>
      </c>
      <c r="L185" s="50" t="s">
        <v>1382</v>
      </c>
      <c r="N185" t="str">
        <f t="shared" si="107"/>
        <v>B-1110</v>
      </c>
      <c r="O185" t="s">
        <v>99</v>
      </c>
      <c r="P185">
        <v>1</v>
      </c>
      <c r="Q185">
        <f>IF(N185="",0,IFERROR(MATCH(N185,data[key],0),0))</f>
        <v>132</v>
      </c>
      <c r="R185">
        <f>IF(O185="",0,IFERROR(MATCH(O185,data[#Headers],0)-1,0))</f>
        <v>89</v>
      </c>
      <c r="T185" s="39" t="s">
        <v>1382</v>
      </c>
      <c r="U185" s="57" t="s">
        <v>1383</v>
      </c>
      <c r="V185" s="15">
        <f>IF(OR($Q185=0,$R185=0),0,INDEX(data[],$Q185,$R185+V$4)*V$5*$P185)</f>
        <v>10800000000</v>
      </c>
      <c r="W185" s="16">
        <f>IF(OR($Q185=0,$R185=0),0,INDEX(data[],$Q185,$R185+W$4)*W$5*$P185)</f>
        <v>10800000000</v>
      </c>
      <c r="X185" s="17">
        <f>IF(OR($Q185=0,$R185=0),0,INDEX(data[],$Q185,$R185+X$4)*X$5*$P185)</f>
        <v>10800000000</v>
      </c>
      <c r="Y185" s="17">
        <f>IF(OR($Q185=0,$R185=0),0,INDEX(data[],$Q185,$R185+Y$4)*Y$5*$P185)</f>
        <v>10800000000</v>
      </c>
      <c r="Z185" s="17">
        <f>IF(OR($Q185=0,$R185=0),0,INDEX(data[],$Q185,$R185+Z$4)*Z$5*$P185)</f>
        <v>10800000000</v>
      </c>
      <c r="AA185" s="17">
        <f>IF(OR($Q185=0,$R185=0),0,INDEX(data[],$Q185,$R185+AA$4)*AA$5*$P185)</f>
        <v>10800000000</v>
      </c>
      <c r="AB185" s="17">
        <f>IF(OR($Q185=0,$R185=0),0,INDEX(data[],$Q185,$R185+AB$4)*AB$5*$P185)</f>
        <v>10800000000</v>
      </c>
      <c r="AC185" s="17">
        <f>IF(OR($Q185=0,$R185=0),0,INDEX(data[],$Q185,$R185+AC$4)*AC$5*$P185)</f>
        <v>10890000000</v>
      </c>
      <c r="AD185" s="17">
        <f>IF(OR($Q185=0,$R185=0),0,INDEX(data[],$Q185,$R185+AD$4)*AD$5*$P185)</f>
        <v>10980000000</v>
      </c>
      <c r="AE185" s="17">
        <f>IF(OR($Q185=0,$R185=0),0,INDEX(data[],$Q185,$R185+AE$4)*AE$5*$P185)</f>
        <v>10980000000</v>
      </c>
      <c r="AF185" s="17">
        <f>IF(OR($Q185=0,$R185=0),0,INDEX(data[],$Q185,$R185+AF$4)*AF$5*$P185)</f>
        <v>10980000000</v>
      </c>
      <c r="AG185" s="17">
        <f>IF(OR($Q185=0,$R185=0),0,INDEX(data[],$Q185,$R185+AG$4)*AG$5*$P185)</f>
        <v>10980000000</v>
      </c>
      <c r="AH185" s="18">
        <f>IF(OR($Q185=0,$R185=0),0,INDEX(data[],$Q185,$R185+AH$4)*AH$5*$P185)</f>
        <v>10980000000</v>
      </c>
      <c r="AI185" s="5"/>
    </row>
    <row r="186" spans="1:35" x14ac:dyDescent="0.25">
      <c r="A186" t="str">
        <f t="shared" si="96"/>
        <v>3204000</v>
      </c>
      <c r="B186">
        <f t="shared" si="128"/>
        <v>3204000</v>
      </c>
      <c r="F186">
        <v>3</v>
      </c>
      <c r="G186">
        <v>1</v>
      </c>
      <c r="H186">
        <v>2</v>
      </c>
      <c r="I186">
        <f t="shared" si="106"/>
        <v>1</v>
      </c>
      <c r="J186">
        <f t="shared" si="126"/>
        <v>1</v>
      </c>
      <c r="L186" s="8"/>
      <c r="N186" t="str">
        <f t="shared" si="107"/>
        <v/>
      </c>
      <c r="Q186">
        <f>IF(N186="",0,IFERROR(MATCH(N186,data[key],0),0))</f>
        <v>0</v>
      </c>
      <c r="R186">
        <f>IF(O186="",0,IFERROR(MATCH(O186,data[#Headers],0)-1,0))</f>
        <v>0</v>
      </c>
      <c r="T186" s="39"/>
      <c r="U186" s="56" t="s">
        <v>1698</v>
      </c>
      <c r="V186" s="15">
        <f>V187</f>
        <v>2700000000</v>
      </c>
      <c r="W186" s="16">
        <f>W187</f>
        <v>2745000000</v>
      </c>
      <c r="X186" s="17">
        <f t="shared" ref="X186:AH186" si="142">X187</f>
        <v>2790000000</v>
      </c>
      <c r="Y186" s="17">
        <f t="shared" si="142"/>
        <v>2835000000</v>
      </c>
      <c r="Z186" s="17">
        <f t="shared" si="142"/>
        <v>2880000000</v>
      </c>
      <c r="AA186" s="17">
        <f t="shared" si="142"/>
        <v>2925000000</v>
      </c>
      <c r="AB186" s="17">
        <f t="shared" si="142"/>
        <v>2970000000</v>
      </c>
      <c r="AC186" s="17">
        <f t="shared" si="142"/>
        <v>3015000000</v>
      </c>
      <c r="AD186" s="17">
        <f t="shared" si="142"/>
        <v>3060375000</v>
      </c>
      <c r="AE186" s="17">
        <f t="shared" si="142"/>
        <v>3106125000</v>
      </c>
      <c r="AF186" s="17">
        <f t="shared" si="142"/>
        <v>3151875000</v>
      </c>
      <c r="AG186" s="17">
        <f t="shared" si="142"/>
        <v>3197625000</v>
      </c>
      <c r="AH186" s="18">
        <f t="shared" si="142"/>
        <v>3243375000</v>
      </c>
      <c r="AI186" s="5"/>
    </row>
    <row r="187" spans="1:35" x14ac:dyDescent="0.25">
      <c r="A187" t="str">
        <f t="shared" si="96"/>
        <v>3205000</v>
      </c>
      <c r="B187">
        <f t="shared" si="128"/>
        <v>3205000</v>
      </c>
      <c r="C187">
        <v>3120</v>
      </c>
      <c r="D187" t="s">
        <v>1385</v>
      </c>
      <c r="F187">
        <v>3</v>
      </c>
      <c r="G187">
        <v>3</v>
      </c>
      <c r="I187">
        <f t="shared" si="106"/>
        <v>1</v>
      </c>
      <c r="J187">
        <f t="shared" si="126"/>
        <v>1</v>
      </c>
      <c r="K187" t="s">
        <v>480</v>
      </c>
      <c r="L187" s="8" t="s">
        <v>1385</v>
      </c>
      <c r="N187" t="str">
        <f t="shared" si="107"/>
        <v>B-1210</v>
      </c>
      <c r="O187" t="s">
        <v>99</v>
      </c>
      <c r="P187">
        <v>-1</v>
      </c>
      <c r="Q187">
        <f>IF(N187="",0,IFERROR(MATCH(N187,data[key],0),0))</f>
        <v>133</v>
      </c>
      <c r="R187">
        <f>IF(O187="",0,IFERROR(MATCH(O187,data[#Headers],0)-1,0))</f>
        <v>89</v>
      </c>
      <c r="T187" s="39" t="s">
        <v>1385</v>
      </c>
      <c r="U187" s="57" t="s">
        <v>1386</v>
      </c>
      <c r="V187" s="15">
        <f>IF(OR($Q187=0,$R187=0),0,INDEX(data[],$Q187,$R187+V$4)*V$5*$P187)</f>
        <v>2700000000</v>
      </c>
      <c r="W187" s="16">
        <f>IF(OR($Q187=0,$R187=0),0,INDEX(data[],$Q187,$R187+W$4)*W$5*$P187)</f>
        <v>2745000000</v>
      </c>
      <c r="X187" s="17">
        <f>IF(OR($Q187=0,$R187=0),0,INDEX(data[],$Q187,$R187+X$4)*X$5*$P187)</f>
        <v>2790000000</v>
      </c>
      <c r="Y187" s="17">
        <f>IF(OR($Q187=0,$R187=0),0,INDEX(data[],$Q187,$R187+Y$4)*Y$5*$P187)</f>
        <v>2835000000</v>
      </c>
      <c r="Z187" s="17">
        <f>IF(OR($Q187=0,$R187=0),0,INDEX(data[],$Q187,$R187+Z$4)*Z$5*$P187)</f>
        <v>2880000000</v>
      </c>
      <c r="AA187" s="17">
        <f>IF(OR($Q187=0,$R187=0),0,INDEX(data[],$Q187,$R187+AA$4)*AA$5*$P187)</f>
        <v>2925000000</v>
      </c>
      <c r="AB187" s="17">
        <f>IF(OR($Q187=0,$R187=0),0,INDEX(data[],$Q187,$R187+AB$4)*AB$5*$P187)</f>
        <v>2970000000</v>
      </c>
      <c r="AC187" s="17">
        <f>IF(OR($Q187=0,$R187=0),0,INDEX(data[],$Q187,$R187+AC$4)*AC$5*$P187)</f>
        <v>3015000000</v>
      </c>
      <c r="AD187" s="17">
        <f>IF(OR($Q187=0,$R187=0),0,INDEX(data[],$Q187,$R187+AD$4)*AD$5*$P187)</f>
        <v>3060375000</v>
      </c>
      <c r="AE187" s="17">
        <f>IF(OR($Q187=0,$R187=0),0,INDEX(data[],$Q187,$R187+AE$4)*AE$5*$P187)</f>
        <v>3106125000</v>
      </c>
      <c r="AF187" s="17">
        <f>IF(OR($Q187=0,$R187=0),0,INDEX(data[],$Q187,$R187+AF$4)*AF$5*$P187)</f>
        <v>3151875000</v>
      </c>
      <c r="AG187" s="17">
        <f>IF(OR($Q187=0,$R187=0),0,INDEX(data[],$Q187,$R187+AG$4)*AG$5*$P187)</f>
        <v>3197625000</v>
      </c>
      <c r="AH187" s="18">
        <f>IF(OR($Q187=0,$R187=0),0,INDEX(data[],$Q187,$R187+AH$4)*AH$5*$P187)</f>
        <v>3243375000</v>
      </c>
      <c r="AI187" s="5"/>
    </row>
    <row r="188" spans="1:35" hidden="1" x14ac:dyDescent="0.25">
      <c r="A188" t="str">
        <f t="shared" si="96"/>
        <v>3206000</v>
      </c>
      <c r="B188">
        <f t="shared" si="128"/>
        <v>3206000</v>
      </c>
      <c r="F188">
        <v>3</v>
      </c>
      <c r="G188">
        <v>1</v>
      </c>
      <c r="H188">
        <v>2</v>
      </c>
      <c r="I188">
        <f t="shared" ref="I188:I235" si="143">IF(AND(OR($F$1=0,F188=$F$1),G188&lt;=$G$1,OR($J$1=1,J188=1,G188=0)),1,0)</f>
        <v>0</v>
      </c>
      <c r="J188">
        <f t="shared" si="126"/>
        <v>0</v>
      </c>
      <c r="L188" s="8"/>
      <c r="N188" t="str">
        <f t="shared" ref="N188:N235" si="144">IF(OR(K188=0,L188=0),"",K188&amp;"-"&amp;IF(M188=0, L188,L188&amp;"-"&amp;M188))</f>
        <v/>
      </c>
      <c r="Q188">
        <f>IF(N188="",0,IFERROR(MATCH(N188,data[key],0),0))</f>
        <v>0</v>
      </c>
      <c r="R188">
        <f>IF(O188="",0,IFERROR(MATCH(O188,data[#Headers],0)-1,0))</f>
        <v>0</v>
      </c>
      <c r="T188" s="39"/>
      <c r="U188" s="54" t="s">
        <v>1744</v>
      </c>
      <c r="V188" s="15">
        <f>IF(OR($Q188=0,$R188=0),0,INDEX(data[],$Q188,$R188+V$4)*V$5*$P188)</f>
        <v>0</v>
      </c>
      <c r="W188" s="16">
        <f>IF(OR($Q188=0,$R188=0),0,INDEX(data[],$Q188,$R188+W$4)*W$5*$P188)</f>
        <v>0</v>
      </c>
      <c r="X188" s="17">
        <f>IF(OR($Q188=0,$R188=0),0,INDEX(data[],$Q188,$R188+X$4)*X$5*$P188)</f>
        <v>0</v>
      </c>
      <c r="Y188" s="17">
        <f>IF(OR($Q188=0,$R188=0),0,INDEX(data[],$Q188,$R188+Y$4)*Y$5*$P188)</f>
        <v>0</v>
      </c>
      <c r="Z188" s="17">
        <f>IF(OR($Q188=0,$R188=0),0,INDEX(data[],$Q188,$R188+Z$4)*Z$5*$P188)</f>
        <v>0</v>
      </c>
      <c r="AA188" s="17">
        <f>IF(OR($Q188=0,$R188=0),0,INDEX(data[],$Q188,$R188+AA$4)*AA$5*$P188)</f>
        <v>0</v>
      </c>
      <c r="AB188" s="17">
        <f>IF(OR($Q188=0,$R188=0),0,INDEX(data[],$Q188,$R188+AB$4)*AB$5*$P188)</f>
        <v>0</v>
      </c>
      <c r="AC188" s="17">
        <f>IF(OR($Q188=0,$R188=0),0,INDEX(data[],$Q188,$R188+AC$4)*AC$5*$P188)</f>
        <v>0</v>
      </c>
      <c r="AD188" s="17">
        <f>IF(OR($Q188=0,$R188=0),0,INDEX(data[],$Q188,$R188+AD$4)*AD$5*$P188)</f>
        <v>0</v>
      </c>
      <c r="AE188" s="17">
        <f>IF(OR($Q188=0,$R188=0),0,INDEX(data[],$Q188,$R188+AE$4)*AE$5*$P188)</f>
        <v>0</v>
      </c>
      <c r="AF188" s="17">
        <f>IF(OR($Q188=0,$R188=0),0,INDEX(data[],$Q188,$R188+AF$4)*AF$5*$P188)</f>
        <v>0</v>
      </c>
      <c r="AG188" s="17">
        <f>IF(OR($Q188=0,$R188=0),0,INDEX(data[],$Q188,$R188+AG$4)*AG$5*$P188)</f>
        <v>0</v>
      </c>
      <c r="AH188" s="18">
        <f>IF(OR($Q188=0,$R188=0),0,INDEX(data[],$Q188,$R188+AH$4)*AH$5*$P188)</f>
        <v>0</v>
      </c>
      <c r="AI188" s="5"/>
    </row>
    <row r="189" spans="1:35" x14ac:dyDescent="0.25">
      <c r="A189" t="str">
        <f t="shared" si="96"/>
        <v>3207000</v>
      </c>
      <c r="B189">
        <f t="shared" si="128"/>
        <v>3207000</v>
      </c>
      <c r="F189">
        <v>3</v>
      </c>
      <c r="G189">
        <v>0</v>
      </c>
      <c r="I189">
        <f t="shared" si="143"/>
        <v>1</v>
      </c>
      <c r="J189">
        <f t="shared" si="126"/>
        <v>0</v>
      </c>
      <c r="L189" s="8"/>
      <c r="N189" t="str">
        <f t="shared" si="144"/>
        <v/>
      </c>
      <c r="Q189">
        <f>IF(N189="",0,IFERROR(MATCH(N189,data[key],0),0))</f>
        <v>0</v>
      </c>
      <c r="R189">
        <f>IF(O189="",0,IFERROR(MATCH(O189,data[#Headers],0)-1,0))</f>
        <v>0</v>
      </c>
      <c r="T189" s="39"/>
      <c r="U189" s="54"/>
      <c r="V189" s="15"/>
      <c r="W189" s="16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8"/>
      <c r="AI189" s="5"/>
    </row>
    <row r="190" spans="1:35" x14ac:dyDescent="0.25">
      <c r="A190" t="str">
        <f t="shared" si="96"/>
        <v>3300000</v>
      </c>
      <c r="B190">
        <v>3300000</v>
      </c>
      <c r="C190">
        <v>3400</v>
      </c>
      <c r="F190">
        <v>3</v>
      </c>
      <c r="G190">
        <v>0</v>
      </c>
      <c r="H190">
        <v>1</v>
      </c>
      <c r="I190">
        <f t="shared" si="143"/>
        <v>1</v>
      </c>
      <c r="J190">
        <f t="shared" si="126"/>
        <v>1</v>
      </c>
      <c r="L190" s="8"/>
      <c r="N190" t="str">
        <f t="shared" si="144"/>
        <v/>
      </c>
      <c r="Q190">
        <f>IF(N190="",0,IFERROR(MATCH(N190,data[key],0),0))</f>
        <v>0</v>
      </c>
      <c r="R190">
        <f>IF(O190="",0,IFERROR(MATCH(O190,data[#Headers],0)-1,0))</f>
        <v>0</v>
      </c>
      <c r="T190" s="14"/>
      <c r="U190" s="60" t="s">
        <v>1737</v>
      </c>
      <c r="V190" s="41">
        <f t="shared" ref="V190:AH190" si="145">V166+V182</f>
        <v>8673100000</v>
      </c>
      <c r="W190" s="42">
        <f t="shared" si="145"/>
        <v>8623150000</v>
      </c>
      <c r="X190" s="43">
        <f t="shared" si="145"/>
        <v>8575470000</v>
      </c>
      <c r="Y190" s="43">
        <f t="shared" si="145"/>
        <v>8431590000</v>
      </c>
      <c r="Z190" s="43">
        <f t="shared" si="145"/>
        <v>8385110000</v>
      </c>
      <c r="AA190" s="43">
        <f t="shared" si="145"/>
        <v>8340830000</v>
      </c>
      <c r="AB190" s="43">
        <f t="shared" si="145"/>
        <v>8295550000</v>
      </c>
      <c r="AC190" s="43">
        <f t="shared" si="145"/>
        <v>8470270000</v>
      </c>
      <c r="AD190" s="43">
        <f t="shared" si="145"/>
        <v>8406759000</v>
      </c>
      <c r="AE190" s="43">
        <f t="shared" si="145"/>
        <v>8324606000</v>
      </c>
      <c r="AF190" s="43">
        <f t="shared" si="145"/>
        <v>8299106000</v>
      </c>
      <c r="AG190" s="43">
        <f t="shared" si="145"/>
        <v>8254600000</v>
      </c>
      <c r="AH190" s="44">
        <f t="shared" si="145"/>
        <v>8212312000</v>
      </c>
      <c r="AI190" s="5"/>
    </row>
    <row r="191" spans="1:35" x14ac:dyDescent="0.25">
      <c r="A191" t="str">
        <f t="shared" si="96"/>
        <v>3301000</v>
      </c>
      <c r="B191">
        <f t="shared" si="128"/>
        <v>3301000</v>
      </c>
      <c r="F191">
        <v>3</v>
      </c>
      <c r="G191">
        <v>0</v>
      </c>
      <c r="I191">
        <f t="shared" si="143"/>
        <v>1</v>
      </c>
      <c r="J191">
        <f t="shared" si="126"/>
        <v>0</v>
      </c>
      <c r="L191" s="8"/>
      <c r="N191" t="str">
        <f t="shared" si="144"/>
        <v/>
      </c>
      <c r="Q191">
        <f>IF(N191="",0,IFERROR(MATCH(N191,data[key],0),0))</f>
        <v>0</v>
      </c>
      <c r="R191">
        <f>IF(O191="",0,IFERROR(MATCH(O191,data[#Headers],0)-1,0))</f>
        <v>0</v>
      </c>
      <c r="T191" s="39"/>
      <c r="U191" s="54"/>
      <c r="V191" s="15"/>
      <c r="W191" s="16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8"/>
      <c r="AI191" s="5"/>
    </row>
    <row r="192" spans="1:35" x14ac:dyDescent="0.25">
      <c r="A192" t="str">
        <f t="shared" si="96"/>
        <v>3302000</v>
      </c>
      <c r="B192">
        <f t="shared" si="128"/>
        <v>3302000</v>
      </c>
      <c r="F192">
        <v>3</v>
      </c>
      <c r="G192">
        <v>0</v>
      </c>
      <c r="H192">
        <v>2</v>
      </c>
      <c r="I192">
        <f t="shared" si="143"/>
        <v>1</v>
      </c>
      <c r="J192">
        <f t="shared" si="126"/>
        <v>0</v>
      </c>
      <c r="L192" s="8"/>
      <c r="N192" t="str">
        <f t="shared" si="144"/>
        <v/>
      </c>
      <c r="Q192">
        <f>IF(N192="",0,IFERROR(MATCH(N192,data[key],0),0))</f>
        <v>0</v>
      </c>
      <c r="R192">
        <f>IF(O192="",0,IFERROR(MATCH(O192,data[#Headers],0)-1,0))</f>
        <v>0</v>
      </c>
      <c r="T192" s="39"/>
      <c r="U192" s="58" t="s">
        <v>1736</v>
      </c>
      <c r="V192" s="15"/>
      <c r="W192" s="16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8"/>
      <c r="AI192" s="5"/>
    </row>
    <row r="193" spans="1:35" x14ac:dyDescent="0.25">
      <c r="A193" t="str">
        <f t="shared" si="96"/>
        <v>3303000</v>
      </c>
      <c r="B193">
        <f t="shared" si="128"/>
        <v>3303000</v>
      </c>
      <c r="F193">
        <v>3</v>
      </c>
      <c r="G193">
        <v>0</v>
      </c>
      <c r="I193">
        <f t="shared" si="143"/>
        <v>1</v>
      </c>
      <c r="J193">
        <f t="shared" si="126"/>
        <v>0</v>
      </c>
      <c r="L193" s="8"/>
      <c r="N193" t="str">
        <f t="shared" si="144"/>
        <v/>
      </c>
      <c r="Q193">
        <f>IF(N193="",0,IFERROR(MATCH(N193,data[key],0),0))</f>
        <v>0</v>
      </c>
      <c r="R193">
        <f>IF(O193="",0,IFERROR(MATCH(O193,data[#Headers],0)-1,0))</f>
        <v>0</v>
      </c>
      <c r="T193" s="39"/>
      <c r="U193" s="54"/>
      <c r="V193" s="15"/>
      <c r="W193" s="16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8"/>
      <c r="AI193" s="5"/>
    </row>
    <row r="194" spans="1:35" x14ac:dyDescent="0.25">
      <c r="A194" t="str">
        <f t="shared" si="96"/>
        <v>3400000</v>
      </c>
      <c r="B194">
        <v>3400000</v>
      </c>
      <c r="C194">
        <v>3700</v>
      </c>
      <c r="F194">
        <v>3</v>
      </c>
      <c r="G194">
        <v>0</v>
      </c>
      <c r="H194">
        <v>1</v>
      </c>
      <c r="I194">
        <f t="shared" si="143"/>
        <v>1</v>
      </c>
      <c r="J194">
        <f t="shared" si="126"/>
        <v>1</v>
      </c>
      <c r="L194" s="8"/>
      <c r="N194" t="str">
        <f t="shared" si="144"/>
        <v/>
      </c>
      <c r="Q194">
        <f>IF(N194="",0,IFERROR(MATCH(N194,data[key],0),0))</f>
        <v>0</v>
      </c>
      <c r="R194">
        <f>IF(O194="",0,IFERROR(MATCH(O194,data[#Headers],0)-1,0))</f>
        <v>0</v>
      </c>
      <c r="T194" s="39"/>
      <c r="U194" s="54" t="s">
        <v>1732</v>
      </c>
      <c r="V194" s="15">
        <f>V195+V199+V202+V205+V206+V211</f>
        <v>224350000</v>
      </c>
      <c r="W194" s="16">
        <f t="shared" ref="W194:AH194" si="146">W195+W199+W202+W205+W206+W211</f>
        <v>222080000</v>
      </c>
      <c r="X194" s="17">
        <f t="shared" si="146"/>
        <v>218280000</v>
      </c>
      <c r="Y194" s="17">
        <f t="shared" si="146"/>
        <v>220880000</v>
      </c>
      <c r="Z194" s="17">
        <f t="shared" si="146"/>
        <v>218680000</v>
      </c>
      <c r="AA194" s="17">
        <f t="shared" si="146"/>
        <v>219680000</v>
      </c>
      <c r="AB194" s="17">
        <f t="shared" si="146"/>
        <v>217480000</v>
      </c>
      <c r="AC194" s="17">
        <f t="shared" si="146"/>
        <v>256256000</v>
      </c>
      <c r="AD194" s="17">
        <f t="shared" si="146"/>
        <v>238283000</v>
      </c>
      <c r="AE194" s="17">
        <f t="shared" si="146"/>
        <v>199750000</v>
      </c>
      <c r="AF194" s="17">
        <f t="shared" si="146"/>
        <v>218756000</v>
      </c>
      <c r="AG194" s="17">
        <f t="shared" si="146"/>
        <v>216538000</v>
      </c>
      <c r="AH194" s="18">
        <f t="shared" si="146"/>
        <v>217520000</v>
      </c>
      <c r="AI194" s="5"/>
    </row>
    <row r="195" spans="1:35" x14ac:dyDescent="0.25">
      <c r="A195" t="str">
        <f t="shared" si="96"/>
        <v>3401000</v>
      </c>
      <c r="B195">
        <f t="shared" si="128"/>
        <v>3401000</v>
      </c>
      <c r="F195">
        <v>3</v>
      </c>
      <c r="G195">
        <v>1</v>
      </c>
      <c r="H195">
        <v>2</v>
      </c>
      <c r="I195">
        <f t="shared" si="143"/>
        <v>1</v>
      </c>
      <c r="J195">
        <f t="shared" si="126"/>
        <v>1</v>
      </c>
      <c r="L195" s="8"/>
      <c r="N195" t="str">
        <f t="shared" si="144"/>
        <v/>
      </c>
      <c r="Q195">
        <f>IF(N195="",0,IFERROR(MATCH(N195,data[key],0),0))</f>
        <v>0</v>
      </c>
      <c r="R195">
        <f>IF(O195="",0,IFERROR(MATCH(O195,data[#Headers],0)-1,0))</f>
        <v>0</v>
      </c>
      <c r="T195" s="39"/>
      <c r="U195" s="54" t="s">
        <v>1729</v>
      </c>
      <c r="V195" s="15">
        <f>V196+V197+V198</f>
        <v>36750000</v>
      </c>
      <c r="W195" s="16">
        <f t="shared" ref="W195:AH195" si="147">W196+W197+W198</f>
        <v>36000000</v>
      </c>
      <c r="X195" s="17">
        <f t="shared" si="147"/>
        <v>35250000</v>
      </c>
      <c r="Y195" s="17">
        <f t="shared" si="147"/>
        <v>34500000</v>
      </c>
      <c r="Z195" s="17">
        <f t="shared" si="147"/>
        <v>33750000</v>
      </c>
      <c r="AA195" s="17">
        <f t="shared" si="147"/>
        <v>33000000</v>
      </c>
      <c r="AB195" s="17">
        <f t="shared" si="147"/>
        <v>32250000</v>
      </c>
      <c r="AC195" s="17">
        <f t="shared" si="147"/>
        <v>68970000</v>
      </c>
      <c r="AD195" s="17">
        <f t="shared" si="147"/>
        <v>68317500</v>
      </c>
      <c r="AE195" s="17">
        <f t="shared" si="147"/>
        <v>31305000</v>
      </c>
      <c r="AF195" s="17">
        <f t="shared" si="147"/>
        <v>30532500</v>
      </c>
      <c r="AG195" s="17">
        <f t="shared" si="147"/>
        <v>29760000</v>
      </c>
      <c r="AH195" s="18">
        <f t="shared" si="147"/>
        <v>28987500</v>
      </c>
      <c r="AI195" s="5"/>
    </row>
    <row r="196" spans="1:35" x14ac:dyDescent="0.25">
      <c r="A196" t="str">
        <f t="shared" si="96"/>
        <v>3402000</v>
      </c>
      <c r="B196">
        <f t="shared" si="128"/>
        <v>3402000</v>
      </c>
      <c r="C196">
        <v>3720</v>
      </c>
      <c r="D196" t="s">
        <v>1421</v>
      </c>
      <c r="F196">
        <v>3</v>
      </c>
      <c r="G196">
        <v>3</v>
      </c>
      <c r="I196">
        <f t="shared" si="143"/>
        <v>1</v>
      </c>
      <c r="J196">
        <f t="shared" si="126"/>
        <v>1</v>
      </c>
      <c r="K196" t="s">
        <v>480</v>
      </c>
      <c r="L196" s="8" t="s">
        <v>1421</v>
      </c>
      <c r="N196" t="str">
        <f t="shared" si="144"/>
        <v>B-5110</v>
      </c>
      <c r="O196" t="s">
        <v>99</v>
      </c>
      <c r="P196">
        <v>-1</v>
      </c>
      <c r="Q196">
        <f>IF(N196="",0,IFERROR(MATCH(N196,data[key],0),0))</f>
        <v>145</v>
      </c>
      <c r="R196">
        <f>IF(O196="",0,IFERROR(MATCH(O196,data[#Headers],0)-1,0))</f>
        <v>89</v>
      </c>
      <c r="T196" s="39" t="s">
        <v>1421</v>
      </c>
      <c r="U196" s="56" t="s">
        <v>1422</v>
      </c>
      <c r="V196" s="15">
        <f>IF(OR($Q196=0,$R196=0),0,INDEX(data[],$Q196,$R196+V$4)*V$5*$P196)</f>
        <v>0</v>
      </c>
      <c r="W196" s="16">
        <f>IF(OR($Q196=0,$R196=0),0,INDEX(data[],$Q196,$R196+W$4)*W$5*$P196)</f>
        <v>0</v>
      </c>
      <c r="X196" s="17">
        <f>IF(OR($Q196=0,$R196=0),0,INDEX(data[],$Q196,$R196+X$4)*X$5*$P196)</f>
        <v>0</v>
      </c>
      <c r="Y196" s="17">
        <f>IF(OR($Q196=0,$R196=0),0,INDEX(data[],$Q196,$R196+Y$4)*Y$5*$P196)</f>
        <v>0</v>
      </c>
      <c r="Z196" s="17">
        <f>IF(OR($Q196=0,$R196=0),0,INDEX(data[],$Q196,$R196+Z$4)*Z$5*$P196)</f>
        <v>0</v>
      </c>
      <c r="AA196" s="17">
        <f>IF(OR($Q196=0,$R196=0),0,INDEX(data[],$Q196,$R196+AA$4)*AA$5*$P196)</f>
        <v>0</v>
      </c>
      <c r="AB196" s="17">
        <f>IF(OR($Q196=0,$R196=0),0,INDEX(data[],$Q196,$R196+AB$4)*AB$5*$P196)</f>
        <v>0</v>
      </c>
      <c r="AC196" s="17">
        <f>IF(OR($Q196=0,$R196=0),0,INDEX(data[],$Q196,$R196+AC$4)*AC$5*$P196)</f>
        <v>36000000</v>
      </c>
      <c r="AD196" s="17">
        <f>IF(OR($Q196=0,$R196=0),0,INDEX(data[],$Q196,$R196+AD$4)*AD$5*$P196)</f>
        <v>36000000</v>
      </c>
      <c r="AE196" s="17">
        <f>IF(OR($Q196=0,$R196=0),0,INDEX(data[],$Q196,$R196+AE$4)*AE$5*$P196)</f>
        <v>0</v>
      </c>
      <c r="AF196" s="17">
        <f>IF(OR($Q196=0,$R196=0),0,INDEX(data[],$Q196,$R196+AF$4)*AF$5*$P196)</f>
        <v>0</v>
      </c>
      <c r="AG196" s="17">
        <f>IF(OR($Q196=0,$R196=0),0,INDEX(data[],$Q196,$R196+AG$4)*AG$5*$P196)</f>
        <v>0</v>
      </c>
      <c r="AH196" s="18">
        <f>IF(OR($Q196=0,$R196=0),0,INDEX(data[],$Q196,$R196+AH$4)*AH$5*$P196)</f>
        <v>0</v>
      </c>
      <c r="AI196" s="5"/>
    </row>
    <row r="197" spans="1:35" x14ac:dyDescent="0.25">
      <c r="A197" t="str">
        <f t="shared" si="96"/>
        <v>3403000</v>
      </c>
      <c r="B197">
        <f t="shared" si="128"/>
        <v>3403000</v>
      </c>
      <c r="C197">
        <v>3785</v>
      </c>
      <c r="D197" t="s">
        <v>1424</v>
      </c>
      <c r="F197">
        <v>3</v>
      </c>
      <c r="G197">
        <v>3</v>
      </c>
      <c r="I197">
        <f t="shared" si="143"/>
        <v>1</v>
      </c>
      <c r="J197">
        <f t="shared" si="126"/>
        <v>1</v>
      </c>
      <c r="K197" t="s">
        <v>480</v>
      </c>
      <c r="L197" s="8" t="s">
        <v>1424</v>
      </c>
      <c r="N197" t="str">
        <f t="shared" si="144"/>
        <v>B-5120</v>
      </c>
      <c r="O197" t="s">
        <v>99</v>
      </c>
      <c r="P197">
        <v>-1</v>
      </c>
      <c r="Q197">
        <f>IF(N197="",0,IFERROR(MATCH(N197,data[key],0),0))</f>
        <v>146</v>
      </c>
      <c r="R197">
        <f>IF(O197="",0,IFERROR(MATCH(O197,data[#Headers],0)-1,0))</f>
        <v>89</v>
      </c>
      <c r="T197" s="39" t="s">
        <v>1424</v>
      </c>
      <c r="U197" s="56" t="s">
        <v>1425</v>
      </c>
      <c r="V197" s="15">
        <f>IF(OR($Q197=0,$R197=0),0,INDEX(data[],$Q197,$R197+V$4)*V$5*$P197)</f>
        <v>0</v>
      </c>
      <c r="W197" s="16">
        <f>IF(OR($Q197=0,$R197=0),0,INDEX(data[],$Q197,$R197+W$4)*W$5*$P197)</f>
        <v>0</v>
      </c>
      <c r="X197" s="17">
        <f>IF(OR($Q197=0,$R197=0),0,INDEX(data[],$Q197,$R197+X$4)*X$5*$P197)</f>
        <v>0</v>
      </c>
      <c r="Y197" s="17">
        <f>IF(OR($Q197=0,$R197=0),0,INDEX(data[],$Q197,$R197+Y$4)*Y$5*$P197)</f>
        <v>0</v>
      </c>
      <c r="Z197" s="17">
        <f>IF(OR($Q197=0,$R197=0),0,INDEX(data[],$Q197,$R197+Z$4)*Z$5*$P197)</f>
        <v>0</v>
      </c>
      <c r="AA197" s="17">
        <f>IF(OR($Q197=0,$R197=0),0,INDEX(data[],$Q197,$R197+AA$4)*AA$5*$P197)</f>
        <v>0</v>
      </c>
      <c r="AB197" s="17">
        <f>IF(OR($Q197=0,$R197=0),0,INDEX(data[],$Q197,$R197+AB$4)*AB$5*$P197)</f>
        <v>0</v>
      </c>
      <c r="AC197" s="17">
        <f>IF(OR($Q197=0,$R197=0),0,INDEX(data[],$Q197,$R197+AC$4)*AC$5*$P197)</f>
        <v>120000</v>
      </c>
      <c r="AD197" s="17">
        <f>IF(OR($Q197=0,$R197=0),0,INDEX(data[],$Q197,$R197+AD$4)*AD$5*$P197)</f>
        <v>240000</v>
      </c>
      <c r="AE197" s="17">
        <f>IF(OR($Q197=0,$R197=0),0,INDEX(data[],$Q197,$R197+AE$4)*AE$5*$P197)</f>
        <v>0</v>
      </c>
      <c r="AF197" s="17">
        <f>IF(OR($Q197=0,$R197=0),0,INDEX(data[],$Q197,$R197+AF$4)*AF$5*$P197)</f>
        <v>0</v>
      </c>
      <c r="AG197" s="17">
        <f>IF(OR($Q197=0,$R197=0),0,INDEX(data[],$Q197,$R197+AG$4)*AG$5*$P197)</f>
        <v>0</v>
      </c>
      <c r="AH197" s="18">
        <f>IF(OR($Q197=0,$R197=0),0,INDEX(data[],$Q197,$R197+AH$4)*AH$5*$P197)</f>
        <v>0</v>
      </c>
      <c r="AI197" s="5"/>
    </row>
    <row r="198" spans="1:35" x14ac:dyDescent="0.25">
      <c r="A198" t="str">
        <f t="shared" si="96"/>
        <v>3404000</v>
      </c>
      <c r="B198">
        <f t="shared" si="128"/>
        <v>3404000</v>
      </c>
      <c r="C198">
        <v>3790</v>
      </c>
      <c r="D198" t="s">
        <v>1427</v>
      </c>
      <c r="F198">
        <v>3</v>
      </c>
      <c r="G198">
        <v>3</v>
      </c>
      <c r="I198">
        <f>IF(AND(OR($F$1=0,F198=$F$1),G198&lt;=$G$1,OR($J$1=1,J198=1,G198=0)),1,0)</f>
        <v>1</v>
      </c>
      <c r="J198">
        <f>IF(COUNTIF(V198:AH198,"&gt;0")&gt;0,1,IF(COUNTIF(V198:AH198,"&lt;0")&gt;0,1,0))</f>
        <v>1</v>
      </c>
      <c r="K198" t="s">
        <v>480</v>
      </c>
      <c r="L198" s="8" t="s">
        <v>1427</v>
      </c>
      <c r="N198" t="str">
        <f>IF(OR(K198=0,L198=0),"",K198&amp;"-"&amp;IF(M198=0, L198,L198&amp;"-"&amp;M198))</f>
        <v>B-5130</v>
      </c>
      <c r="O198" t="s">
        <v>99</v>
      </c>
      <c r="P198">
        <v>-1</v>
      </c>
      <c r="Q198">
        <f>IF(N198="",0,IFERROR(MATCH(N198,data[key],0),0))</f>
        <v>147</v>
      </c>
      <c r="R198">
        <f>IF(O198="",0,IFERROR(MATCH(O198,data[#Headers],0)-1,0))</f>
        <v>89</v>
      </c>
      <c r="T198" s="39" t="s">
        <v>1427</v>
      </c>
      <c r="U198" s="56" t="s">
        <v>1428</v>
      </c>
      <c r="V198" s="15">
        <f>IF(OR($Q198=0,$R198=0),0,INDEX(data[],$Q198,$R198+V$4)*V$5*$P198)</f>
        <v>36750000</v>
      </c>
      <c r="W198" s="16">
        <f>IF(OR($Q198=0,$R198=0),0,INDEX(data[],$Q198,$R198+W$4)*W$5*$P198)</f>
        <v>36000000</v>
      </c>
      <c r="X198" s="17">
        <f>IF(OR($Q198=0,$R198=0),0,INDEX(data[],$Q198,$R198+X$4)*X$5*$P198)</f>
        <v>35250000</v>
      </c>
      <c r="Y198" s="17">
        <f>IF(OR($Q198=0,$R198=0),0,INDEX(data[],$Q198,$R198+Y$4)*Y$5*$P198)</f>
        <v>34500000</v>
      </c>
      <c r="Z198" s="17">
        <f>IF(OR($Q198=0,$R198=0),0,INDEX(data[],$Q198,$R198+Z$4)*Z$5*$P198)</f>
        <v>33750000</v>
      </c>
      <c r="AA198" s="17">
        <f>IF(OR($Q198=0,$R198=0),0,INDEX(data[],$Q198,$R198+AA$4)*AA$5*$P198)</f>
        <v>33000000</v>
      </c>
      <c r="AB198" s="17">
        <f>IF(OR($Q198=0,$R198=0),0,INDEX(data[],$Q198,$R198+AB$4)*AB$5*$P198)</f>
        <v>32250000</v>
      </c>
      <c r="AC198" s="17">
        <f>IF(OR($Q198=0,$R198=0),0,INDEX(data[],$Q198,$R198+AC$4)*AC$5*$P198)</f>
        <v>32850000</v>
      </c>
      <c r="AD198" s="17">
        <f>IF(OR($Q198=0,$R198=0),0,INDEX(data[],$Q198,$R198+AD$4)*AD$5*$P198)</f>
        <v>32077500</v>
      </c>
      <c r="AE198" s="17">
        <f>IF(OR($Q198=0,$R198=0),0,INDEX(data[],$Q198,$R198+AE$4)*AE$5*$P198)</f>
        <v>31305000</v>
      </c>
      <c r="AF198" s="17">
        <f>IF(OR($Q198=0,$R198=0),0,INDEX(data[],$Q198,$R198+AF$4)*AF$5*$P198)</f>
        <v>30532500</v>
      </c>
      <c r="AG198" s="17">
        <f>IF(OR($Q198=0,$R198=0),0,INDEX(data[],$Q198,$R198+AG$4)*AG$5*$P198)</f>
        <v>29760000</v>
      </c>
      <c r="AH198" s="18">
        <f>IF(OR($Q198=0,$R198=0),0,INDEX(data[],$Q198,$R198+AH$4)*AH$5*$P198)</f>
        <v>28987500</v>
      </c>
      <c r="AI198" s="5"/>
    </row>
    <row r="199" spans="1:35" x14ac:dyDescent="0.25">
      <c r="A199" t="str">
        <f t="shared" si="96"/>
        <v>3405000</v>
      </c>
      <c r="B199">
        <f t="shared" si="128"/>
        <v>3405000</v>
      </c>
      <c r="F199">
        <v>3</v>
      </c>
      <c r="G199">
        <v>1</v>
      </c>
      <c r="H199">
        <v>2</v>
      </c>
      <c r="I199">
        <f t="shared" si="143"/>
        <v>1</v>
      </c>
      <c r="J199">
        <f t="shared" si="126"/>
        <v>1</v>
      </c>
      <c r="L199" s="8"/>
      <c r="N199" t="str">
        <f t="shared" si="144"/>
        <v/>
      </c>
      <c r="Q199">
        <f>IF(N199="",0,IFERROR(MATCH(N199,data[key],0),0))</f>
        <v>0</v>
      </c>
      <c r="R199">
        <f>IF(O199="",0,IFERROR(MATCH(O199,data[#Headers],0)-1,0))</f>
        <v>0</v>
      </c>
      <c r="T199" s="39" t="s">
        <v>1726</v>
      </c>
      <c r="U199" s="54" t="s">
        <v>1681</v>
      </c>
      <c r="V199" s="15">
        <f t="shared" ref="V199" si="148">V200+V201</f>
        <v>110400000</v>
      </c>
      <c r="W199" s="16">
        <f>W200+W201</f>
        <v>110400000</v>
      </c>
      <c r="X199" s="17">
        <f t="shared" ref="X199:AH199" si="149">X200+X201</f>
        <v>105600000</v>
      </c>
      <c r="Y199" s="17">
        <f t="shared" si="149"/>
        <v>110400000</v>
      </c>
      <c r="Z199" s="17">
        <f t="shared" si="149"/>
        <v>108000000</v>
      </c>
      <c r="AA199" s="17">
        <f t="shared" si="149"/>
        <v>110400000</v>
      </c>
      <c r="AB199" s="17">
        <f t="shared" si="149"/>
        <v>108000000</v>
      </c>
      <c r="AC199" s="17">
        <f t="shared" si="149"/>
        <v>110400000</v>
      </c>
      <c r="AD199" s="17">
        <f t="shared" si="149"/>
        <v>110400000</v>
      </c>
      <c r="AE199" s="17">
        <f t="shared" si="149"/>
        <v>108000000</v>
      </c>
      <c r="AF199" s="17">
        <f t="shared" si="149"/>
        <v>110400000</v>
      </c>
      <c r="AG199" s="17">
        <f t="shared" si="149"/>
        <v>108000000</v>
      </c>
      <c r="AH199" s="18">
        <f t="shared" si="149"/>
        <v>110400000</v>
      </c>
      <c r="AI199" s="5"/>
    </row>
    <row r="200" spans="1:35" x14ac:dyDescent="0.25">
      <c r="A200" t="str">
        <f t="shared" si="96"/>
        <v>3406000</v>
      </c>
      <c r="B200">
        <f t="shared" si="128"/>
        <v>3406000</v>
      </c>
      <c r="C200">
        <v>3850</v>
      </c>
      <c r="D200" t="s">
        <v>1438</v>
      </c>
      <c r="F200">
        <v>3</v>
      </c>
      <c r="G200">
        <v>3</v>
      </c>
      <c r="I200">
        <f t="shared" si="143"/>
        <v>1</v>
      </c>
      <c r="J200">
        <f t="shared" si="126"/>
        <v>1</v>
      </c>
      <c r="K200" t="s">
        <v>480</v>
      </c>
      <c r="L200" s="8" t="s">
        <v>1438</v>
      </c>
      <c r="N200" t="str">
        <f t="shared" si="144"/>
        <v>B-5410</v>
      </c>
      <c r="O200" t="s">
        <v>446</v>
      </c>
      <c r="P200">
        <v>1</v>
      </c>
      <c r="Q200">
        <f>IF(N200="",0,IFERROR(MATCH(N200,data[key],0),0))</f>
        <v>152</v>
      </c>
      <c r="R200">
        <f>IF(O200="",0,IFERROR(MATCH(O200,data[#Headers],0)-1,0))</f>
        <v>115</v>
      </c>
      <c r="T200" s="39" t="s">
        <v>1438</v>
      </c>
      <c r="U200" s="56" t="s">
        <v>1439</v>
      </c>
      <c r="V200" s="15">
        <f>IF(OR($Q200=0,$R200=0),0,INDEX(data[],$Q200,$R200+V$4)*V$5*$P200)</f>
        <v>110400000</v>
      </c>
      <c r="W200" s="16">
        <f>IF(OR($Q200=0,$R200=0),0,INDEX(data[],$Q200,$R200+W$4)*W$5*$P200)</f>
        <v>110400000</v>
      </c>
      <c r="X200" s="17">
        <f>IF(OR($Q200=0,$R200=0),0,INDEX(data[],$Q200,$R200+X$4)*X$5*$P200)</f>
        <v>105600000</v>
      </c>
      <c r="Y200" s="17">
        <f>IF(OR($Q200=0,$R200=0),0,INDEX(data[],$Q200,$R200+Y$4)*Y$5*$P200)</f>
        <v>110400000</v>
      </c>
      <c r="Z200" s="17">
        <f>IF(OR($Q200=0,$R200=0),0,INDEX(data[],$Q200,$R200+Z$4)*Z$5*$P200)</f>
        <v>108000000</v>
      </c>
      <c r="AA200" s="17">
        <f>IF(OR($Q200=0,$R200=0),0,INDEX(data[],$Q200,$R200+AA$4)*AA$5*$P200)</f>
        <v>110400000</v>
      </c>
      <c r="AB200" s="17">
        <f>IF(OR($Q200=0,$R200=0),0,INDEX(data[],$Q200,$R200+AB$4)*AB$5*$P200)</f>
        <v>108000000</v>
      </c>
      <c r="AC200" s="17">
        <f>IF(OR($Q200=0,$R200=0),0,INDEX(data[],$Q200,$R200+AC$4)*AC$5*$P200)</f>
        <v>110400000</v>
      </c>
      <c r="AD200" s="17">
        <f>IF(OR($Q200=0,$R200=0),0,INDEX(data[],$Q200,$R200+AD$4)*AD$5*$P200)</f>
        <v>110400000</v>
      </c>
      <c r="AE200" s="17">
        <f>IF(OR($Q200=0,$R200=0),0,INDEX(data[],$Q200,$R200+AE$4)*AE$5*$P200)</f>
        <v>108000000</v>
      </c>
      <c r="AF200" s="17">
        <f>IF(OR($Q200=0,$R200=0),0,INDEX(data[],$Q200,$R200+AF$4)*AF$5*$P200)</f>
        <v>110400000</v>
      </c>
      <c r="AG200" s="17">
        <f>IF(OR($Q200=0,$R200=0),0,INDEX(data[],$Q200,$R200+AG$4)*AG$5*$P200)</f>
        <v>108000000</v>
      </c>
      <c r="AH200" s="18">
        <f>IF(OR($Q200=0,$R200=0),0,INDEX(data[],$Q200,$R200+AH$4)*AH$5*$P200)</f>
        <v>110400000</v>
      </c>
      <c r="AI200" s="5"/>
    </row>
    <row r="201" spans="1:35" hidden="1" x14ac:dyDescent="0.25">
      <c r="A201" t="str">
        <f t="shared" ref="A201:A264" si="150">IF(B201="","",IF(M201="",B201&amp;"",B201&amp;"-"&amp;M201))</f>
        <v>3407000</v>
      </c>
      <c r="B201">
        <f t="shared" si="128"/>
        <v>3407000</v>
      </c>
      <c r="C201">
        <v>3859</v>
      </c>
      <c r="D201" t="s">
        <v>1441</v>
      </c>
      <c r="F201">
        <v>3</v>
      </c>
      <c r="G201">
        <v>3</v>
      </c>
      <c r="I201">
        <f t="shared" si="143"/>
        <v>0</v>
      </c>
      <c r="J201">
        <f t="shared" si="126"/>
        <v>0</v>
      </c>
      <c r="K201" t="s">
        <v>480</v>
      </c>
      <c r="L201" s="8" t="s">
        <v>1441</v>
      </c>
      <c r="N201" t="str">
        <f t="shared" si="144"/>
        <v>B-5490</v>
      </c>
      <c r="O201" t="s">
        <v>446</v>
      </c>
      <c r="P201">
        <v>1</v>
      </c>
      <c r="Q201">
        <f>IF(N201="",0,IFERROR(MATCH(N201,data[key],0),0))</f>
        <v>153</v>
      </c>
      <c r="R201">
        <f>IF(O201="",0,IFERROR(MATCH(O201,data[#Headers],0)-1,0))</f>
        <v>115</v>
      </c>
      <c r="T201" s="39" t="s">
        <v>1441</v>
      </c>
      <c r="U201" s="56" t="s">
        <v>1442</v>
      </c>
      <c r="V201" s="15">
        <f>IF(OR($Q201=0,$R201=0),0,INDEX(data[],$Q201,$R201+V$4)*V$5*$P201)</f>
        <v>0</v>
      </c>
      <c r="W201" s="16">
        <f>IF(OR($Q201=0,$R201=0),0,INDEX(data[],$Q201,$R201+W$4)*W$5*$P201)</f>
        <v>0</v>
      </c>
      <c r="X201" s="17">
        <f>IF(OR($Q201=0,$R201=0),0,INDEX(data[],$Q201,$R201+X$4)*X$5*$P201)</f>
        <v>0</v>
      </c>
      <c r="Y201" s="17">
        <f>IF(OR($Q201=0,$R201=0),0,INDEX(data[],$Q201,$R201+Y$4)*Y$5*$P201)</f>
        <v>0</v>
      </c>
      <c r="Z201" s="17">
        <f>IF(OR($Q201=0,$R201=0),0,INDEX(data[],$Q201,$R201+Z$4)*Z$5*$P201)</f>
        <v>0</v>
      </c>
      <c r="AA201" s="17">
        <f>IF(OR($Q201=0,$R201=0),0,INDEX(data[],$Q201,$R201+AA$4)*AA$5*$P201)</f>
        <v>0</v>
      </c>
      <c r="AB201" s="17">
        <f>IF(OR($Q201=0,$R201=0),0,INDEX(data[],$Q201,$R201+AB$4)*AB$5*$P201)</f>
        <v>0</v>
      </c>
      <c r="AC201" s="17">
        <f>IF(OR($Q201=0,$R201=0),0,INDEX(data[],$Q201,$R201+AC$4)*AC$5*$P201)</f>
        <v>0</v>
      </c>
      <c r="AD201" s="17">
        <f>IF(OR($Q201=0,$R201=0),0,INDEX(data[],$Q201,$R201+AD$4)*AD$5*$P201)</f>
        <v>0</v>
      </c>
      <c r="AE201" s="17">
        <f>IF(OR($Q201=0,$R201=0),0,INDEX(data[],$Q201,$R201+AE$4)*AE$5*$P201)</f>
        <v>0</v>
      </c>
      <c r="AF201" s="17">
        <f>IF(OR($Q201=0,$R201=0),0,INDEX(data[],$Q201,$R201+AF$4)*AF$5*$P201)</f>
        <v>0</v>
      </c>
      <c r="AG201" s="17">
        <f>IF(OR($Q201=0,$R201=0),0,INDEX(data[],$Q201,$R201+AG$4)*AG$5*$P201)</f>
        <v>0</v>
      </c>
      <c r="AH201" s="18">
        <f>IF(OR($Q201=0,$R201=0),0,INDEX(data[],$Q201,$R201+AH$4)*AH$5*$P201)</f>
        <v>0</v>
      </c>
      <c r="AI201" s="5"/>
    </row>
    <row r="202" spans="1:35" hidden="1" x14ac:dyDescent="0.25">
      <c r="A202" t="str">
        <f t="shared" si="150"/>
        <v>3408000</v>
      </c>
      <c r="B202">
        <f t="shared" si="128"/>
        <v>3408000</v>
      </c>
      <c r="F202">
        <v>3</v>
      </c>
      <c r="G202">
        <v>1</v>
      </c>
      <c r="H202">
        <v>2</v>
      </c>
      <c r="I202">
        <f t="shared" si="143"/>
        <v>0</v>
      </c>
      <c r="J202">
        <f t="shared" si="126"/>
        <v>0</v>
      </c>
      <c r="L202" s="8"/>
      <c r="N202" t="str">
        <f t="shared" si="144"/>
        <v/>
      </c>
      <c r="Q202">
        <f>IF(N202="",0,IFERROR(MATCH(N202,data[key],0),0))</f>
        <v>0</v>
      </c>
      <c r="R202">
        <f>IF(O202="",0,IFERROR(MATCH(O202,data[#Headers],0)-1,0))</f>
        <v>0</v>
      </c>
      <c r="T202" s="39" t="s">
        <v>1724</v>
      </c>
      <c r="U202" s="54" t="s">
        <v>1725</v>
      </c>
      <c r="V202" s="15">
        <f>V203+V204</f>
        <v>0</v>
      </c>
      <c r="W202" s="16">
        <f>W203+W204</f>
        <v>0</v>
      </c>
      <c r="X202" s="17">
        <f t="shared" ref="X202:AH202" si="151">X203+X204</f>
        <v>0</v>
      </c>
      <c r="Y202" s="17">
        <f t="shared" si="151"/>
        <v>0</v>
      </c>
      <c r="Z202" s="17">
        <f t="shared" si="151"/>
        <v>0</v>
      </c>
      <c r="AA202" s="17">
        <f t="shared" si="151"/>
        <v>0</v>
      </c>
      <c r="AB202" s="17">
        <f t="shared" si="151"/>
        <v>0</v>
      </c>
      <c r="AC202" s="17">
        <f t="shared" si="151"/>
        <v>0</v>
      </c>
      <c r="AD202" s="17">
        <f t="shared" si="151"/>
        <v>0</v>
      </c>
      <c r="AE202" s="17">
        <f t="shared" si="151"/>
        <v>0</v>
      </c>
      <c r="AF202" s="17">
        <f t="shared" si="151"/>
        <v>0</v>
      </c>
      <c r="AG202" s="17">
        <f t="shared" si="151"/>
        <v>0</v>
      </c>
      <c r="AH202" s="18">
        <f t="shared" si="151"/>
        <v>0</v>
      </c>
      <c r="AI202" s="5"/>
    </row>
    <row r="203" spans="1:35" hidden="1" x14ac:dyDescent="0.25">
      <c r="A203" t="str">
        <f t="shared" si="150"/>
        <v>3409000</v>
      </c>
      <c r="B203">
        <f t="shared" si="128"/>
        <v>3409000</v>
      </c>
      <c r="C203">
        <v>3840</v>
      </c>
      <c r="D203" s="27" t="s">
        <v>1719</v>
      </c>
      <c r="F203">
        <v>3</v>
      </c>
      <c r="G203">
        <v>3</v>
      </c>
      <c r="I203">
        <f t="shared" si="143"/>
        <v>0</v>
      </c>
      <c r="J203">
        <f t="shared" si="126"/>
        <v>0</v>
      </c>
      <c r="K203" t="s">
        <v>480</v>
      </c>
      <c r="L203" s="8" t="s">
        <v>1719</v>
      </c>
      <c r="N203" t="str">
        <f t="shared" si="144"/>
        <v>B-5310</v>
      </c>
      <c r="O203" t="s">
        <v>446</v>
      </c>
      <c r="P203">
        <v>1</v>
      </c>
      <c r="Q203">
        <f>IF(N203="",0,IFERROR(MATCH(N203,data[key],0),0))</f>
        <v>0</v>
      </c>
      <c r="R203">
        <f>IF(O203="",0,IFERROR(MATCH(O203,data[#Headers],0)-1,0))</f>
        <v>115</v>
      </c>
      <c r="T203" s="39" t="s">
        <v>1719</v>
      </c>
      <c r="U203" s="56" t="s">
        <v>1720</v>
      </c>
      <c r="V203" s="15">
        <f>IF(OR($Q203=0,$R203=0),0,INDEX(data[],$Q203,$R203+V$4)*V$5*$P203)</f>
        <v>0</v>
      </c>
      <c r="W203" s="16">
        <f>IF(OR($Q203=0,$R203=0),0,INDEX(data[],$Q203,$R203+W$4)*W$5*$P203)</f>
        <v>0</v>
      </c>
      <c r="X203" s="17">
        <f>IF(OR($Q203=0,$R203=0),0,INDEX(data[],$Q203,$R203+X$4)*X$5*$P203)</f>
        <v>0</v>
      </c>
      <c r="Y203" s="17">
        <f>IF(OR($Q203=0,$R203=0),0,INDEX(data[],$Q203,$R203+Y$4)*Y$5*$P203)</f>
        <v>0</v>
      </c>
      <c r="Z203" s="17">
        <f>IF(OR($Q203=0,$R203=0),0,INDEX(data[],$Q203,$R203+Z$4)*Z$5*$P203)</f>
        <v>0</v>
      </c>
      <c r="AA203" s="17">
        <f>IF(OR($Q203=0,$R203=0),0,INDEX(data[],$Q203,$R203+AA$4)*AA$5*$P203)</f>
        <v>0</v>
      </c>
      <c r="AB203" s="17">
        <f>IF(OR($Q203=0,$R203=0),0,INDEX(data[],$Q203,$R203+AB$4)*AB$5*$P203)</f>
        <v>0</v>
      </c>
      <c r="AC203" s="17">
        <f>IF(OR($Q203=0,$R203=0),0,INDEX(data[],$Q203,$R203+AC$4)*AC$5*$P203)</f>
        <v>0</v>
      </c>
      <c r="AD203" s="17">
        <f>IF(OR($Q203=0,$R203=0),0,INDEX(data[],$Q203,$R203+AD$4)*AD$5*$P203)</f>
        <v>0</v>
      </c>
      <c r="AE203" s="17">
        <f>IF(OR($Q203=0,$R203=0),0,INDEX(data[],$Q203,$R203+AE$4)*AE$5*$P203)</f>
        <v>0</v>
      </c>
      <c r="AF203" s="17">
        <f>IF(OR($Q203=0,$R203=0),0,INDEX(data[],$Q203,$R203+AF$4)*AF$5*$P203)</f>
        <v>0</v>
      </c>
      <c r="AG203" s="17">
        <f>IF(OR($Q203=0,$R203=0),0,INDEX(data[],$Q203,$R203+AG$4)*AG$5*$P203)</f>
        <v>0</v>
      </c>
      <c r="AH203" s="18">
        <f>IF(OR($Q203=0,$R203=0),0,INDEX(data[],$Q203,$R203+AH$4)*AH$5*$P203)</f>
        <v>0</v>
      </c>
      <c r="AI203" s="5"/>
    </row>
    <row r="204" spans="1:35" hidden="1" x14ac:dyDescent="0.25">
      <c r="A204" t="str">
        <f t="shared" si="150"/>
        <v>3410000</v>
      </c>
      <c r="B204">
        <f t="shared" si="128"/>
        <v>3410000</v>
      </c>
      <c r="C204">
        <v>3849</v>
      </c>
      <c r="D204" s="27" t="s">
        <v>1721</v>
      </c>
      <c r="F204">
        <v>3</v>
      </c>
      <c r="G204">
        <v>3</v>
      </c>
      <c r="I204">
        <f t="shared" si="143"/>
        <v>0</v>
      </c>
      <c r="J204">
        <f t="shared" si="126"/>
        <v>0</v>
      </c>
      <c r="K204" t="s">
        <v>480</v>
      </c>
      <c r="L204" s="8" t="s">
        <v>1721</v>
      </c>
      <c r="N204" t="str">
        <f t="shared" si="144"/>
        <v>B-5390</v>
      </c>
      <c r="O204" t="s">
        <v>446</v>
      </c>
      <c r="P204">
        <v>1</v>
      </c>
      <c r="Q204">
        <f>IF(N204="",0,IFERROR(MATCH(N204,data[key],0),0))</f>
        <v>0</v>
      </c>
      <c r="R204">
        <f>IF(O204="",0,IFERROR(MATCH(O204,data[#Headers],0)-1,0))</f>
        <v>115</v>
      </c>
      <c r="T204" s="39" t="s">
        <v>1721</v>
      </c>
      <c r="U204" s="56" t="s">
        <v>1722</v>
      </c>
      <c r="V204" s="15">
        <f>IF(OR($Q204=0,$R204=0),0,INDEX(data[],$Q204,$R204+V$4)*V$5*$P204)</f>
        <v>0</v>
      </c>
      <c r="W204" s="16">
        <f>IF(OR($Q204=0,$R204=0),0,INDEX(data[],$Q204,$R204+W$4)*W$5*$P204)</f>
        <v>0</v>
      </c>
      <c r="X204" s="17">
        <f>IF(OR($Q204=0,$R204=0),0,INDEX(data[],$Q204,$R204+X$4)*X$5*$P204)</f>
        <v>0</v>
      </c>
      <c r="Y204" s="17">
        <f>IF(OR($Q204=0,$R204=0),0,INDEX(data[],$Q204,$R204+Y$4)*Y$5*$P204)</f>
        <v>0</v>
      </c>
      <c r="Z204" s="17">
        <f>IF(OR($Q204=0,$R204=0),0,INDEX(data[],$Q204,$R204+Z$4)*Z$5*$P204)</f>
        <v>0</v>
      </c>
      <c r="AA204" s="17">
        <f>IF(OR($Q204=0,$R204=0),0,INDEX(data[],$Q204,$R204+AA$4)*AA$5*$P204)</f>
        <v>0</v>
      </c>
      <c r="AB204" s="17">
        <f>IF(OR($Q204=0,$R204=0),0,INDEX(data[],$Q204,$R204+AB$4)*AB$5*$P204)</f>
        <v>0</v>
      </c>
      <c r="AC204" s="17">
        <f>IF(OR($Q204=0,$R204=0),0,INDEX(data[],$Q204,$R204+AC$4)*AC$5*$P204)</f>
        <v>0</v>
      </c>
      <c r="AD204" s="17">
        <f>IF(OR($Q204=0,$R204=0),0,INDEX(data[],$Q204,$R204+AD$4)*AD$5*$P204)</f>
        <v>0</v>
      </c>
      <c r="AE204" s="17">
        <f>IF(OR($Q204=0,$R204=0),0,INDEX(data[],$Q204,$R204+AE$4)*AE$5*$P204)</f>
        <v>0</v>
      </c>
      <c r="AF204" s="17">
        <f>IF(OR($Q204=0,$R204=0),0,INDEX(data[],$Q204,$R204+AF$4)*AF$5*$P204)</f>
        <v>0</v>
      </c>
      <c r="AG204" s="17">
        <f>IF(OR($Q204=0,$R204=0),0,INDEX(data[],$Q204,$R204+AG$4)*AG$5*$P204)</f>
        <v>0</v>
      </c>
      <c r="AH204" s="18">
        <f>IF(OR($Q204=0,$R204=0),0,INDEX(data[],$Q204,$R204+AH$4)*AH$5*$P204)</f>
        <v>0</v>
      </c>
      <c r="AI204" s="5"/>
    </row>
    <row r="205" spans="1:35" x14ac:dyDescent="0.25">
      <c r="A205" t="str">
        <f t="shared" si="150"/>
        <v>3411000</v>
      </c>
      <c r="B205">
        <f t="shared" si="128"/>
        <v>3411000</v>
      </c>
      <c r="C205">
        <v>3860</v>
      </c>
      <c r="D205" t="s">
        <v>1444</v>
      </c>
      <c r="F205">
        <v>3</v>
      </c>
      <c r="G205">
        <v>1</v>
      </c>
      <c r="H205">
        <v>2</v>
      </c>
      <c r="I205">
        <f t="shared" si="143"/>
        <v>1</v>
      </c>
      <c r="J205">
        <f t="shared" si="126"/>
        <v>1</v>
      </c>
      <c r="K205" t="s">
        <v>480</v>
      </c>
      <c r="L205" s="8" t="s">
        <v>1444</v>
      </c>
      <c r="N205" t="str">
        <f t="shared" si="144"/>
        <v>B-5510</v>
      </c>
      <c r="O205" t="s">
        <v>446</v>
      </c>
      <c r="P205">
        <v>1</v>
      </c>
      <c r="Q205">
        <f>IF(N205="",0,IFERROR(MATCH(N205,data[key],0),0))</f>
        <v>154</v>
      </c>
      <c r="R205">
        <f>IF(O205="",0,IFERROR(MATCH(O205,data[#Headers],0)-1,0))</f>
        <v>115</v>
      </c>
      <c r="T205" s="39" t="s">
        <v>1723</v>
      </c>
      <c r="U205" s="54" t="s">
        <v>1445</v>
      </c>
      <c r="V205" s="15">
        <f>IF(OR($Q205=0,$R205=0),0,INDEX(data[],$Q205,$R205+V$4)*V$5*$P205)</f>
        <v>8140000</v>
      </c>
      <c r="W205" s="16">
        <f>IF(OR($Q205=0,$R205=0),0,INDEX(data[],$Q205,$R205+W$4)*W$5*$P205)</f>
        <v>8140000</v>
      </c>
      <c r="X205" s="17">
        <f>IF(OR($Q205=0,$R205=0),0,INDEX(data[],$Q205,$R205+X$4)*X$5*$P205)</f>
        <v>8140000</v>
      </c>
      <c r="Y205" s="17">
        <f>IF(OR($Q205=0,$R205=0),0,INDEX(data[],$Q205,$R205+Y$4)*Y$5*$P205)</f>
        <v>8140000</v>
      </c>
      <c r="Z205" s="17">
        <f>IF(OR($Q205=0,$R205=0),0,INDEX(data[],$Q205,$R205+Z$4)*Z$5*$P205)</f>
        <v>8140000</v>
      </c>
      <c r="AA205" s="17">
        <f>IF(OR($Q205=0,$R205=0),0,INDEX(data[],$Q205,$R205+AA$4)*AA$5*$P205)</f>
        <v>8140000</v>
      </c>
      <c r="AB205" s="17">
        <f>IF(OR($Q205=0,$R205=0),0,INDEX(data[],$Q205,$R205+AB$4)*AB$5*$P205)</f>
        <v>8140000</v>
      </c>
      <c r="AC205" s="17">
        <f>IF(OR($Q205=0,$R205=0),0,INDEX(data[],$Q205,$R205+AC$4)*AC$5*$P205)</f>
        <v>8140000</v>
      </c>
      <c r="AD205" s="17">
        <f>IF(OR($Q205=0,$R205=0),0,INDEX(data[],$Q205,$R205+AD$4)*AD$5*$P205)</f>
        <v>8140000</v>
      </c>
      <c r="AE205" s="17">
        <f>IF(OR($Q205=0,$R205=0),0,INDEX(data[],$Q205,$R205+AE$4)*AE$5*$P205)</f>
        <v>8140000</v>
      </c>
      <c r="AF205" s="17">
        <f>IF(OR($Q205=0,$R205=0),0,INDEX(data[],$Q205,$R205+AF$4)*AF$5*$P205)</f>
        <v>8140000</v>
      </c>
      <c r="AG205" s="17">
        <f>IF(OR($Q205=0,$R205=0),0,INDEX(data[],$Q205,$R205+AG$4)*AG$5*$P205)</f>
        <v>8140000</v>
      </c>
      <c r="AH205" s="18">
        <f>IF(OR($Q205=0,$R205=0),0,INDEX(data[],$Q205,$R205+AH$4)*AH$5*$P205)</f>
        <v>8140000</v>
      </c>
      <c r="AI205" s="5"/>
    </row>
    <row r="206" spans="1:35" x14ac:dyDescent="0.25">
      <c r="A206" t="str">
        <f t="shared" si="150"/>
        <v>3412000</v>
      </c>
      <c r="B206">
        <f t="shared" si="128"/>
        <v>3412000</v>
      </c>
      <c r="F206">
        <v>3</v>
      </c>
      <c r="G206">
        <v>1</v>
      </c>
      <c r="H206">
        <v>2</v>
      </c>
      <c r="I206">
        <f t="shared" si="143"/>
        <v>1</v>
      </c>
      <c r="J206">
        <f t="shared" si="126"/>
        <v>1</v>
      </c>
      <c r="L206" s="8"/>
      <c r="N206" t="str">
        <f t="shared" si="144"/>
        <v/>
      </c>
      <c r="Q206">
        <f>IF(N206="",0,IFERROR(MATCH(N206,data[key],0),0))</f>
        <v>0</v>
      </c>
      <c r="R206">
        <f>IF(O206="",0,IFERROR(MATCH(O206,data[#Headers],0)-1,0))</f>
        <v>0</v>
      </c>
      <c r="T206" s="39" t="s">
        <v>1727</v>
      </c>
      <c r="U206" s="54" t="s">
        <v>1684</v>
      </c>
      <c r="V206" s="15">
        <f t="shared" ref="V206" si="152">V210+V207+V208+V209</f>
        <v>69060000</v>
      </c>
      <c r="W206" s="16">
        <f>W210+W207+W208+W209</f>
        <v>67540000</v>
      </c>
      <c r="X206" s="17">
        <f t="shared" ref="X206:AH206" si="153">X210+X207+X208+X209</f>
        <v>69290000</v>
      </c>
      <c r="Y206" s="17">
        <f t="shared" si="153"/>
        <v>67840000</v>
      </c>
      <c r="Z206" s="17">
        <f t="shared" si="153"/>
        <v>68790000</v>
      </c>
      <c r="AA206" s="17">
        <f t="shared" si="153"/>
        <v>68140000</v>
      </c>
      <c r="AB206" s="17">
        <f t="shared" si="153"/>
        <v>69090000</v>
      </c>
      <c r="AC206" s="17">
        <f t="shared" si="153"/>
        <v>68746000</v>
      </c>
      <c r="AD206" s="17">
        <f t="shared" si="153"/>
        <v>51425500</v>
      </c>
      <c r="AE206" s="17">
        <f t="shared" si="153"/>
        <v>52305000</v>
      </c>
      <c r="AF206" s="17">
        <f t="shared" si="153"/>
        <v>69683500</v>
      </c>
      <c r="AG206" s="17">
        <f t="shared" si="153"/>
        <v>70638000</v>
      </c>
      <c r="AH206" s="18">
        <f t="shared" si="153"/>
        <v>69992500</v>
      </c>
      <c r="AI206" s="5"/>
    </row>
    <row r="207" spans="1:35" x14ac:dyDescent="0.25">
      <c r="A207" t="str">
        <f t="shared" si="150"/>
        <v>3413000</v>
      </c>
      <c r="B207">
        <f t="shared" si="128"/>
        <v>3413000</v>
      </c>
      <c r="C207">
        <v>3800</v>
      </c>
      <c r="D207" t="s">
        <v>1430</v>
      </c>
      <c r="F207">
        <v>3</v>
      </c>
      <c r="G207">
        <v>3</v>
      </c>
      <c r="I207">
        <f t="shared" si="143"/>
        <v>1</v>
      </c>
      <c r="J207">
        <f t="shared" si="126"/>
        <v>1</v>
      </c>
      <c r="K207" t="s">
        <v>480</v>
      </c>
      <c r="L207" s="8" t="s">
        <v>1430</v>
      </c>
      <c r="N207" t="str">
        <f t="shared" ref="N207" si="154">IF(OR(K207=0,L207=0),"",K207&amp;"-"&amp;IF(M207=0, L207,L207&amp;"-"&amp;M207))</f>
        <v>B-5210</v>
      </c>
      <c r="O207" t="s">
        <v>446</v>
      </c>
      <c r="P207">
        <v>1</v>
      </c>
      <c r="Q207">
        <f>IF(N207="",0,IFERROR(MATCH(N207,data[key],0),0))</f>
        <v>148</v>
      </c>
      <c r="R207">
        <f>IF(O207="",0,IFERROR(MATCH(O207,data[#Headers],0)-1,0))</f>
        <v>115</v>
      </c>
      <c r="T207" s="39" t="s">
        <v>1430</v>
      </c>
      <c r="U207" s="56" t="s">
        <v>1240</v>
      </c>
      <c r="V207" s="15">
        <f>IF(OR($Q207=0,$R207=0),0,INDEX(data[],$Q207,$R207+V$4)*V$5*$P207)</f>
        <v>2860000</v>
      </c>
      <c r="W207" s="16">
        <f>IF(OR($Q207=0,$R207=0),0,INDEX(data[],$Q207,$R207+W$4)*W$5*$P207)</f>
        <v>2860000</v>
      </c>
      <c r="X207" s="17">
        <f>IF(OR($Q207=0,$R207=0),0,INDEX(data[],$Q207,$R207+X$4)*X$5*$P207)</f>
        <v>2860000</v>
      </c>
      <c r="Y207" s="17">
        <f>IF(OR($Q207=0,$R207=0),0,INDEX(data[],$Q207,$R207+Y$4)*Y$5*$P207)</f>
        <v>2860000</v>
      </c>
      <c r="Z207" s="17">
        <f>IF(OR($Q207=0,$R207=0),0,INDEX(data[],$Q207,$R207+Z$4)*Z$5*$P207)</f>
        <v>2860000</v>
      </c>
      <c r="AA207" s="17">
        <f>IF(OR($Q207=0,$R207=0),0,INDEX(data[],$Q207,$R207+AA$4)*AA$5*$P207)</f>
        <v>2860000</v>
      </c>
      <c r="AB207" s="17">
        <f>IF(OR($Q207=0,$R207=0),0,INDEX(data[],$Q207,$R207+AB$4)*AB$5*$P207)</f>
        <v>2860000</v>
      </c>
      <c r="AC207" s="17">
        <f>IF(OR($Q207=0,$R207=0),0,INDEX(data[],$Q207,$R207+AC$4)*AC$5*$P207)</f>
        <v>2860000</v>
      </c>
      <c r="AD207" s="17">
        <f>IF(OR($Q207=0,$R207=0),0,INDEX(data[],$Q207,$R207+AD$4)*AD$5*$P207)</f>
        <v>2860000</v>
      </c>
      <c r="AE207" s="17">
        <f>IF(OR($Q207=0,$R207=0),0,INDEX(data[],$Q207,$R207+AE$4)*AE$5*$P207)</f>
        <v>2860000</v>
      </c>
      <c r="AF207" s="17">
        <f>IF(OR($Q207=0,$R207=0),0,INDEX(data[],$Q207,$R207+AF$4)*AF$5*$P207)</f>
        <v>2860000</v>
      </c>
      <c r="AG207" s="17">
        <f>IF(OR($Q207=0,$R207=0),0,INDEX(data[],$Q207,$R207+AG$4)*AG$5*$P207)</f>
        <v>2860000</v>
      </c>
      <c r="AH207" s="18">
        <f>IF(OR($Q207=0,$R207=0),0,INDEX(data[],$Q207,$R207+AH$4)*AH$5*$P207)</f>
        <v>2860000</v>
      </c>
      <c r="AI207" s="5"/>
    </row>
    <row r="208" spans="1:35" x14ac:dyDescent="0.25">
      <c r="A208" t="str">
        <f t="shared" si="150"/>
        <v>3414000</v>
      </c>
      <c r="B208">
        <f t="shared" si="128"/>
        <v>3414000</v>
      </c>
      <c r="C208">
        <v>3805</v>
      </c>
      <c r="D208" t="s">
        <v>1432</v>
      </c>
      <c r="F208">
        <v>3</v>
      </c>
      <c r="G208">
        <v>3</v>
      </c>
      <c r="I208">
        <f t="shared" si="143"/>
        <v>1</v>
      </c>
      <c r="J208">
        <f t="shared" si="126"/>
        <v>1</v>
      </c>
      <c r="K208" t="s">
        <v>480</v>
      </c>
      <c r="L208" s="8" t="s">
        <v>1432</v>
      </c>
      <c r="N208" t="str">
        <f t="shared" si="144"/>
        <v>B-5220</v>
      </c>
      <c r="O208" t="s">
        <v>446</v>
      </c>
      <c r="P208">
        <v>1</v>
      </c>
      <c r="Q208">
        <f>IF(N208="",0,IFERROR(MATCH(N208,data[key],0),0))</f>
        <v>149</v>
      </c>
      <c r="R208">
        <f>IF(O208="",0,IFERROR(MATCH(O208,data[#Headers],0)-1,0))</f>
        <v>115</v>
      </c>
      <c r="T208" s="39" t="s">
        <v>1432</v>
      </c>
      <c r="U208" s="56" t="s">
        <v>1241</v>
      </c>
      <c r="V208" s="15">
        <f>IF(OR($Q208=0,$R208=0),0,INDEX(data[],$Q208,$R208+V$4)*V$5*$P208)</f>
        <v>41600000</v>
      </c>
      <c r="W208" s="16">
        <f>IF(OR($Q208=0,$R208=0),0,INDEX(data[],$Q208,$R208+W$4)*W$5*$P208)</f>
        <v>40000000</v>
      </c>
      <c r="X208" s="17">
        <f>IF(OR($Q208=0,$R208=0),0,INDEX(data[],$Q208,$R208+X$4)*X$5*$P208)</f>
        <v>40800000</v>
      </c>
      <c r="Y208" s="17">
        <f>IF(OR($Q208=0,$R208=0),0,INDEX(data[],$Q208,$R208+Y$4)*Y$5*$P208)</f>
        <v>40000000</v>
      </c>
      <c r="Z208" s="17">
        <f>IF(OR($Q208=0,$R208=0),0,INDEX(data[],$Q208,$R208+Z$4)*Z$5*$P208)</f>
        <v>40400000</v>
      </c>
      <c r="AA208" s="17">
        <f>IF(OR($Q208=0,$R208=0),0,INDEX(data[],$Q208,$R208+AA$4)*AA$5*$P208)</f>
        <v>40000000</v>
      </c>
      <c r="AB208" s="17">
        <f>IF(OR($Q208=0,$R208=0),0,INDEX(data[],$Q208,$R208+AB$4)*AB$5*$P208)</f>
        <v>40400000</v>
      </c>
      <c r="AC208" s="17">
        <f>IF(OR($Q208=0,$R208=0),0,INDEX(data[],$Q208,$R208+AC$4)*AC$5*$P208)</f>
        <v>40300000</v>
      </c>
      <c r="AD208" s="17">
        <f>IF(OR($Q208=0,$R208=0),0,INDEX(data[],$Q208,$R208+AD$4)*AD$5*$P208)</f>
        <v>22600000</v>
      </c>
      <c r="AE208" s="17">
        <f>IF(OR($Q208=0,$R208=0),0,INDEX(data[],$Q208,$R208+AE$4)*AE$5*$P208)</f>
        <v>23000000</v>
      </c>
      <c r="AF208" s="17">
        <f>IF(OR($Q208=0,$R208=0),0,INDEX(data[],$Q208,$R208+AF$4)*AF$5*$P208)</f>
        <v>40600000</v>
      </c>
      <c r="AG208" s="17">
        <f>IF(OR($Q208=0,$R208=0),0,INDEX(data[],$Q208,$R208+AG$4)*AG$5*$P208)</f>
        <v>41000000</v>
      </c>
      <c r="AH208" s="18">
        <f>IF(OR($Q208=0,$R208=0),0,INDEX(data[],$Q208,$R208+AH$4)*AH$5*$P208)</f>
        <v>40600000</v>
      </c>
      <c r="AI208" s="5"/>
    </row>
    <row r="209" spans="1:35" x14ac:dyDescent="0.25">
      <c r="A209" t="str">
        <f t="shared" si="150"/>
        <v>3415000</v>
      </c>
      <c r="B209">
        <f t="shared" si="128"/>
        <v>3415000</v>
      </c>
      <c r="C209">
        <v>3810</v>
      </c>
      <c r="D209" t="s">
        <v>1434</v>
      </c>
      <c r="F209">
        <v>3</v>
      </c>
      <c r="G209">
        <v>3</v>
      </c>
      <c r="I209">
        <f t="shared" si="143"/>
        <v>1</v>
      </c>
      <c r="J209">
        <f t="shared" si="126"/>
        <v>1</v>
      </c>
      <c r="K209" t="s">
        <v>480</v>
      </c>
      <c r="L209" s="8" t="s">
        <v>1434</v>
      </c>
      <c r="N209" t="str">
        <f t="shared" si="144"/>
        <v>B-5230</v>
      </c>
      <c r="O209" t="s">
        <v>446</v>
      </c>
      <c r="P209">
        <v>1</v>
      </c>
      <c r="Q209">
        <f>IF(N209="",0,IFERROR(MATCH(N209,data[key],0),0))</f>
        <v>150</v>
      </c>
      <c r="R209">
        <f>IF(O209="",0,IFERROR(MATCH(O209,data[#Headers],0)-1,0))</f>
        <v>115</v>
      </c>
      <c r="T209" s="39" t="s">
        <v>1434</v>
      </c>
      <c r="U209" s="56" t="s">
        <v>1242</v>
      </c>
      <c r="V209" s="15">
        <f>IF(OR($Q209=0,$R209=0),0,INDEX(data[],$Q209,$R209+V$4)*V$5*$P209)</f>
        <v>18000000</v>
      </c>
      <c r="W209" s="16">
        <f>IF(OR($Q209=0,$R209=0),0,INDEX(data[],$Q209,$R209+W$4)*W$5*$P209)</f>
        <v>18080000</v>
      </c>
      <c r="X209" s="17">
        <f>IF(OR($Q209=0,$R209=0),0,INDEX(data[],$Q209,$R209+X$4)*X$5*$P209)</f>
        <v>19030000</v>
      </c>
      <c r="Y209" s="17">
        <f>IF(OR($Q209=0,$R209=0),0,INDEX(data[],$Q209,$R209+Y$4)*Y$5*$P209)</f>
        <v>18380000</v>
      </c>
      <c r="Z209" s="17">
        <f>IF(OR($Q209=0,$R209=0),0,INDEX(data[],$Q209,$R209+Z$4)*Z$5*$P209)</f>
        <v>18930000</v>
      </c>
      <c r="AA209" s="17">
        <f>IF(OR($Q209=0,$R209=0),0,INDEX(data[],$Q209,$R209+AA$4)*AA$5*$P209)</f>
        <v>18680000</v>
      </c>
      <c r="AB209" s="17">
        <f>IF(OR($Q209=0,$R209=0),0,INDEX(data[],$Q209,$R209+AB$4)*AB$5*$P209)</f>
        <v>19230000</v>
      </c>
      <c r="AC209" s="17">
        <f>IF(OR($Q209=0,$R209=0),0,INDEX(data[],$Q209,$R209+AC$4)*AC$5*$P209)</f>
        <v>18986000</v>
      </c>
      <c r="AD209" s="17">
        <f>IF(OR($Q209=0,$R209=0),0,INDEX(data[],$Q209,$R209+AD$4)*AD$5*$P209)</f>
        <v>19365500</v>
      </c>
      <c r="AE209" s="17">
        <f>IF(OR($Q209=0,$R209=0),0,INDEX(data[],$Q209,$R209+AE$4)*AE$5*$P209)</f>
        <v>19845000</v>
      </c>
      <c r="AF209" s="17">
        <f>IF(OR($Q209=0,$R209=0),0,INDEX(data[],$Q209,$R209+AF$4)*AF$5*$P209)</f>
        <v>19623500</v>
      </c>
      <c r="AG209" s="17">
        <f>IF(OR($Q209=0,$R209=0),0,INDEX(data[],$Q209,$R209+AG$4)*AG$5*$P209)</f>
        <v>20178000</v>
      </c>
      <c r="AH209" s="18">
        <f>IF(OR($Q209=0,$R209=0),0,INDEX(data[],$Q209,$R209+AH$4)*AH$5*$P209)</f>
        <v>19932500</v>
      </c>
      <c r="AI209" s="5"/>
    </row>
    <row r="210" spans="1:35" x14ac:dyDescent="0.25">
      <c r="A210" t="str">
        <f t="shared" si="150"/>
        <v>3416000</v>
      </c>
      <c r="B210">
        <f t="shared" si="128"/>
        <v>3416000</v>
      </c>
      <c r="C210">
        <v>3815</v>
      </c>
      <c r="D210" t="s">
        <v>1436</v>
      </c>
      <c r="F210">
        <v>3</v>
      </c>
      <c r="G210">
        <v>3</v>
      </c>
      <c r="I210">
        <f>IF(AND(OR($F$1=0,F210=$F$1),G210&lt;=$G$1,OR($J$1=1,J210=1,G210=0)),1,0)</f>
        <v>1</v>
      </c>
      <c r="J210">
        <f>IF(COUNTIF(V210:AH210,"&gt;0")&gt;0,1,IF(COUNTIF(V210:AH210,"&lt;0")&gt;0,1,0))</f>
        <v>1</v>
      </c>
      <c r="K210" t="s">
        <v>480</v>
      </c>
      <c r="L210" s="8" t="s">
        <v>1436</v>
      </c>
      <c r="N210" t="str">
        <f>IF(OR(K210=0,L210=0),"",K210&amp;"-"&amp;IF(M210=0, L210,L210&amp;"-"&amp;M210))</f>
        <v>B-5240</v>
      </c>
      <c r="O210" t="s">
        <v>446</v>
      </c>
      <c r="P210">
        <v>1</v>
      </c>
      <c r="Q210">
        <f>IF(N210="",0,IFERROR(MATCH(N210,data[key],0),0))</f>
        <v>151</v>
      </c>
      <c r="R210">
        <f>IF(O210="",0,IFERROR(MATCH(O210,data[#Headers],0)-1,0))</f>
        <v>115</v>
      </c>
      <c r="T210" s="39" t="s">
        <v>1436</v>
      </c>
      <c r="U210" s="56" t="s">
        <v>1243</v>
      </c>
      <c r="V210" s="15">
        <f>IF(OR($Q210=0,$R210=0),0,INDEX(data[],$Q210,$R210+V$4)*V$5*$P210)</f>
        <v>6600000</v>
      </c>
      <c r="W210" s="16">
        <f>IF(OR($Q210=0,$R210=0),0,INDEX(data[],$Q210,$R210+W$4)*W$5*$P210)</f>
        <v>6600000</v>
      </c>
      <c r="X210" s="17">
        <f>IF(OR($Q210=0,$R210=0),0,INDEX(data[],$Q210,$R210+X$4)*X$5*$P210)</f>
        <v>6600000</v>
      </c>
      <c r="Y210" s="17">
        <f>IF(OR($Q210=0,$R210=0),0,INDEX(data[],$Q210,$R210+Y$4)*Y$5*$P210)</f>
        <v>6600000</v>
      </c>
      <c r="Z210" s="17">
        <f>IF(OR($Q210=0,$R210=0),0,INDEX(data[],$Q210,$R210+Z$4)*Z$5*$P210)</f>
        <v>6600000</v>
      </c>
      <c r="AA210" s="17">
        <f>IF(OR($Q210=0,$R210=0),0,INDEX(data[],$Q210,$R210+AA$4)*AA$5*$P210)</f>
        <v>6600000</v>
      </c>
      <c r="AB210" s="17">
        <f>IF(OR($Q210=0,$R210=0),0,INDEX(data[],$Q210,$R210+AB$4)*AB$5*$P210)</f>
        <v>6600000</v>
      </c>
      <c r="AC210" s="17">
        <f>IF(OR($Q210=0,$R210=0),0,INDEX(data[],$Q210,$R210+AC$4)*AC$5*$P210)</f>
        <v>6600000</v>
      </c>
      <c r="AD210" s="17">
        <f>IF(OR($Q210=0,$R210=0),0,INDEX(data[],$Q210,$R210+AD$4)*AD$5*$P210)</f>
        <v>6600000</v>
      </c>
      <c r="AE210" s="17">
        <f>IF(OR($Q210=0,$R210=0),0,INDEX(data[],$Q210,$R210+AE$4)*AE$5*$P210)</f>
        <v>6600000</v>
      </c>
      <c r="AF210" s="17">
        <f>IF(OR($Q210=0,$R210=0),0,INDEX(data[],$Q210,$R210+AF$4)*AF$5*$P210)</f>
        <v>6600000</v>
      </c>
      <c r="AG210" s="17">
        <f>IF(OR($Q210=0,$R210=0),0,INDEX(data[],$Q210,$R210+AG$4)*AG$5*$P210)</f>
        <v>6600000</v>
      </c>
      <c r="AH210" s="18">
        <f>IF(OR($Q210=0,$R210=0),0,INDEX(data[],$Q210,$R210+AH$4)*AH$5*$P210)</f>
        <v>6600000</v>
      </c>
      <c r="AI210" s="5"/>
    </row>
    <row r="211" spans="1:35" hidden="1" x14ac:dyDescent="0.25">
      <c r="A211" t="str">
        <f t="shared" si="150"/>
        <v>3417000</v>
      </c>
      <c r="B211">
        <f t="shared" si="128"/>
        <v>3417000</v>
      </c>
      <c r="F211">
        <v>3</v>
      </c>
      <c r="G211">
        <v>1</v>
      </c>
      <c r="H211">
        <v>2</v>
      </c>
      <c r="I211">
        <f t="shared" si="143"/>
        <v>0</v>
      </c>
      <c r="J211">
        <f t="shared" ref="J211:J257" si="155">IF(COUNTIF(V211:AH211,"&gt;0")&gt;0,1,IF(COUNTIF(V211:AH211,"&lt;0")&gt;0,1,0))</f>
        <v>0</v>
      </c>
      <c r="L211" s="8"/>
      <c r="N211" t="str">
        <f t="shared" si="144"/>
        <v/>
      </c>
      <c r="Q211">
        <f>IF(N211="",0,IFERROR(MATCH(N211,data[key],0),0))</f>
        <v>0</v>
      </c>
      <c r="R211">
        <f>IF(O211="",0,IFERROR(MATCH(O211,data[#Headers],0)-1,0))</f>
        <v>0</v>
      </c>
      <c r="T211" s="39"/>
      <c r="U211" s="54" t="s">
        <v>1728</v>
      </c>
      <c r="V211" s="15">
        <f t="shared" ref="V211" si="156">V212+V213</f>
        <v>0</v>
      </c>
      <c r="W211" s="16">
        <f>W212+W213</f>
        <v>0</v>
      </c>
      <c r="X211" s="17">
        <f t="shared" ref="X211:AH211" si="157">X212+X213</f>
        <v>0</v>
      </c>
      <c r="Y211" s="17">
        <f t="shared" si="157"/>
        <v>0</v>
      </c>
      <c r="Z211" s="17">
        <f t="shared" si="157"/>
        <v>0</v>
      </c>
      <c r="AA211" s="17">
        <f t="shared" si="157"/>
        <v>0</v>
      </c>
      <c r="AB211" s="17">
        <f t="shared" si="157"/>
        <v>0</v>
      </c>
      <c r="AC211" s="17">
        <f t="shared" si="157"/>
        <v>0</v>
      </c>
      <c r="AD211" s="17">
        <f t="shared" si="157"/>
        <v>0</v>
      </c>
      <c r="AE211" s="17">
        <f t="shared" si="157"/>
        <v>0</v>
      </c>
      <c r="AF211" s="17">
        <f t="shared" si="157"/>
        <v>0</v>
      </c>
      <c r="AG211" s="17">
        <f t="shared" si="157"/>
        <v>0</v>
      </c>
      <c r="AH211" s="18">
        <f t="shared" si="157"/>
        <v>0</v>
      </c>
      <c r="AI211" s="5"/>
    </row>
    <row r="212" spans="1:35" hidden="1" x14ac:dyDescent="0.25">
      <c r="A212" t="str">
        <f t="shared" si="150"/>
        <v>3418000</v>
      </c>
      <c r="B212">
        <f t="shared" si="128"/>
        <v>3418000</v>
      </c>
      <c r="C212">
        <v>3890</v>
      </c>
      <c r="D212" t="s">
        <v>1447</v>
      </c>
      <c r="F212">
        <v>3</v>
      </c>
      <c r="G212">
        <v>3</v>
      </c>
      <c r="I212">
        <f t="shared" si="143"/>
        <v>0</v>
      </c>
      <c r="J212">
        <f t="shared" si="155"/>
        <v>0</v>
      </c>
      <c r="K212" t="s">
        <v>480</v>
      </c>
      <c r="L212" s="8" t="s">
        <v>1447</v>
      </c>
      <c r="N212" t="str">
        <f t="shared" si="144"/>
        <v>B-5610</v>
      </c>
      <c r="O212" t="s">
        <v>446</v>
      </c>
      <c r="P212">
        <v>1</v>
      </c>
      <c r="Q212">
        <f>IF(N212="",0,IFERROR(MATCH(N212,data[key],0),0))</f>
        <v>155</v>
      </c>
      <c r="R212">
        <f>IF(O212="",0,IFERROR(MATCH(O212,data[#Headers],0)-1,0))</f>
        <v>115</v>
      </c>
      <c r="T212" s="39" t="s">
        <v>1447</v>
      </c>
      <c r="U212" s="56" t="s">
        <v>1246</v>
      </c>
      <c r="V212" s="15">
        <f>IF(OR($Q212=0,$R212=0),0,INDEX(data[],$Q212,$R212+V$4)*V$5*$P212)</f>
        <v>0</v>
      </c>
      <c r="W212" s="16">
        <f>IF(OR($Q212=0,$R212=0),0,INDEX(data[],$Q212,$R212+W$4)*W$5*$P212)</f>
        <v>0</v>
      </c>
      <c r="X212" s="17">
        <f>IF(OR($Q212=0,$R212=0),0,INDEX(data[],$Q212,$R212+X$4)*X$5*$P212)</f>
        <v>0</v>
      </c>
      <c r="Y212" s="17">
        <f>IF(OR($Q212=0,$R212=0),0,INDEX(data[],$Q212,$R212+Y$4)*Y$5*$P212)</f>
        <v>0</v>
      </c>
      <c r="Z212" s="17">
        <f>IF(OR($Q212=0,$R212=0),0,INDEX(data[],$Q212,$R212+Z$4)*Z$5*$P212)</f>
        <v>0</v>
      </c>
      <c r="AA212" s="17">
        <f>IF(OR($Q212=0,$R212=0),0,INDEX(data[],$Q212,$R212+AA$4)*AA$5*$P212)</f>
        <v>0</v>
      </c>
      <c r="AB212" s="17">
        <f>IF(OR($Q212=0,$R212=0),0,INDEX(data[],$Q212,$R212+AB$4)*AB$5*$P212)</f>
        <v>0</v>
      </c>
      <c r="AC212" s="17">
        <f>IF(OR($Q212=0,$R212=0),0,INDEX(data[],$Q212,$R212+AC$4)*AC$5*$P212)</f>
        <v>0</v>
      </c>
      <c r="AD212" s="17">
        <f>IF(OR($Q212=0,$R212=0),0,INDEX(data[],$Q212,$R212+AD$4)*AD$5*$P212)</f>
        <v>0</v>
      </c>
      <c r="AE212" s="17">
        <f>IF(OR($Q212=0,$R212=0),0,INDEX(data[],$Q212,$R212+AE$4)*AE$5*$P212)</f>
        <v>0</v>
      </c>
      <c r="AF212" s="17">
        <f>IF(OR($Q212=0,$R212=0),0,INDEX(data[],$Q212,$R212+AF$4)*AF$5*$P212)</f>
        <v>0</v>
      </c>
      <c r="AG212" s="17">
        <f>IF(OR($Q212=0,$R212=0),0,INDEX(data[],$Q212,$R212+AG$4)*AG$5*$P212)</f>
        <v>0</v>
      </c>
      <c r="AH212" s="18">
        <f>IF(OR($Q212=0,$R212=0),0,INDEX(data[],$Q212,$R212+AH$4)*AH$5*$P212)</f>
        <v>0</v>
      </c>
      <c r="AI212" s="5"/>
    </row>
    <row r="213" spans="1:35" hidden="1" x14ac:dyDescent="0.25">
      <c r="A213" t="str">
        <f t="shared" si="150"/>
        <v>3419000</v>
      </c>
      <c r="B213">
        <f t="shared" si="128"/>
        <v>3419000</v>
      </c>
      <c r="F213">
        <v>3</v>
      </c>
      <c r="G213">
        <v>3</v>
      </c>
      <c r="I213">
        <f t="shared" si="143"/>
        <v>0</v>
      </c>
      <c r="J213">
        <f t="shared" si="155"/>
        <v>0</v>
      </c>
      <c r="L213" s="8"/>
      <c r="N213" t="str">
        <f t="shared" si="144"/>
        <v/>
      </c>
      <c r="Q213">
        <f>IF(N213="",0,IFERROR(MATCH(N213,data[key],0),0))</f>
        <v>0</v>
      </c>
      <c r="R213">
        <f>IF(O213="",0,IFERROR(MATCH(O213,data[#Headers],0)-1,0))</f>
        <v>0</v>
      </c>
      <c r="T213" s="39"/>
      <c r="U213" s="56" t="s">
        <v>1728</v>
      </c>
      <c r="V213" s="15">
        <f>IF(OR($Q213=0,$R213=0),0,INDEX(data[],$Q213,$R213+V$4)*V$5*$P213)</f>
        <v>0</v>
      </c>
      <c r="W213" s="16">
        <f>IF(OR($Q213=0,$R213=0),0,INDEX(data[],$Q213,$R213+W$4)*W$5*$P213)</f>
        <v>0</v>
      </c>
      <c r="X213" s="17">
        <f>IF(OR($Q213=0,$R213=0),0,INDEX(data[],$Q213,$R213+X$4)*X$5*$P213)</f>
        <v>0</v>
      </c>
      <c r="Y213" s="17">
        <f>IF(OR($Q213=0,$R213=0),0,INDEX(data[],$Q213,$R213+Y$4)*Y$5*$P213)</f>
        <v>0</v>
      </c>
      <c r="Z213" s="17">
        <f>IF(OR($Q213=0,$R213=0),0,INDEX(data[],$Q213,$R213+Z$4)*Z$5*$P213)</f>
        <v>0</v>
      </c>
      <c r="AA213" s="17">
        <f>IF(OR($Q213=0,$R213=0),0,INDEX(data[],$Q213,$R213+AA$4)*AA$5*$P213)</f>
        <v>0</v>
      </c>
      <c r="AB213" s="17">
        <f>IF(OR($Q213=0,$R213=0),0,INDEX(data[],$Q213,$R213+AB$4)*AB$5*$P213)</f>
        <v>0</v>
      </c>
      <c r="AC213" s="17">
        <f>IF(OR($Q213=0,$R213=0),0,INDEX(data[],$Q213,$R213+AC$4)*AC$5*$P213)</f>
        <v>0</v>
      </c>
      <c r="AD213" s="17">
        <f>IF(OR($Q213=0,$R213=0),0,INDEX(data[],$Q213,$R213+AD$4)*AD$5*$P213)</f>
        <v>0</v>
      </c>
      <c r="AE213" s="17">
        <f>IF(OR($Q213=0,$R213=0),0,INDEX(data[],$Q213,$R213+AE$4)*AE$5*$P213)</f>
        <v>0</v>
      </c>
      <c r="AF213" s="17">
        <f>IF(OR($Q213=0,$R213=0),0,INDEX(data[],$Q213,$R213+AF$4)*AF$5*$P213)</f>
        <v>0</v>
      </c>
      <c r="AG213" s="17">
        <f>IF(OR($Q213=0,$R213=0),0,INDEX(data[],$Q213,$R213+AG$4)*AG$5*$P213)</f>
        <v>0</v>
      </c>
      <c r="AH213" s="18">
        <f>IF(OR($Q213=0,$R213=0),0,INDEX(data[],$Q213,$R213+AH$4)*AH$5*$P213)</f>
        <v>0</v>
      </c>
      <c r="AI213" s="5"/>
    </row>
    <row r="214" spans="1:35" x14ac:dyDescent="0.25">
      <c r="A214" t="str">
        <f t="shared" si="150"/>
        <v>3420000</v>
      </c>
      <c r="B214">
        <f t="shared" si="128"/>
        <v>3420000</v>
      </c>
      <c r="F214">
        <v>3</v>
      </c>
      <c r="G214">
        <v>0</v>
      </c>
      <c r="I214">
        <f t="shared" si="143"/>
        <v>1</v>
      </c>
      <c r="J214">
        <f t="shared" si="155"/>
        <v>0</v>
      </c>
      <c r="L214" s="8"/>
      <c r="N214" t="str">
        <f t="shared" si="144"/>
        <v/>
      </c>
      <c r="Q214">
        <f>IF(N214="",0,IFERROR(MATCH(N214,data[key],0),0))</f>
        <v>0</v>
      </c>
      <c r="R214">
        <f>IF(O214="",0,IFERROR(MATCH(O214,data[#Headers],0)-1,0))</f>
        <v>0</v>
      </c>
      <c r="T214" s="39"/>
      <c r="U214" s="54"/>
      <c r="V214" s="15"/>
      <c r="W214" s="16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8"/>
      <c r="AI214" s="5"/>
    </row>
    <row r="215" spans="1:35" x14ac:dyDescent="0.25">
      <c r="A215" t="str">
        <f t="shared" si="150"/>
        <v>3500000</v>
      </c>
      <c r="B215">
        <v>3500000</v>
      </c>
      <c r="C215">
        <v>3600</v>
      </c>
      <c r="F215">
        <v>3</v>
      </c>
      <c r="G215">
        <v>0</v>
      </c>
      <c r="H215">
        <v>1</v>
      </c>
      <c r="I215">
        <f t="shared" si="143"/>
        <v>1</v>
      </c>
      <c r="J215">
        <f t="shared" si="155"/>
        <v>1</v>
      </c>
      <c r="L215" s="8"/>
      <c r="N215" t="str">
        <f t="shared" si="144"/>
        <v/>
      </c>
      <c r="Q215">
        <f>IF(N215="",0,IFERROR(MATCH(N215,data[key],0),0))</f>
        <v>0</v>
      </c>
      <c r="R215">
        <f>IF(O215="",0,IFERROR(MATCH(O215,data[#Headers],0)-1,0))</f>
        <v>0</v>
      </c>
      <c r="T215" s="39"/>
      <c r="U215" s="54" t="s">
        <v>1733</v>
      </c>
      <c r="V215" s="15">
        <f t="shared" ref="V215:AH215" si="158">V216+V218</f>
        <v>4800000000</v>
      </c>
      <c r="W215" s="16">
        <f t="shared" si="158"/>
        <v>4680000000</v>
      </c>
      <c r="X215" s="17">
        <f t="shared" si="158"/>
        <v>4560000000</v>
      </c>
      <c r="Y215" s="17">
        <f t="shared" si="158"/>
        <v>4440000000</v>
      </c>
      <c r="Z215" s="17">
        <f t="shared" si="158"/>
        <v>4320000000</v>
      </c>
      <c r="AA215" s="17">
        <f t="shared" si="158"/>
        <v>4200000000</v>
      </c>
      <c r="AB215" s="17">
        <f t="shared" si="158"/>
        <v>4080000000</v>
      </c>
      <c r="AC215" s="17">
        <f t="shared" si="158"/>
        <v>4140000000</v>
      </c>
      <c r="AD215" s="17">
        <f t="shared" si="158"/>
        <v>4017000000</v>
      </c>
      <c r="AE215" s="17">
        <f t="shared" si="158"/>
        <v>3894000000</v>
      </c>
      <c r="AF215" s="17">
        <f t="shared" si="158"/>
        <v>3771000000</v>
      </c>
      <c r="AG215" s="17">
        <f t="shared" si="158"/>
        <v>3648000000</v>
      </c>
      <c r="AH215" s="18">
        <f t="shared" si="158"/>
        <v>3525000000</v>
      </c>
      <c r="AI215" s="5"/>
    </row>
    <row r="216" spans="1:35" x14ac:dyDescent="0.25">
      <c r="A216" t="str">
        <f t="shared" si="150"/>
        <v>3501000</v>
      </c>
      <c r="B216">
        <f t="shared" si="128"/>
        <v>3501000</v>
      </c>
      <c r="F216">
        <v>3</v>
      </c>
      <c r="G216">
        <v>1</v>
      </c>
      <c r="H216">
        <v>2</v>
      </c>
      <c r="I216">
        <f t="shared" si="143"/>
        <v>1</v>
      </c>
      <c r="J216">
        <f t="shared" si="155"/>
        <v>1</v>
      </c>
      <c r="L216" s="8"/>
      <c r="N216" t="str">
        <f t="shared" si="144"/>
        <v/>
      </c>
      <c r="Q216">
        <f>IF(N216="",0,IFERROR(MATCH(N216,data[key],0),0))</f>
        <v>0</v>
      </c>
      <c r="R216">
        <f>IF(O216="",0,IFERROR(MATCH(O216,data[#Headers],0)-1,0))</f>
        <v>0</v>
      </c>
      <c r="T216" s="39"/>
      <c r="U216" s="54" t="s">
        <v>1730</v>
      </c>
      <c r="V216" s="15">
        <f>V217</f>
        <v>4800000000</v>
      </c>
      <c r="W216" s="16">
        <f>W217</f>
        <v>4680000000</v>
      </c>
      <c r="X216" s="17">
        <f t="shared" ref="X216:AH216" si="159">X217</f>
        <v>4560000000</v>
      </c>
      <c r="Y216" s="17">
        <f t="shared" si="159"/>
        <v>4440000000</v>
      </c>
      <c r="Z216" s="17">
        <f t="shared" si="159"/>
        <v>4320000000</v>
      </c>
      <c r="AA216" s="17">
        <f t="shared" si="159"/>
        <v>4200000000</v>
      </c>
      <c r="AB216" s="17">
        <f t="shared" si="159"/>
        <v>4080000000</v>
      </c>
      <c r="AC216" s="17">
        <f t="shared" si="159"/>
        <v>4140000000</v>
      </c>
      <c r="AD216" s="17">
        <f t="shared" si="159"/>
        <v>4017000000</v>
      </c>
      <c r="AE216" s="17">
        <f t="shared" si="159"/>
        <v>3894000000</v>
      </c>
      <c r="AF216" s="17">
        <f t="shared" si="159"/>
        <v>3771000000</v>
      </c>
      <c r="AG216" s="17">
        <f t="shared" si="159"/>
        <v>3648000000</v>
      </c>
      <c r="AH216" s="18">
        <f t="shared" si="159"/>
        <v>3525000000</v>
      </c>
      <c r="AI216" s="5"/>
    </row>
    <row r="217" spans="1:35" x14ac:dyDescent="0.25">
      <c r="A217" t="str">
        <f t="shared" si="150"/>
        <v>3502000</v>
      </c>
      <c r="B217">
        <f t="shared" si="128"/>
        <v>3502000</v>
      </c>
      <c r="C217">
        <v>3610</v>
      </c>
      <c r="D217" t="s">
        <v>1418</v>
      </c>
      <c r="F217">
        <v>3</v>
      </c>
      <c r="G217">
        <v>3</v>
      </c>
      <c r="I217">
        <f t="shared" si="143"/>
        <v>1</v>
      </c>
      <c r="J217">
        <f t="shared" si="155"/>
        <v>1</v>
      </c>
      <c r="K217" t="s">
        <v>480</v>
      </c>
      <c r="L217" s="8" t="s">
        <v>1418</v>
      </c>
      <c r="N217" t="str">
        <f t="shared" si="144"/>
        <v>B-4110</v>
      </c>
      <c r="O217" t="s">
        <v>99</v>
      </c>
      <c r="P217">
        <v>-1</v>
      </c>
      <c r="Q217">
        <f>IF(N217="",0,IFERROR(MATCH(N217,data[key],0),0))</f>
        <v>144</v>
      </c>
      <c r="R217">
        <f>IF(O217="",0,IFERROR(MATCH(O217,data[#Headers],0)-1,0))</f>
        <v>89</v>
      </c>
      <c r="T217" s="39" t="s">
        <v>1418</v>
      </c>
      <c r="U217" s="56" t="s">
        <v>1419</v>
      </c>
      <c r="V217" s="15">
        <f>IF(OR($Q217=0,$R217=0),0,INDEX(data[],$Q217,$R217+V$4)*V$5*$P217)</f>
        <v>4800000000</v>
      </c>
      <c r="W217" s="16">
        <f>IF(OR($Q217=0,$R217=0),0,INDEX(data[],$Q217,$R217+W$4)*W$5*$P217)</f>
        <v>4680000000</v>
      </c>
      <c r="X217" s="17">
        <f>IF(OR($Q217=0,$R217=0),0,INDEX(data[],$Q217,$R217+X$4)*X$5*$P217)</f>
        <v>4560000000</v>
      </c>
      <c r="Y217" s="17">
        <f>IF(OR($Q217=0,$R217=0),0,INDEX(data[],$Q217,$R217+Y$4)*Y$5*$P217)</f>
        <v>4440000000</v>
      </c>
      <c r="Z217" s="17">
        <f>IF(OR($Q217=0,$R217=0),0,INDEX(data[],$Q217,$R217+Z$4)*Z$5*$P217)</f>
        <v>4320000000</v>
      </c>
      <c r="AA217" s="17">
        <f>IF(OR($Q217=0,$R217=0),0,INDEX(data[],$Q217,$R217+AA$4)*AA$5*$P217)</f>
        <v>4200000000</v>
      </c>
      <c r="AB217" s="17">
        <f>IF(OR($Q217=0,$R217=0),0,INDEX(data[],$Q217,$R217+AB$4)*AB$5*$P217)</f>
        <v>4080000000</v>
      </c>
      <c r="AC217" s="17">
        <f>IF(OR($Q217=0,$R217=0),0,INDEX(data[],$Q217,$R217+AC$4)*AC$5*$P217)</f>
        <v>4140000000</v>
      </c>
      <c r="AD217" s="17">
        <f>IF(OR($Q217=0,$R217=0),0,INDEX(data[],$Q217,$R217+AD$4)*AD$5*$P217)</f>
        <v>4017000000</v>
      </c>
      <c r="AE217" s="17">
        <f>IF(OR($Q217=0,$R217=0),0,INDEX(data[],$Q217,$R217+AE$4)*AE$5*$P217)</f>
        <v>3894000000</v>
      </c>
      <c r="AF217" s="17">
        <f>IF(OR($Q217=0,$R217=0),0,INDEX(data[],$Q217,$R217+AF$4)*AF$5*$P217)</f>
        <v>3771000000</v>
      </c>
      <c r="AG217" s="17">
        <f>IF(OR($Q217=0,$R217=0),0,INDEX(data[],$Q217,$R217+AG$4)*AG$5*$P217)</f>
        <v>3648000000</v>
      </c>
      <c r="AH217" s="18">
        <f>IF(OR($Q217=0,$R217=0),0,INDEX(data[],$Q217,$R217+AH$4)*AH$5*$P217)</f>
        <v>3525000000</v>
      </c>
      <c r="AI217" s="5"/>
    </row>
    <row r="218" spans="1:35" hidden="1" x14ac:dyDescent="0.25">
      <c r="A218" t="str">
        <f t="shared" si="150"/>
        <v>3503000</v>
      </c>
      <c r="B218">
        <f t="shared" si="128"/>
        <v>3503000</v>
      </c>
      <c r="F218">
        <v>3</v>
      </c>
      <c r="G218">
        <v>1</v>
      </c>
      <c r="H218">
        <v>2</v>
      </c>
      <c r="I218">
        <f t="shared" si="143"/>
        <v>0</v>
      </c>
      <c r="J218">
        <f t="shared" si="155"/>
        <v>0</v>
      </c>
      <c r="L218" s="8"/>
      <c r="N218" t="str">
        <f t="shared" si="144"/>
        <v/>
      </c>
      <c r="Q218">
        <f>IF(N218="",0,IFERROR(MATCH(N218,data[key],0),0))</f>
        <v>0</v>
      </c>
      <c r="R218">
        <f>IF(O218="",0,IFERROR(MATCH(O218,data[#Headers],0)-1,0))</f>
        <v>0</v>
      </c>
      <c r="T218" s="39"/>
      <c r="U218" s="54" t="s">
        <v>1731</v>
      </c>
      <c r="V218" s="15">
        <f>IF(OR($Q218=0,$R218=0),0,INDEX(data[],$Q218,$R218+V$4)*V$5*$P218)</f>
        <v>0</v>
      </c>
      <c r="W218" s="16">
        <f>IF(OR($Q218=0,$R218=0),0,INDEX(data[],$Q218,$R218+W$4)*W$5*$P218)</f>
        <v>0</v>
      </c>
      <c r="X218" s="17">
        <f>IF(OR($Q218=0,$R218=0),0,INDEX(data[],$Q218,$R218+X$4)*X$5*$P218)</f>
        <v>0</v>
      </c>
      <c r="Y218" s="17">
        <f>IF(OR($Q218=0,$R218=0),0,INDEX(data[],$Q218,$R218+Y$4)*Y$5*$P218)</f>
        <v>0</v>
      </c>
      <c r="Z218" s="17">
        <f>IF(OR($Q218=0,$R218=0),0,INDEX(data[],$Q218,$R218+Z$4)*Z$5*$P218)</f>
        <v>0</v>
      </c>
      <c r="AA218" s="17">
        <f>IF(OR($Q218=0,$R218=0),0,INDEX(data[],$Q218,$R218+AA$4)*AA$5*$P218)</f>
        <v>0</v>
      </c>
      <c r="AB218" s="17">
        <f>IF(OR($Q218=0,$R218=0),0,INDEX(data[],$Q218,$R218+AB$4)*AB$5*$P218)</f>
        <v>0</v>
      </c>
      <c r="AC218" s="17">
        <f>IF(OR($Q218=0,$R218=0),0,INDEX(data[],$Q218,$R218+AC$4)*AC$5*$P218)</f>
        <v>0</v>
      </c>
      <c r="AD218" s="17">
        <f>IF(OR($Q218=0,$R218=0),0,INDEX(data[],$Q218,$R218+AD$4)*AD$5*$P218)</f>
        <v>0</v>
      </c>
      <c r="AE218" s="17">
        <f>IF(OR($Q218=0,$R218=0),0,INDEX(data[],$Q218,$R218+AE$4)*AE$5*$P218)</f>
        <v>0</v>
      </c>
      <c r="AF218" s="17">
        <f>IF(OR($Q218=0,$R218=0),0,INDEX(data[],$Q218,$R218+AF$4)*AF$5*$P218)</f>
        <v>0</v>
      </c>
      <c r="AG218" s="17">
        <f>IF(OR($Q218=0,$R218=0),0,INDEX(data[],$Q218,$R218+AG$4)*AG$5*$P218)</f>
        <v>0</v>
      </c>
      <c r="AH218" s="18">
        <f>IF(OR($Q218=0,$R218=0),0,INDEX(data[],$Q218,$R218+AH$4)*AH$5*$P218)</f>
        <v>0</v>
      </c>
      <c r="AI218" s="5"/>
    </row>
    <row r="219" spans="1:35" x14ac:dyDescent="0.25">
      <c r="A219" t="str">
        <f t="shared" si="150"/>
        <v>3504000</v>
      </c>
      <c r="B219">
        <f t="shared" si="128"/>
        <v>3504000</v>
      </c>
      <c r="F219">
        <v>3</v>
      </c>
      <c r="G219">
        <v>0</v>
      </c>
      <c r="I219">
        <f t="shared" si="143"/>
        <v>1</v>
      </c>
      <c r="J219">
        <f t="shared" si="155"/>
        <v>0</v>
      </c>
      <c r="L219" s="8"/>
      <c r="N219" t="str">
        <f t="shared" si="144"/>
        <v/>
      </c>
      <c r="Q219">
        <f>IF(N219="",0,IFERROR(MATCH(N219,data[key],0),0))</f>
        <v>0</v>
      </c>
      <c r="R219">
        <f>IF(O219="",0,IFERROR(MATCH(O219,data[#Headers],0)-1,0))</f>
        <v>0</v>
      </c>
      <c r="T219" s="39"/>
      <c r="U219" s="54"/>
      <c r="V219" s="15"/>
      <c r="W219" s="16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8"/>
      <c r="AI219" s="5"/>
    </row>
    <row r="220" spans="1:35" x14ac:dyDescent="0.25">
      <c r="A220" t="str">
        <f t="shared" si="150"/>
        <v>3600000</v>
      </c>
      <c r="B220">
        <v>3600000</v>
      </c>
      <c r="C220">
        <v>3500</v>
      </c>
      <c r="F220">
        <v>3</v>
      </c>
      <c r="G220">
        <v>0</v>
      </c>
      <c r="H220">
        <v>1</v>
      </c>
      <c r="I220">
        <f t="shared" si="143"/>
        <v>1</v>
      </c>
      <c r="J220">
        <f t="shared" si="155"/>
        <v>1</v>
      </c>
      <c r="L220" s="8"/>
      <c r="N220" t="str">
        <f t="shared" si="144"/>
        <v/>
      </c>
      <c r="Q220">
        <f>IF(N220="",0,IFERROR(MATCH(N220,data[key],0),0))</f>
        <v>0</v>
      </c>
      <c r="R220">
        <f>IF(O220="",0,IFERROR(MATCH(O220,data[#Headers],0)-1,0))</f>
        <v>0</v>
      </c>
      <c r="T220" s="39"/>
      <c r="U220" s="54" t="s">
        <v>1734</v>
      </c>
      <c r="V220" s="15">
        <f t="shared" ref="V220" si="160">V221+V222</f>
        <v>3648750000</v>
      </c>
      <c r="W220" s="16">
        <f>W221+W222</f>
        <v>3721070000</v>
      </c>
      <c r="X220" s="17">
        <f t="shared" ref="X220:AH220" si="161">X221+X222</f>
        <v>3797190000</v>
      </c>
      <c r="Y220" s="17">
        <f t="shared" si="161"/>
        <v>3770710000</v>
      </c>
      <c r="Z220" s="17">
        <f t="shared" si="161"/>
        <v>3846430000</v>
      </c>
      <c r="AA220" s="17">
        <f t="shared" si="161"/>
        <v>3921150000</v>
      </c>
      <c r="AB220" s="17">
        <f t="shared" si="161"/>
        <v>3998070000</v>
      </c>
      <c r="AC220" s="17">
        <f t="shared" si="161"/>
        <v>4074014000</v>
      </c>
      <c r="AD220" s="17">
        <f t="shared" si="161"/>
        <v>4151476000</v>
      </c>
      <c r="AE220" s="17">
        <f t="shared" si="161"/>
        <v>4230856000</v>
      </c>
      <c r="AF220" s="17">
        <f t="shared" si="161"/>
        <v>4309350000</v>
      </c>
      <c r="AG220" s="17">
        <f t="shared" si="161"/>
        <v>4390062000</v>
      </c>
      <c r="AH220" s="18">
        <f t="shared" si="161"/>
        <v>4469792000</v>
      </c>
      <c r="AI220" s="5"/>
    </row>
    <row r="221" spans="1:35" x14ac:dyDescent="0.25">
      <c r="A221" t="str">
        <f t="shared" si="150"/>
        <v>3601000</v>
      </c>
      <c r="B221">
        <f t="shared" si="128"/>
        <v>3601000</v>
      </c>
      <c r="C221">
        <v>3510</v>
      </c>
      <c r="D221" t="s">
        <v>1412</v>
      </c>
      <c r="F221">
        <v>3</v>
      </c>
      <c r="G221">
        <v>1</v>
      </c>
      <c r="H221">
        <v>2</v>
      </c>
      <c r="I221">
        <f t="shared" si="143"/>
        <v>1</v>
      </c>
      <c r="J221">
        <f t="shared" si="155"/>
        <v>1</v>
      </c>
      <c r="K221" t="s">
        <v>480</v>
      </c>
      <c r="L221" s="50" t="s">
        <v>1412</v>
      </c>
      <c r="N221" t="str">
        <f t="shared" si="144"/>
        <v>B-3110</v>
      </c>
      <c r="O221" t="s">
        <v>99</v>
      </c>
      <c r="P221">
        <v>-1</v>
      </c>
      <c r="Q221">
        <f>IF(N221="",0,IFERROR(MATCH(N221,data[key],0),0))</f>
        <v>142</v>
      </c>
      <c r="R221">
        <f>IF(O221="",0,IFERROR(MATCH(O221,data[#Headers],0)-1,0))</f>
        <v>89</v>
      </c>
      <c r="T221" s="39" t="s">
        <v>1412</v>
      </c>
      <c r="U221" s="54" t="s">
        <v>1413</v>
      </c>
      <c r="V221" s="15">
        <f>IF(OR($Q221=0,$R221=0),0,INDEX(data[],$Q221,$R221+V$4)*V$5*$P221)</f>
        <v>1000000000</v>
      </c>
      <c r="W221" s="16">
        <f>IF(OR($Q221=0,$R221=0),0,INDEX(data[],$Q221,$R221+W$4)*W$5*$P221)</f>
        <v>1000000000</v>
      </c>
      <c r="X221" s="17">
        <f>IF(OR($Q221=0,$R221=0),0,INDEX(data[],$Q221,$R221+X$4)*X$5*$P221)</f>
        <v>1000000000</v>
      </c>
      <c r="Y221" s="17">
        <f>IF(OR($Q221=0,$R221=0),0,INDEX(data[],$Q221,$R221+Y$4)*Y$5*$P221)</f>
        <v>1000000000</v>
      </c>
      <c r="Z221" s="17">
        <f>IF(OR($Q221=0,$R221=0),0,INDEX(data[],$Q221,$R221+Z$4)*Z$5*$P221)</f>
        <v>1000000000</v>
      </c>
      <c r="AA221" s="17">
        <f>IF(OR($Q221=0,$R221=0),0,INDEX(data[],$Q221,$R221+AA$4)*AA$5*$P221)</f>
        <v>1000000000</v>
      </c>
      <c r="AB221" s="17">
        <f>IF(OR($Q221=0,$R221=0),0,INDEX(data[],$Q221,$R221+AB$4)*AB$5*$P221)</f>
        <v>1000000000</v>
      </c>
      <c r="AC221" s="17">
        <f>IF(OR($Q221=0,$R221=0),0,INDEX(data[],$Q221,$R221+AC$4)*AC$5*$P221)</f>
        <v>1000000000</v>
      </c>
      <c r="AD221" s="17">
        <f>IF(OR($Q221=0,$R221=0),0,INDEX(data[],$Q221,$R221+AD$4)*AD$5*$P221)</f>
        <v>1000000000</v>
      </c>
      <c r="AE221" s="17">
        <f>IF(OR($Q221=0,$R221=0),0,INDEX(data[],$Q221,$R221+AE$4)*AE$5*$P221)</f>
        <v>1000000000</v>
      </c>
      <c r="AF221" s="17">
        <f>IF(OR($Q221=0,$R221=0),0,INDEX(data[],$Q221,$R221+AF$4)*AF$5*$P221)</f>
        <v>1000000000</v>
      </c>
      <c r="AG221" s="17">
        <f>IF(OR($Q221=0,$R221=0),0,INDEX(data[],$Q221,$R221+AG$4)*AG$5*$P221)</f>
        <v>1000000000</v>
      </c>
      <c r="AH221" s="18">
        <f>IF(OR($Q221=0,$R221=0),0,INDEX(data[],$Q221,$R221+AH$4)*AH$5*$P221)</f>
        <v>1000000000</v>
      </c>
      <c r="AI221" s="5"/>
    </row>
    <row r="222" spans="1:35" x14ac:dyDescent="0.25">
      <c r="A222" t="str">
        <f t="shared" si="150"/>
        <v>3602000</v>
      </c>
      <c r="B222">
        <f t="shared" si="128"/>
        <v>3602000</v>
      </c>
      <c r="F222">
        <v>3</v>
      </c>
      <c r="G222">
        <v>1</v>
      </c>
      <c r="H222">
        <v>2</v>
      </c>
      <c r="I222">
        <f t="shared" si="143"/>
        <v>1</v>
      </c>
      <c r="J222">
        <f t="shared" si="155"/>
        <v>1</v>
      </c>
      <c r="L222" s="8"/>
      <c r="N222" t="str">
        <f t="shared" si="144"/>
        <v/>
      </c>
      <c r="Q222">
        <f>IF(N222="",0,IFERROR(MATCH(N222,data[key],0),0))</f>
        <v>0</v>
      </c>
      <c r="R222">
        <f>IF(O222="",0,IFERROR(MATCH(O222,data[#Headers],0)-1,0))</f>
        <v>0</v>
      </c>
      <c r="T222" s="39"/>
      <c r="U222" s="54" t="s">
        <v>1416</v>
      </c>
      <c r="V222" s="15">
        <f>SUM(V223:V224)</f>
        <v>2648750000</v>
      </c>
      <c r="W222" s="16">
        <f>W223+W224</f>
        <v>2721070000</v>
      </c>
      <c r="X222" s="17">
        <f t="shared" ref="X222:AH222" si="162">X223+X224</f>
        <v>2797190000</v>
      </c>
      <c r="Y222" s="17">
        <f t="shared" si="162"/>
        <v>2770710000</v>
      </c>
      <c r="Z222" s="17">
        <f t="shared" si="162"/>
        <v>2846430000</v>
      </c>
      <c r="AA222" s="17">
        <f t="shared" si="162"/>
        <v>2921150000</v>
      </c>
      <c r="AB222" s="17">
        <f t="shared" si="162"/>
        <v>2998070000</v>
      </c>
      <c r="AC222" s="17">
        <f t="shared" si="162"/>
        <v>3074014000</v>
      </c>
      <c r="AD222" s="17">
        <f t="shared" si="162"/>
        <v>3151476000</v>
      </c>
      <c r="AE222" s="17">
        <f t="shared" si="162"/>
        <v>3230856000</v>
      </c>
      <c r="AF222" s="17">
        <f t="shared" si="162"/>
        <v>3309350000</v>
      </c>
      <c r="AG222" s="17">
        <f t="shared" si="162"/>
        <v>3390062000</v>
      </c>
      <c r="AH222" s="18">
        <f t="shared" si="162"/>
        <v>3469792000</v>
      </c>
      <c r="AI222" s="5"/>
    </row>
    <row r="223" spans="1:35" x14ac:dyDescent="0.25">
      <c r="A223" t="str">
        <f t="shared" si="150"/>
        <v>3603000</v>
      </c>
      <c r="B223">
        <f t="shared" si="128"/>
        <v>3603000</v>
      </c>
      <c r="C223">
        <v>3520</v>
      </c>
      <c r="D223" t="s">
        <v>1415</v>
      </c>
      <c r="F223">
        <v>3</v>
      </c>
      <c r="G223">
        <v>1</v>
      </c>
      <c r="I223">
        <f t="shared" si="143"/>
        <v>1</v>
      </c>
      <c r="J223">
        <f t="shared" si="155"/>
        <v>1</v>
      </c>
      <c r="K223" t="s">
        <v>480</v>
      </c>
      <c r="L223" s="8" t="s">
        <v>1415</v>
      </c>
      <c r="N223" t="str">
        <f t="shared" si="144"/>
        <v>B-3210</v>
      </c>
      <c r="O223" t="s">
        <v>99</v>
      </c>
      <c r="P223">
        <v>-1</v>
      </c>
      <c r="Q223">
        <f>IF(N223="",0,IFERROR(MATCH(N223,data[key],0),0))</f>
        <v>143</v>
      </c>
      <c r="R223">
        <f>IF(O223="",0,IFERROR(MATCH(O223,data[#Headers],0)-1,0))</f>
        <v>89</v>
      </c>
      <c r="T223" s="39" t="s">
        <v>1415</v>
      </c>
      <c r="U223" s="56" t="s">
        <v>1416</v>
      </c>
      <c r="V223" s="15">
        <f>IF(OR($Q223=0,$R223=0),0,INDEX(data[],$Q223,$R223+V$4)*V$5*$P223)</f>
        <v>2648750000</v>
      </c>
      <c r="W223" s="16">
        <f>IF(OR($Q223=0,$R223=0),0,INDEX(data[],$Q223,$R223+W$4)*W$5*$P223)</f>
        <v>2648750000</v>
      </c>
      <c r="X223" s="17">
        <f>IF(OR($Q223=0,$R223=0),0,INDEX(data[],$Q223,$R223+X$4)*X$5*$P223)</f>
        <v>2648750000</v>
      </c>
      <c r="Y223" s="17">
        <f>IF(OR($Q223=0,$R223=0),0,INDEX(data[],$Q223,$R223+Y$4)*Y$5*$P223)</f>
        <v>2548750000</v>
      </c>
      <c r="Z223" s="17">
        <f>IF(OR($Q223=0,$R223=0),0,INDEX(data[],$Q223,$R223+Z$4)*Z$5*$P223)</f>
        <v>2548750000</v>
      </c>
      <c r="AA223" s="17">
        <f>IF(OR($Q223=0,$R223=0),0,INDEX(data[],$Q223,$R223+AA$4)*AA$5*$P223)</f>
        <v>2548750000</v>
      </c>
      <c r="AB223" s="17">
        <f>IF(OR($Q223=0,$R223=0),0,INDEX(data[],$Q223,$R223+AB$4)*AB$5*$P223)</f>
        <v>2548750000</v>
      </c>
      <c r="AC223" s="17">
        <f>IF(OR($Q223=0,$R223=0),0,INDEX(data[],$Q223,$R223+AC$4)*AC$5*$P223)</f>
        <v>2548750000</v>
      </c>
      <c r="AD223" s="17">
        <f>IF(OR($Q223=0,$R223=0),0,INDEX(data[],$Q223,$R223+AD$4)*AD$5*$P223)</f>
        <v>2548750000</v>
      </c>
      <c r="AE223" s="17">
        <f>IF(OR($Q223=0,$R223=0),0,INDEX(data[],$Q223,$R223+AE$4)*AE$5*$P223)</f>
        <v>2548750000</v>
      </c>
      <c r="AF223" s="17">
        <f>IF(OR($Q223=0,$R223=0),0,INDEX(data[],$Q223,$R223+AF$4)*AF$5*$P223)</f>
        <v>2548750000</v>
      </c>
      <c r="AG223" s="17">
        <f>IF(OR($Q223=0,$R223=0),0,INDEX(data[],$Q223,$R223+AG$4)*AG$5*$P223)</f>
        <v>2548750000</v>
      </c>
      <c r="AH223" s="18">
        <f>IF(OR($Q223=0,$R223=0),0,INDEX(data[],$Q223,$R223+AH$4)*AH$5*$P223)</f>
        <v>2548750000</v>
      </c>
      <c r="AI223" s="5"/>
    </row>
    <row r="224" spans="1:35" x14ac:dyDescent="0.25">
      <c r="A224" t="str">
        <f t="shared" si="150"/>
        <v>3604000</v>
      </c>
      <c r="B224">
        <f t="shared" si="128"/>
        <v>3604000</v>
      </c>
      <c r="C224">
        <v>3590</v>
      </c>
      <c r="F224">
        <v>3</v>
      </c>
      <c r="G224">
        <v>1</v>
      </c>
      <c r="I224">
        <f t="shared" si="143"/>
        <v>1</v>
      </c>
      <c r="J224">
        <f t="shared" si="155"/>
        <v>1</v>
      </c>
      <c r="L224" s="8"/>
      <c r="N224" t="str">
        <f t="shared" si="144"/>
        <v/>
      </c>
      <c r="Q224">
        <f>IF(N224="",0,IFERROR(MATCH(N224,data[key],0),0))</f>
        <v>0</v>
      </c>
      <c r="R224">
        <f>IF(O224="",0,IFERROR(MATCH(O224,data[#Headers],0)-1,0))</f>
        <v>0</v>
      </c>
      <c r="T224" s="39" t="s">
        <v>1769</v>
      </c>
      <c r="U224" s="56" t="s">
        <v>1677</v>
      </c>
      <c r="V224" s="15">
        <f>IF($V$4=0,0,INDEX(W224:AH224,$V$4))</f>
        <v>0</v>
      </c>
      <c r="W224" s="16">
        <f>W99</f>
        <v>72320000</v>
      </c>
      <c r="X224" s="17">
        <f t="shared" ref="X224:AH224" si="163">W224+X99</f>
        <v>148440000</v>
      </c>
      <c r="Y224" s="17">
        <f t="shared" si="163"/>
        <v>221960000</v>
      </c>
      <c r="Z224" s="17">
        <f t="shared" si="163"/>
        <v>297680000</v>
      </c>
      <c r="AA224" s="17">
        <f t="shared" si="163"/>
        <v>372400000</v>
      </c>
      <c r="AB224" s="17">
        <f t="shared" si="163"/>
        <v>449320000</v>
      </c>
      <c r="AC224" s="17">
        <f t="shared" si="163"/>
        <v>525264000</v>
      </c>
      <c r="AD224" s="17">
        <f t="shared" si="163"/>
        <v>602726000</v>
      </c>
      <c r="AE224" s="17">
        <f t="shared" si="163"/>
        <v>682106000</v>
      </c>
      <c r="AF224" s="17">
        <f t="shared" si="163"/>
        <v>760600000</v>
      </c>
      <c r="AG224" s="17">
        <f t="shared" si="163"/>
        <v>841312000</v>
      </c>
      <c r="AH224" s="18">
        <f t="shared" si="163"/>
        <v>921042000</v>
      </c>
      <c r="AI224" s="5"/>
    </row>
    <row r="225" spans="1:35" x14ac:dyDescent="0.25">
      <c r="A225" t="str">
        <f t="shared" si="150"/>
        <v>3605000</v>
      </c>
      <c r="B225">
        <f t="shared" si="128"/>
        <v>3605000</v>
      </c>
      <c r="F225">
        <v>3</v>
      </c>
      <c r="G225">
        <v>0</v>
      </c>
      <c r="I225">
        <f t="shared" si="143"/>
        <v>1</v>
      </c>
      <c r="J225">
        <f t="shared" si="155"/>
        <v>0</v>
      </c>
      <c r="L225" s="8"/>
      <c r="N225" t="str">
        <f t="shared" si="144"/>
        <v/>
      </c>
      <c r="Q225">
        <f>IF(N225="",0,IFERROR(MATCH(N225,data[key],0),0))</f>
        <v>0</v>
      </c>
      <c r="R225">
        <f>IF(O225="",0,IFERROR(MATCH(O225,data[#Headers],0)-1,0))</f>
        <v>0</v>
      </c>
      <c r="T225" s="39"/>
      <c r="U225" s="54"/>
      <c r="V225" s="15"/>
      <c r="W225" s="16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8"/>
      <c r="AI225" s="5"/>
    </row>
    <row r="226" spans="1:35" x14ac:dyDescent="0.25">
      <c r="A226" t="str">
        <f t="shared" si="150"/>
        <v>3700000</v>
      </c>
      <c r="B226">
        <v>3700000</v>
      </c>
      <c r="C226">
        <v>3900</v>
      </c>
      <c r="F226">
        <v>3</v>
      </c>
      <c r="G226">
        <v>0</v>
      </c>
      <c r="H226">
        <v>1</v>
      </c>
      <c r="I226">
        <f t="shared" si="143"/>
        <v>1</v>
      </c>
      <c r="J226">
        <f t="shared" si="155"/>
        <v>1</v>
      </c>
      <c r="L226" s="8"/>
      <c r="N226" t="str">
        <f t="shared" si="144"/>
        <v/>
      </c>
      <c r="Q226">
        <f>IF(N226="",0,IFERROR(MATCH(N226,data[key],0),0))</f>
        <v>0</v>
      </c>
      <c r="R226">
        <f>IF(O226="",0,IFERROR(MATCH(O226,data[#Headers],0)-1,0))</f>
        <v>0</v>
      </c>
      <c r="T226" s="14"/>
      <c r="U226" s="60" t="s">
        <v>1735</v>
      </c>
      <c r="V226" s="41">
        <f t="shared" ref="V226:AH226" si="164">V194+V215+V220</f>
        <v>8673100000</v>
      </c>
      <c r="W226" s="42">
        <f t="shared" si="164"/>
        <v>8623150000</v>
      </c>
      <c r="X226" s="43">
        <f t="shared" si="164"/>
        <v>8575470000</v>
      </c>
      <c r="Y226" s="43">
        <f t="shared" si="164"/>
        <v>8431590000</v>
      </c>
      <c r="Z226" s="43">
        <f t="shared" si="164"/>
        <v>8385110000</v>
      </c>
      <c r="AA226" s="43">
        <f t="shared" si="164"/>
        <v>8340830000</v>
      </c>
      <c r="AB226" s="43">
        <f t="shared" si="164"/>
        <v>8295550000</v>
      </c>
      <c r="AC226" s="43">
        <f t="shared" si="164"/>
        <v>8470270000</v>
      </c>
      <c r="AD226" s="43">
        <f t="shared" si="164"/>
        <v>8406759000</v>
      </c>
      <c r="AE226" s="43">
        <f t="shared" si="164"/>
        <v>8324606000</v>
      </c>
      <c r="AF226" s="43">
        <f t="shared" si="164"/>
        <v>8299106000</v>
      </c>
      <c r="AG226" s="43">
        <f t="shared" si="164"/>
        <v>8254600000</v>
      </c>
      <c r="AH226" s="44">
        <f t="shared" si="164"/>
        <v>8212312000</v>
      </c>
      <c r="AI226" s="5"/>
    </row>
    <row r="227" spans="1:35" ht="15.75" thickBot="1" x14ac:dyDescent="0.3">
      <c r="A227" t="str">
        <f t="shared" si="150"/>
        <v>3701000</v>
      </c>
      <c r="B227">
        <f t="shared" si="128"/>
        <v>3701000</v>
      </c>
      <c r="F227">
        <v>3</v>
      </c>
      <c r="G227">
        <v>0</v>
      </c>
      <c r="I227">
        <f t="shared" si="143"/>
        <v>1</v>
      </c>
      <c r="J227">
        <f t="shared" si="155"/>
        <v>0</v>
      </c>
      <c r="N227" t="str">
        <f t="shared" si="144"/>
        <v/>
      </c>
      <c r="Q227">
        <f>IF(N227="",0,IFERROR(MATCH(N227,data[key],0),0))</f>
        <v>0</v>
      </c>
      <c r="R227">
        <f>IF(O227="",0,IFERROR(MATCH(O227,data[#Headers],0)-1,0))</f>
        <v>0</v>
      </c>
      <c r="T227" s="40"/>
      <c r="U227" s="59"/>
      <c r="V227" s="33"/>
      <c r="W227" s="34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6"/>
      <c r="AI227" s="5"/>
    </row>
    <row r="228" spans="1:35" hidden="1" x14ac:dyDescent="0.25">
      <c r="A228" t="str">
        <f t="shared" si="150"/>
        <v>3702000</v>
      </c>
      <c r="B228">
        <f t="shared" si="128"/>
        <v>3702000</v>
      </c>
      <c r="F228">
        <v>3</v>
      </c>
      <c r="G228">
        <v>5</v>
      </c>
      <c r="H228">
        <v>5</v>
      </c>
      <c r="I228">
        <f t="shared" si="143"/>
        <v>0</v>
      </c>
      <c r="J228">
        <f t="shared" si="155"/>
        <v>0</v>
      </c>
      <c r="N228" t="str">
        <f t="shared" si="144"/>
        <v/>
      </c>
      <c r="Q228">
        <f>IF(N228="",0,IFERROR(MATCH(N228,data[key],0),0))</f>
        <v>0</v>
      </c>
      <c r="R228">
        <f>IF(O228="",0,IFERROR(MATCH(O228,data[#Headers],0)-1,0))</f>
        <v>0</v>
      </c>
      <c r="T228" s="8"/>
      <c r="U228" s="8" t="s">
        <v>1653</v>
      </c>
      <c r="V228" s="37">
        <f t="shared" ref="V228:AH228" si="165">V190-V226</f>
        <v>0</v>
      </c>
      <c r="W228" s="37">
        <f t="shared" si="165"/>
        <v>0</v>
      </c>
      <c r="X228" s="37">
        <f t="shared" si="165"/>
        <v>0</v>
      </c>
      <c r="Y228" s="37">
        <f t="shared" si="165"/>
        <v>0</v>
      </c>
      <c r="Z228" s="37">
        <f t="shared" si="165"/>
        <v>0</v>
      </c>
      <c r="AA228" s="37">
        <f t="shared" si="165"/>
        <v>0</v>
      </c>
      <c r="AB228" s="37">
        <f t="shared" si="165"/>
        <v>0</v>
      </c>
      <c r="AC228" s="37">
        <f t="shared" si="165"/>
        <v>0</v>
      </c>
      <c r="AD228" s="37">
        <f t="shared" si="165"/>
        <v>0</v>
      </c>
      <c r="AE228" s="37">
        <f t="shared" si="165"/>
        <v>0</v>
      </c>
      <c r="AF228" s="37">
        <f t="shared" si="165"/>
        <v>0</v>
      </c>
      <c r="AG228" s="37">
        <f t="shared" si="165"/>
        <v>0</v>
      </c>
      <c r="AH228" s="37">
        <f t="shared" si="165"/>
        <v>0</v>
      </c>
    </row>
    <row r="229" spans="1:35" ht="15.75" thickBot="1" x14ac:dyDescent="0.3">
      <c r="A229" t="str">
        <f t="shared" si="150"/>
        <v>3703000</v>
      </c>
      <c r="B229">
        <f t="shared" si="128"/>
        <v>3703000</v>
      </c>
      <c r="F229">
        <v>4</v>
      </c>
      <c r="G229">
        <v>0</v>
      </c>
      <c r="I229">
        <f t="shared" si="143"/>
        <v>1</v>
      </c>
      <c r="J229">
        <f t="shared" si="155"/>
        <v>0</v>
      </c>
      <c r="N229" t="str">
        <f t="shared" si="144"/>
        <v/>
      </c>
      <c r="Q229">
        <f>IF(N229="",0,IFERROR(MATCH(N229,data[key],0),0))</f>
        <v>0</v>
      </c>
      <c r="R229">
        <f>IF(O229="",0,IFERROR(MATCH(O229,data[#Headers],0)-1,0))</f>
        <v>0</v>
      </c>
      <c r="T229" s="8"/>
      <c r="U229" s="8"/>
    </row>
    <row r="230" spans="1:35" ht="15.75" thickBot="1" x14ac:dyDescent="0.3">
      <c r="A230" t="str">
        <f t="shared" si="150"/>
        <v>4000000</v>
      </c>
      <c r="B230">
        <v>4000000</v>
      </c>
      <c r="F230">
        <v>4</v>
      </c>
      <c r="G230">
        <v>0</v>
      </c>
      <c r="H230">
        <v>9</v>
      </c>
      <c r="I230">
        <f t="shared" si="143"/>
        <v>1</v>
      </c>
      <c r="J230">
        <f t="shared" si="155"/>
        <v>0</v>
      </c>
      <c r="L230" s="8"/>
      <c r="N230" t="str">
        <f t="shared" si="144"/>
        <v/>
      </c>
      <c r="Q230">
        <f>IF(N230="",0,IFERROR(MATCH(N230,data[key],0),0))</f>
        <v>0</v>
      </c>
      <c r="R230">
        <f>IF(O230="",0,IFERROR(MATCH(O230,data[#Headers],0)-1,0))</f>
        <v>0</v>
      </c>
      <c r="T230" s="23"/>
      <c r="U230" s="61" t="s">
        <v>1647</v>
      </c>
      <c r="V230" s="1" t="s">
        <v>1595</v>
      </c>
      <c r="W230" s="2" t="s">
        <v>1596</v>
      </c>
      <c r="X230" s="3" t="s">
        <v>1597</v>
      </c>
      <c r="Y230" s="3" t="s">
        <v>1598</v>
      </c>
      <c r="Z230" s="3" t="s">
        <v>1599</v>
      </c>
      <c r="AA230" s="3" t="s">
        <v>1600</v>
      </c>
      <c r="AB230" s="3" t="s">
        <v>1601</v>
      </c>
      <c r="AC230" s="3" t="s">
        <v>1602</v>
      </c>
      <c r="AD230" s="3" t="s">
        <v>1603</v>
      </c>
      <c r="AE230" s="3" t="s">
        <v>1604</v>
      </c>
      <c r="AF230" s="3" t="s">
        <v>1605</v>
      </c>
      <c r="AG230" s="3" t="s">
        <v>1606</v>
      </c>
      <c r="AH230" s="4" t="s">
        <v>1607</v>
      </c>
      <c r="AI230" s="5"/>
    </row>
    <row r="231" spans="1:35" x14ac:dyDescent="0.25">
      <c r="A231" t="str">
        <f t="shared" si="150"/>
        <v>4001000</v>
      </c>
      <c r="B231">
        <f t="shared" si="128"/>
        <v>4001000</v>
      </c>
      <c r="F231">
        <v>4</v>
      </c>
      <c r="G231">
        <v>0</v>
      </c>
      <c r="I231">
        <f t="shared" si="143"/>
        <v>1</v>
      </c>
      <c r="J231">
        <f t="shared" si="155"/>
        <v>0</v>
      </c>
      <c r="L231" s="8"/>
      <c r="N231" t="str">
        <f t="shared" si="144"/>
        <v/>
      </c>
      <c r="Q231">
        <f>IF(N231="",0,IFERROR(MATCH(N231,data[key],0),0))</f>
        <v>0</v>
      </c>
      <c r="R231">
        <f>IF(O231="",0,IFERROR(MATCH(O231,data[#Headers],0)-1,0))</f>
        <v>0</v>
      </c>
      <c r="T231" s="38"/>
      <c r="U231" s="62"/>
      <c r="V231" s="29"/>
      <c r="W231" s="30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2"/>
      <c r="AI231" s="5"/>
    </row>
    <row r="232" spans="1:35" x14ac:dyDescent="0.25">
      <c r="A232" t="str">
        <f t="shared" si="150"/>
        <v>4002000</v>
      </c>
      <c r="B232">
        <f t="shared" si="128"/>
        <v>4002000</v>
      </c>
      <c r="C232">
        <v>4910</v>
      </c>
      <c r="F232">
        <v>4</v>
      </c>
      <c r="G232">
        <v>0</v>
      </c>
      <c r="H232">
        <v>2</v>
      </c>
      <c r="I232">
        <f t="shared" si="143"/>
        <v>1</v>
      </c>
      <c r="J232">
        <f t="shared" si="155"/>
        <v>1</v>
      </c>
      <c r="L232" s="8"/>
      <c r="N232" t="str">
        <f t="shared" si="144"/>
        <v/>
      </c>
      <c r="Q232">
        <f>IF(N232="",0,IFERROR(MATCH(N232,data[key],0),0))</f>
        <v>0</v>
      </c>
      <c r="R232">
        <f>IF(O232="",0,IFERROR(MATCH(O232,data[#Headers],0)-1,0))</f>
        <v>0</v>
      </c>
      <c r="T232" s="39"/>
      <c r="U232" s="63" t="s">
        <v>1686</v>
      </c>
      <c r="V232" s="15">
        <f>INDEX(W232:AH232,1,$A1)</f>
        <v>500000000</v>
      </c>
      <c r="W232" s="16">
        <f>V167</f>
        <v>500000000</v>
      </c>
      <c r="X232" s="17">
        <f t="shared" ref="X232:AF232" si="166">W293</f>
        <v>495050000</v>
      </c>
      <c r="Y232" s="17">
        <f t="shared" si="166"/>
        <v>492370000</v>
      </c>
      <c r="Z232" s="17">
        <f t="shared" si="166"/>
        <v>393490000</v>
      </c>
      <c r="AA232" s="17">
        <f t="shared" si="166"/>
        <v>392010000</v>
      </c>
      <c r="AB232" s="17">
        <f t="shared" si="166"/>
        <v>392730000</v>
      </c>
      <c r="AC232" s="17">
        <f t="shared" si="166"/>
        <v>392450000</v>
      </c>
      <c r="AD232" s="17">
        <f t="shared" si="166"/>
        <v>396170000</v>
      </c>
      <c r="AE232" s="17">
        <f t="shared" si="166"/>
        <v>396034000</v>
      </c>
      <c r="AF232" s="17">
        <f t="shared" si="166"/>
        <v>377631000</v>
      </c>
      <c r="AG232" s="17">
        <f>AF293</f>
        <v>397881000</v>
      </c>
      <c r="AH232" s="18">
        <f>AG293</f>
        <v>399125000</v>
      </c>
      <c r="AI232" s="5"/>
    </row>
    <row r="233" spans="1:35" x14ac:dyDescent="0.25">
      <c r="A233" t="str">
        <f t="shared" si="150"/>
        <v>4003000</v>
      </c>
      <c r="B233">
        <f t="shared" si="128"/>
        <v>4003000</v>
      </c>
      <c r="F233">
        <v>4</v>
      </c>
      <c r="G233">
        <v>0</v>
      </c>
      <c r="I233">
        <f t="shared" si="143"/>
        <v>1</v>
      </c>
      <c r="J233">
        <f t="shared" si="155"/>
        <v>0</v>
      </c>
      <c r="L233" s="8"/>
      <c r="N233" t="str">
        <f t="shared" si="144"/>
        <v/>
      </c>
      <c r="Q233">
        <f>IF(N233="",0,IFERROR(MATCH(N233,data[key],0),0))</f>
        <v>0</v>
      </c>
      <c r="R233">
        <f>IF(O233="",0,IFERROR(MATCH(O233,data[#Headers],0)-1,0))</f>
        <v>0</v>
      </c>
      <c r="T233" s="39"/>
      <c r="U233" s="63"/>
      <c r="V233" s="15"/>
      <c r="W233" s="16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8"/>
      <c r="AI233" s="5"/>
    </row>
    <row r="234" spans="1:35" x14ac:dyDescent="0.25">
      <c r="A234" t="str">
        <f t="shared" si="150"/>
        <v>4004000</v>
      </c>
      <c r="B234">
        <f t="shared" si="128"/>
        <v>4004000</v>
      </c>
      <c r="C234">
        <v>4010</v>
      </c>
      <c r="F234">
        <v>4</v>
      </c>
      <c r="G234">
        <v>0</v>
      </c>
      <c r="H234">
        <v>2</v>
      </c>
      <c r="I234">
        <f t="shared" si="143"/>
        <v>1</v>
      </c>
      <c r="J234">
        <f t="shared" si="155"/>
        <v>1</v>
      </c>
      <c r="L234" s="8"/>
      <c r="N234" t="str">
        <f t="shared" si="144"/>
        <v/>
      </c>
      <c r="Q234">
        <f>IF(N234="",0,IFERROR(MATCH(N234,data[key],0),0))</f>
        <v>0</v>
      </c>
      <c r="R234">
        <f>IF(O234="",0,IFERROR(MATCH(O234,data[#Headers],0)-1,0))</f>
        <v>0</v>
      </c>
      <c r="T234" s="39"/>
      <c r="U234" s="63" t="s">
        <v>1717</v>
      </c>
      <c r="V234" s="15">
        <f t="shared" ref="V234:V249" si="167">SUMPRODUCT(W234:AH234,W$3:AH$3)</f>
        <v>6291720000</v>
      </c>
      <c r="W234" s="16">
        <f>W236+W247</f>
        <v>504000000</v>
      </c>
      <c r="X234" s="17">
        <f t="shared" ref="X234:AH234" si="168">X236+X247</f>
        <v>504000000</v>
      </c>
      <c r="Y234" s="17">
        <f t="shared" si="168"/>
        <v>504000000</v>
      </c>
      <c r="Z234" s="17">
        <f t="shared" si="168"/>
        <v>504000000</v>
      </c>
      <c r="AA234" s="17">
        <f t="shared" si="168"/>
        <v>504000000</v>
      </c>
      <c r="AB234" s="17">
        <f t="shared" si="168"/>
        <v>504000000</v>
      </c>
      <c r="AC234" s="17">
        <f t="shared" si="168"/>
        <v>722520000</v>
      </c>
      <c r="AD234" s="17">
        <f t="shared" si="168"/>
        <v>509040000</v>
      </c>
      <c r="AE234" s="17">
        <f t="shared" si="168"/>
        <v>509040000</v>
      </c>
      <c r="AF234" s="17">
        <f t="shared" si="168"/>
        <v>509040000</v>
      </c>
      <c r="AG234" s="17">
        <f t="shared" si="168"/>
        <v>509040000</v>
      </c>
      <c r="AH234" s="18">
        <f t="shared" si="168"/>
        <v>509040000</v>
      </c>
      <c r="AI234" s="5"/>
    </row>
    <row r="235" spans="1:35" x14ac:dyDescent="0.25">
      <c r="A235" t="str">
        <f t="shared" si="150"/>
        <v>4005000</v>
      </c>
      <c r="B235">
        <f t="shared" si="128"/>
        <v>4005000</v>
      </c>
      <c r="F235">
        <v>4</v>
      </c>
      <c r="G235">
        <v>0</v>
      </c>
      <c r="I235">
        <f t="shared" si="143"/>
        <v>1</v>
      </c>
      <c r="J235">
        <f t="shared" si="155"/>
        <v>0</v>
      </c>
      <c r="L235" s="8"/>
      <c r="N235" t="str">
        <f t="shared" si="144"/>
        <v/>
      </c>
      <c r="Q235">
        <f>IF(N235="",0,IFERROR(MATCH(N235,data[key],0),0))</f>
        <v>0</v>
      </c>
      <c r="R235">
        <f>IF(O235="",0,IFERROR(MATCH(O235,data[#Headers],0)-1,0))</f>
        <v>0</v>
      </c>
      <c r="T235" s="39"/>
      <c r="U235" s="63"/>
      <c r="V235" s="15"/>
      <c r="W235" s="16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8"/>
      <c r="AI235" s="5"/>
    </row>
    <row r="236" spans="1:35" x14ac:dyDescent="0.25">
      <c r="A236" t="str">
        <f t="shared" si="150"/>
        <v>4100000</v>
      </c>
      <c r="B236">
        <v>4100000</v>
      </c>
      <c r="C236">
        <v>4100</v>
      </c>
      <c r="F236">
        <v>4</v>
      </c>
      <c r="G236">
        <v>0</v>
      </c>
      <c r="H236">
        <v>1</v>
      </c>
      <c r="I236">
        <f t="shared" ref="I236:I274" si="169">IF(AND(OR($F$1=0,F236=$F$1),G236&lt;=$G$1,OR($J$1=1,J236=1,G236=0)),1,0)</f>
        <v>1</v>
      </c>
      <c r="J236">
        <f t="shared" si="155"/>
        <v>1</v>
      </c>
      <c r="L236" s="8"/>
      <c r="N236" t="str">
        <f t="shared" ref="N236:N274" si="170">IF(OR(K236=0,L236=0),"",K236&amp;"-"&amp;IF(M236=0, L236,L236&amp;"-"&amp;M236))</f>
        <v/>
      </c>
      <c r="Q236">
        <f>IF(N236="",0,IFERROR(MATCH(N236,data[key],0),0))</f>
        <v>0</v>
      </c>
      <c r="R236">
        <f>IF(O236="",0,IFERROR(MATCH(O236,data[#Headers],0)-1,0))</f>
        <v>0</v>
      </c>
      <c r="T236" s="39"/>
      <c r="U236" s="63" t="s">
        <v>1746</v>
      </c>
      <c r="V236" s="15">
        <f t="shared" si="167"/>
        <v>6075720000</v>
      </c>
      <c r="W236" s="16">
        <f>W237+W240+W243</f>
        <v>504000000</v>
      </c>
      <c r="X236" s="17">
        <f t="shared" ref="X236:AH236" si="171">X237+X240+X243</f>
        <v>504000000</v>
      </c>
      <c r="Y236" s="17">
        <f t="shared" si="171"/>
        <v>504000000</v>
      </c>
      <c r="Z236" s="17">
        <f t="shared" si="171"/>
        <v>504000000</v>
      </c>
      <c r="AA236" s="17">
        <f t="shared" si="171"/>
        <v>504000000</v>
      </c>
      <c r="AB236" s="17">
        <f t="shared" si="171"/>
        <v>504000000</v>
      </c>
      <c r="AC236" s="17">
        <f t="shared" si="171"/>
        <v>506520000</v>
      </c>
      <c r="AD236" s="17">
        <f t="shared" si="171"/>
        <v>509040000</v>
      </c>
      <c r="AE236" s="17">
        <f t="shared" si="171"/>
        <v>509040000</v>
      </c>
      <c r="AF236" s="17">
        <f t="shared" si="171"/>
        <v>509040000</v>
      </c>
      <c r="AG236" s="17">
        <f t="shared" si="171"/>
        <v>509040000</v>
      </c>
      <c r="AH236" s="18">
        <f t="shared" si="171"/>
        <v>509040000</v>
      </c>
      <c r="AI236" s="5"/>
    </row>
    <row r="237" spans="1:35" x14ac:dyDescent="0.25">
      <c r="A237" t="str">
        <f t="shared" si="150"/>
        <v>4101000</v>
      </c>
      <c r="B237">
        <f t="shared" si="128"/>
        <v>4101000</v>
      </c>
      <c r="F237">
        <v>4</v>
      </c>
      <c r="G237">
        <v>2</v>
      </c>
      <c r="H237">
        <v>2</v>
      </c>
      <c r="I237">
        <f t="shared" si="169"/>
        <v>1</v>
      </c>
      <c r="J237">
        <f t="shared" si="155"/>
        <v>1</v>
      </c>
      <c r="L237" s="8"/>
      <c r="N237" t="str">
        <f t="shared" si="170"/>
        <v/>
      </c>
      <c r="Q237">
        <f>IF(N237="",0,IFERROR(MATCH(N237,data[key],0),0))</f>
        <v>0</v>
      </c>
      <c r="R237">
        <f>IF(O237="",0,IFERROR(MATCH(O237,data[#Headers],0)-1,0))</f>
        <v>0</v>
      </c>
      <c r="T237" s="39">
        <v>11</v>
      </c>
      <c r="U237" s="64" t="s">
        <v>1701</v>
      </c>
      <c r="V237" s="15">
        <f t="shared" si="167"/>
        <v>6075720000</v>
      </c>
      <c r="W237" s="16">
        <f>W238+W239</f>
        <v>504000000</v>
      </c>
      <c r="X237" s="17">
        <f t="shared" ref="X237:AH237" si="172">X238+X239</f>
        <v>504000000</v>
      </c>
      <c r="Y237" s="17">
        <f t="shared" si="172"/>
        <v>504000000</v>
      </c>
      <c r="Z237" s="17">
        <f t="shared" si="172"/>
        <v>504000000</v>
      </c>
      <c r="AA237" s="17">
        <f t="shared" si="172"/>
        <v>504000000</v>
      </c>
      <c r="AB237" s="17">
        <f t="shared" si="172"/>
        <v>504000000</v>
      </c>
      <c r="AC237" s="17">
        <f t="shared" si="172"/>
        <v>506520000</v>
      </c>
      <c r="AD237" s="17">
        <f t="shared" si="172"/>
        <v>509040000</v>
      </c>
      <c r="AE237" s="17">
        <f t="shared" si="172"/>
        <v>509040000</v>
      </c>
      <c r="AF237" s="17">
        <f t="shared" si="172"/>
        <v>509040000</v>
      </c>
      <c r="AG237" s="17">
        <f t="shared" si="172"/>
        <v>509040000</v>
      </c>
      <c r="AH237" s="18">
        <f t="shared" si="172"/>
        <v>509040000</v>
      </c>
      <c r="AI237" s="5"/>
    </row>
    <row r="238" spans="1:35" x14ac:dyDescent="0.25">
      <c r="A238" t="str">
        <f t="shared" si="150"/>
        <v>4102000</v>
      </c>
      <c r="B238">
        <f t="shared" si="128"/>
        <v>4102000</v>
      </c>
      <c r="C238">
        <v>4140</v>
      </c>
      <c r="D238" t="s">
        <v>1400</v>
      </c>
      <c r="F238">
        <v>4</v>
      </c>
      <c r="G238">
        <v>3</v>
      </c>
      <c r="I238">
        <f t="shared" si="169"/>
        <v>1</v>
      </c>
      <c r="J238">
        <f t="shared" si="155"/>
        <v>1</v>
      </c>
      <c r="K238" t="s">
        <v>467</v>
      </c>
      <c r="L238" s="8" t="s">
        <v>156</v>
      </c>
      <c r="N238" t="str">
        <f t="shared" si="170"/>
        <v>A-11.01</v>
      </c>
      <c r="O238" t="s">
        <v>224</v>
      </c>
      <c r="P238">
        <v>1</v>
      </c>
      <c r="Q238">
        <f>IF(N238="",0,IFERROR(MATCH(N238,data[key],0),0))</f>
        <v>1</v>
      </c>
      <c r="R238">
        <f>IF(O238="",0,IFERROR(MATCH(O238,data[#Headers],0)-1,0))</f>
        <v>28</v>
      </c>
      <c r="T238" s="39">
        <v>11.01</v>
      </c>
      <c r="U238" s="65" t="s">
        <v>1215</v>
      </c>
      <c r="V238" s="15">
        <f t="shared" si="167"/>
        <v>6075720000</v>
      </c>
      <c r="W238" s="16">
        <f>IF(OR($Q238=0,$R238=0),0,INDEX(data[],$Q238,$R238+W$4)*W$5*$P238)</f>
        <v>504000000</v>
      </c>
      <c r="X238" s="17">
        <f>IF(OR($Q238=0,$R238=0),0,INDEX(data[],$Q238,$R238+X$4)*X$5*$P238)</f>
        <v>504000000</v>
      </c>
      <c r="Y238" s="17">
        <f>IF(OR($Q238=0,$R238=0),0,INDEX(data[],$Q238,$R238+Y$4)*Y$5*$P238)</f>
        <v>504000000</v>
      </c>
      <c r="Z238" s="17">
        <f>IF(OR($Q238=0,$R238=0),0,INDEX(data[],$Q238,$R238+Z$4)*Z$5*$P238)</f>
        <v>504000000</v>
      </c>
      <c r="AA238" s="17">
        <f>IF(OR($Q238=0,$R238=0),0,INDEX(data[],$Q238,$R238+AA$4)*AA$5*$P238)</f>
        <v>504000000</v>
      </c>
      <c r="AB238" s="17">
        <f>IF(OR($Q238=0,$R238=0),0,INDEX(data[],$Q238,$R238+AB$4)*AB$5*$P238)</f>
        <v>504000000</v>
      </c>
      <c r="AC238" s="17">
        <f>IF(OR($Q238=0,$R238=0),0,INDEX(data[],$Q238,$R238+AC$4)*AC$5*$P238)</f>
        <v>506520000</v>
      </c>
      <c r="AD238" s="17">
        <f>IF(OR($Q238=0,$R238=0),0,INDEX(data[],$Q238,$R238+AD$4)*AD$5*$P238)</f>
        <v>509040000</v>
      </c>
      <c r="AE238" s="17">
        <f>IF(OR($Q238=0,$R238=0),0,INDEX(data[],$Q238,$R238+AE$4)*AE$5*$P238)</f>
        <v>509040000</v>
      </c>
      <c r="AF238" s="17">
        <f>IF(OR($Q238=0,$R238=0),0,INDEX(data[],$Q238,$R238+AF$4)*AF$5*$P238)</f>
        <v>509040000</v>
      </c>
      <c r="AG238" s="17">
        <f>IF(OR($Q238=0,$R238=0),0,INDEX(data[],$Q238,$R238+AG$4)*AG$5*$P238)</f>
        <v>509040000</v>
      </c>
      <c r="AH238" s="18">
        <f>IF(OR($Q238=0,$R238=0),0,INDEX(data[],$Q238,$R238+AH$4)*AH$5*$P238)</f>
        <v>509040000</v>
      </c>
      <c r="AI238" s="5"/>
    </row>
    <row r="239" spans="1:35" hidden="1" x14ac:dyDescent="0.25">
      <c r="A239" t="str">
        <f t="shared" si="150"/>
        <v>4103000</v>
      </c>
      <c r="B239">
        <f t="shared" si="128"/>
        <v>4103000</v>
      </c>
      <c r="C239">
        <v>4149</v>
      </c>
      <c r="D239" s="27" t="s">
        <v>1700</v>
      </c>
      <c r="F239">
        <v>4</v>
      </c>
      <c r="G239">
        <v>3</v>
      </c>
      <c r="I239">
        <f t="shared" si="169"/>
        <v>0</v>
      </c>
      <c r="J239">
        <f t="shared" si="155"/>
        <v>0</v>
      </c>
      <c r="K239" t="s">
        <v>467</v>
      </c>
      <c r="L239" s="8" t="s">
        <v>222</v>
      </c>
      <c r="N239" t="str">
        <f t="shared" si="170"/>
        <v>A-11.09</v>
      </c>
      <c r="O239" t="s">
        <v>224</v>
      </c>
      <c r="P239">
        <v>1</v>
      </c>
      <c r="Q239">
        <f>IF(N239="",0,IFERROR(MATCH(N239,data[key],0),0))</f>
        <v>0</v>
      </c>
      <c r="R239">
        <f>IF(O239="",0,IFERROR(MATCH(O239,data[#Headers],0)-1,0))</f>
        <v>28</v>
      </c>
      <c r="T239" s="39">
        <v>11.09</v>
      </c>
      <c r="U239" s="65" t="s">
        <v>1659</v>
      </c>
      <c r="V239" s="15">
        <f t="shared" si="167"/>
        <v>0</v>
      </c>
      <c r="W239" s="16">
        <f>IF(OR($Q239=0,$R239=0),0,INDEX(data[],$Q239,$R239+W$4)*W$5*$P239)</f>
        <v>0</v>
      </c>
      <c r="X239" s="17">
        <f>IF(OR($Q239=0,$R239=0),0,INDEX(data[],$Q239,$R239+X$4)*X$5*$P239)</f>
        <v>0</v>
      </c>
      <c r="Y239" s="17">
        <f>IF(OR($Q239=0,$R239=0),0,INDEX(data[],$Q239,$R239+Y$4)*Y$5*$P239)</f>
        <v>0</v>
      </c>
      <c r="Z239" s="17">
        <f>IF(OR($Q239=0,$R239=0),0,INDEX(data[],$Q239,$R239+Z$4)*Z$5*$P239)</f>
        <v>0</v>
      </c>
      <c r="AA239" s="17">
        <f>IF(OR($Q239=0,$R239=0),0,INDEX(data[],$Q239,$R239+AA$4)*AA$5*$P239)</f>
        <v>0</v>
      </c>
      <c r="AB239" s="17">
        <f>IF(OR($Q239=0,$R239=0),0,INDEX(data[],$Q239,$R239+AB$4)*AB$5*$P239)</f>
        <v>0</v>
      </c>
      <c r="AC239" s="17">
        <f>IF(OR($Q239=0,$R239=0),0,INDEX(data[],$Q239,$R239+AC$4)*AC$5*$P239)</f>
        <v>0</v>
      </c>
      <c r="AD239" s="17">
        <f>IF(OR($Q239=0,$R239=0),0,INDEX(data[],$Q239,$R239+AD$4)*AD$5*$P239)</f>
        <v>0</v>
      </c>
      <c r="AE239" s="17">
        <f>IF(OR($Q239=0,$R239=0),0,INDEX(data[],$Q239,$R239+AE$4)*AE$5*$P239)</f>
        <v>0</v>
      </c>
      <c r="AF239" s="17">
        <f>IF(OR($Q239=0,$R239=0),0,INDEX(data[],$Q239,$R239+AF$4)*AF$5*$P239)</f>
        <v>0</v>
      </c>
      <c r="AG239" s="17">
        <f>IF(OR($Q239=0,$R239=0),0,INDEX(data[],$Q239,$R239+AG$4)*AG$5*$P239)</f>
        <v>0</v>
      </c>
      <c r="AH239" s="18">
        <f>IF(OR($Q239=0,$R239=0),0,INDEX(data[],$Q239,$R239+AH$4)*AH$5*$P239)</f>
        <v>0</v>
      </c>
      <c r="AI239" s="5"/>
    </row>
    <row r="240" spans="1:35" hidden="1" x14ac:dyDescent="0.25">
      <c r="A240" t="str">
        <f t="shared" si="150"/>
        <v>4104000</v>
      </c>
      <c r="B240">
        <f t="shared" si="128"/>
        <v>4104000</v>
      </c>
      <c r="F240">
        <v>4</v>
      </c>
      <c r="G240">
        <v>2</v>
      </c>
      <c r="H240">
        <v>2</v>
      </c>
      <c r="I240">
        <f t="shared" si="169"/>
        <v>0</v>
      </c>
      <c r="J240">
        <f t="shared" si="155"/>
        <v>0</v>
      </c>
      <c r="L240" s="8"/>
      <c r="N240" t="str">
        <f t="shared" si="170"/>
        <v/>
      </c>
      <c r="Q240">
        <f>IF(N240="",0,IFERROR(MATCH(N240,data[key],0),0))</f>
        <v>0</v>
      </c>
      <c r="R240">
        <f>IF(O240="",0,IFERROR(MATCH(O240,data[#Headers],0)-1,0))</f>
        <v>0</v>
      </c>
      <c r="T240" s="39" t="s">
        <v>3</v>
      </c>
      <c r="U240" s="64" t="s">
        <v>1702</v>
      </c>
      <c r="V240" s="15">
        <f t="shared" si="167"/>
        <v>0</v>
      </c>
      <c r="W240" s="16">
        <f>W241+W242</f>
        <v>0</v>
      </c>
      <c r="X240" s="17">
        <f t="shared" ref="X240:AH240" si="173">X241+X242</f>
        <v>0</v>
      </c>
      <c r="Y240" s="17">
        <f t="shared" si="173"/>
        <v>0</v>
      </c>
      <c r="Z240" s="17">
        <f t="shared" si="173"/>
        <v>0</v>
      </c>
      <c r="AA240" s="17">
        <f t="shared" si="173"/>
        <v>0</v>
      </c>
      <c r="AB240" s="17">
        <f t="shared" si="173"/>
        <v>0</v>
      </c>
      <c r="AC240" s="17">
        <f t="shared" si="173"/>
        <v>0</v>
      </c>
      <c r="AD240" s="17">
        <f t="shared" si="173"/>
        <v>0</v>
      </c>
      <c r="AE240" s="17">
        <f t="shared" si="173"/>
        <v>0</v>
      </c>
      <c r="AF240" s="17">
        <f t="shared" si="173"/>
        <v>0</v>
      </c>
      <c r="AG240" s="17">
        <f t="shared" si="173"/>
        <v>0</v>
      </c>
      <c r="AH240" s="18">
        <f t="shared" si="173"/>
        <v>0</v>
      </c>
      <c r="AI240" s="5"/>
    </row>
    <row r="241" spans="1:35" hidden="1" x14ac:dyDescent="0.25">
      <c r="A241" t="str">
        <f t="shared" si="150"/>
        <v>4105000</v>
      </c>
      <c r="B241">
        <f t="shared" si="128"/>
        <v>4105000</v>
      </c>
      <c r="F241">
        <v>4</v>
      </c>
      <c r="G241">
        <v>3</v>
      </c>
      <c r="I241">
        <f t="shared" si="169"/>
        <v>0</v>
      </c>
      <c r="J241">
        <f t="shared" si="155"/>
        <v>0</v>
      </c>
      <c r="K241" t="s">
        <v>467</v>
      </c>
      <c r="L241" s="8" t="s">
        <v>14</v>
      </c>
      <c r="N241" t="str">
        <f t="shared" si="170"/>
        <v>A-14.01</v>
      </c>
      <c r="O241" t="s">
        <v>224</v>
      </c>
      <c r="P241">
        <v>1</v>
      </c>
      <c r="Q241">
        <f>IF(N241="",0,IFERROR(MATCH(N241,data[key],0),0))</f>
        <v>0</v>
      </c>
      <c r="R241">
        <f>IF(O241="",0,IFERROR(MATCH(O241,data[#Headers],0)-1,0))</f>
        <v>28</v>
      </c>
      <c r="T241" s="39" t="s">
        <v>14</v>
      </c>
      <c r="U241" s="65" t="s">
        <v>1703</v>
      </c>
      <c r="V241" s="15">
        <f t="shared" si="167"/>
        <v>0</v>
      </c>
      <c r="W241" s="16">
        <f>IF(OR($Q241=0,$R241=0),0,INDEX(data[],$Q241,$R241+W$4)*W$5*$P241)</f>
        <v>0</v>
      </c>
      <c r="X241" s="17">
        <f>IF(OR($Q241=0,$R241=0),0,INDEX(data[],$Q241,$R241+X$4)*X$5*$P241)</f>
        <v>0</v>
      </c>
      <c r="Y241" s="17">
        <f>IF(OR($Q241=0,$R241=0),0,INDEX(data[],$Q241,$R241+Y$4)*Y$5*$P241)</f>
        <v>0</v>
      </c>
      <c r="Z241" s="17">
        <f>IF(OR($Q241=0,$R241=0),0,INDEX(data[],$Q241,$R241+Z$4)*Z$5*$P241)</f>
        <v>0</v>
      </c>
      <c r="AA241" s="17">
        <f>IF(OR($Q241=0,$R241=0),0,INDEX(data[],$Q241,$R241+AA$4)*AA$5*$P241)</f>
        <v>0</v>
      </c>
      <c r="AB241" s="17">
        <f>IF(OR($Q241=0,$R241=0),0,INDEX(data[],$Q241,$R241+AB$4)*AB$5*$P241)</f>
        <v>0</v>
      </c>
      <c r="AC241" s="17">
        <f>IF(OR($Q241=0,$R241=0),0,INDEX(data[],$Q241,$R241+AC$4)*AC$5*$P241)</f>
        <v>0</v>
      </c>
      <c r="AD241" s="17">
        <f>IF(OR($Q241=0,$R241=0),0,INDEX(data[],$Q241,$R241+AD$4)*AD$5*$P241)</f>
        <v>0</v>
      </c>
      <c r="AE241" s="17">
        <f>IF(OR($Q241=0,$R241=0),0,INDEX(data[],$Q241,$R241+AE$4)*AE$5*$P241)</f>
        <v>0</v>
      </c>
      <c r="AF241" s="17">
        <f>IF(OR($Q241=0,$R241=0),0,INDEX(data[],$Q241,$R241+AF$4)*AF$5*$P241)</f>
        <v>0</v>
      </c>
      <c r="AG241" s="17">
        <f>IF(OR($Q241=0,$R241=0),0,INDEX(data[],$Q241,$R241+AG$4)*AG$5*$P241)</f>
        <v>0</v>
      </c>
      <c r="AH241" s="18">
        <f>IF(OR($Q241=0,$R241=0),0,INDEX(data[],$Q241,$R241+AH$4)*AH$5*$P241)</f>
        <v>0</v>
      </c>
      <c r="AI241" s="5"/>
    </row>
    <row r="242" spans="1:35" hidden="1" x14ac:dyDescent="0.25">
      <c r="A242" t="str">
        <f t="shared" si="150"/>
        <v>4106000</v>
      </c>
      <c r="B242">
        <f t="shared" si="128"/>
        <v>4106000</v>
      </c>
      <c r="F242">
        <v>4</v>
      </c>
      <c r="G242">
        <v>3</v>
      </c>
      <c r="I242">
        <f t="shared" si="169"/>
        <v>0</v>
      </c>
      <c r="J242">
        <f t="shared" si="155"/>
        <v>0</v>
      </c>
      <c r="K242" t="s">
        <v>467</v>
      </c>
      <c r="L242" s="8" t="s">
        <v>15</v>
      </c>
      <c r="N242" t="str">
        <f t="shared" si="170"/>
        <v>A-14.09</v>
      </c>
      <c r="O242" t="s">
        <v>224</v>
      </c>
      <c r="P242">
        <v>1</v>
      </c>
      <c r="Q242">
        <f>IF(N242="",0,IFERROR(MATCH(N242,data[key],0),0))</f>
        <v>0</v>
      </c>
      <c r="R242">
        <f>IF(O242="",0,IFERROR(MATCH(O242,data[#Headers],0)-1,0))</f>
        <v>28</v>
      </c>
      <c r="T242" s="39" t="s">
        <v>15</v>
      </c>
      <c r="U242" s="65" t="s">
        <v>1704</v>
      </c>
      <c r="V242" s="15">
        <f t="shared" si="167"/>
        <v>0</v>
      </c>
      <c r="W242" s="16">
        <f>IF(OR($Q242=0,$R242=0),0,INDEX(data[],$Q242,$R242+W$4)*W$5*$P242)</f>
        <v>0</v>
      </c>
      <c r="X242" s="17">
        <f>IF(OR($Q242=0,$R242=0),0,INDEX(data[],$Q242,$R242+X$4)*X$5*$P242)</f>
        <v>0</v>
      </c>
      <c r="Y242" s="17">
        <f>IF(OR($Q242=0,$R242=0),0,INDEX(data[],$Q242,$R242+Y$4)*Y$5*$P242)</f>
        <v>0</v>
      </c>
      <c r="Z242" s="17">
        <f>IF(OR($Q242=0,$R242=0),0,INDEX(data[],$Q242,$R242+Z$4)*Z$5*$P242)</f>
        <v>0</v>
      </c>
      <c r="AA242" s="17">
        <f>IF(OR($Q242=0,$R242=0),0,INDEX(data[],$Q242,$R242+AA$4)*AA$5*$P242)</f>
        <v>0</v>
      </c>
      <c r="AB242" s="17">
        <f>IF(OR($Q242=0,$R242=0),0,INDEX(data[],$Q242,$R242+AB$4)*AB$5*$P242)</f>
        <v>0</v>
      </c>
      <c r="AC242" s="17">
        <f>IF(OR($Q242=0,$R242=0),0,INDEX(data[],$Q242,$R242+AC$4)*AC$5*$P242)</f>
        <v>0</v>
      </c>
      <c r="AD242" s="17">
        <f>IF(OR($Q242=0,$R242=0),0,INDEX(data[],$Q242,$R242+AD$4)*AD$5*$P242)</f>
        <v>0</v>
      </c>
      <c r="AE242" s="17">
        <f>IF(OR($Q242=0,$R242=0),0,INDEX(data[],$Q242,$R242+AE$4)*AE$5*$P242)</f>
        <v>0</v>
      </c>
      <c r="AF242" s="17">
        <f>IF(OR($Q242=0,$R242=0),0,INDEX(data[],$Q242,$R242+AF$4)*AF$5*$P242)</f>
        <v>0</v>
      </c>
      <c r="AG242" s="17">
        <f>IF(OR($Q242=0,$R242=0),0,INDEX(data[],$Q242,$R242+AG$4)*AG$5*$P242)</f>
        <v>0</v>
      </c>
      <c r="AH242" s="18">
        <f>IF(OR($Q242=0,$R242=0),0,INDEX(data[],$Q242,$R242+AH$4)*AH$5*$P242)</f>
        <v>0</v>
      </c>
      <c r="AI242" s="5"/>
    </row>
    <row r="243" spans="1:35" hidden="1" x14ac:dyDescent="0.25">
      <c r="A243" t="str">
        <f t="shared" si="150"/>
        <v>4107000</v>
      </c>
      <c r="B243">
        <f t="shared" si="128"/>
        <v>4107000</v>
      </c>
      <c r="F243">
        <v>4</v>
      </c>
      <c r="G243">
        <v>2</v>
      </c>
      <c r="H243">
        <v>2</v>
      </c>
      <c r="I243">
        <f t="shared" si="169"/>
        <v>0</v>
      </c>
      <c r="J243">
        <f t="shared" si="155"/>
        <v>0</v>
      </c>
      <c r="L243" s="8"/>
      <c r="N243" t="str">
        <f t="shared" si="170"/>
        <v/>
      </c>
      <c r="Q243">
        <f>IF(N243="",0,IFERROR(MATCH(N243,data[key],0),0))</f>
        <v>0</v>
      </c>
      <c r="R243">
        <f>IF(O243="",0,IFERROR(MATCH(O243,data[#Headers],0)-1,0))</f>
        <v>0</v>
      </c>
      <c r="T243" s="39" t="s">
        <v>4</v>
      </c>
      <c r="U243" s="64" t="s">
        <v>1705</v>
      </c>
      <c r="V243" s="15">
        <f t="shared" si="167"/>
        <v>0</v>
      </c>
      <c r="W243" s="16">
        <f>W244+W245</f>
        <v>0</v>
      </c>
      <c r="X243" s="17">
        <f t="shared" ref="X243:AH243" si="174">X244+X245</f>
        <v>0</v>
      </c>
      <c r="Y243" s="17">
        <f t="shared" si="174"/>
        <v>0</v>
      </c>
      <c r="Z243" s="17">
        <f t="shared" si="174"/>
        <v>0</v>
      </c>
      <c r="AA243" s="17">
        <f t="shared" si="174"/>
        <v>0</v>
      </c>
      <c r="AB243" s="17">
        <f t="shared" si="174"/>
        <v>0</v>
      </c>
      <c r="AC243" s="17">
        <f t="shared" si="174"/>
        <v>0</v>
      </c>
      <c r="AD243" s="17">
        <f t="shared" si="174"/>
        <v>0</v>
      </c>
      <c r="AE243" s="17">
        <f t="shared" si="174"/>
        <v>0</v>
      </c>
      <c r="AF243" s="17">
        <f t="shared" si="174"/>
        <v>0</v>
      </c>
      <c r="AG243" s="17">
        <f t="shared" si="174"/>
        <v>0</v>
      </c>
      <c r="AH243" s="18">
        <f t="shared" si="174"/>
        <v>0</v>
      </c>
      <c r="AI243" s="5"/>
    </row>
    <row r="244" spans="1:35" hidden="1" x14ac:dyDescent="0.25">
      <c r="A244" t="str">
        <f t="shared" si="150"/>
        <v>4108000</v>
      </c>
      <c r="B244">
        <f t="shared" si="128"/>
        <v>4108000</v>
      </c>
      <c r="F244">
        <v>4</v>
      </c>
      <c r="G244">
        <v>3</v>
      </c>
      <c r="I244">
        <f t="shared" si="169"/>
        <v>0</v>
      </c>
      <c r="J244">
        <f t="shared" si="155"/>
        <v>0</v>
      </c>
      <c r="K244" t="s">
        <v>467</v>
      </c>
      <c r="L244" s="8" t="s">
        <v>16</v>
      </c>
      <c r="N244" t="str">
        <f t="shared" si="170"/>
        <v>A-15.01</v>
      </c>
      <c r="O244" t="s">
        <v>224</v>
      </c>
      <c r="P244">
        <v>1</v>
      </c>
      <c r="Q244">
        <f>IF(N244="",0,IFERROR(MATCH(N244,data[key],0),0))</f>
        <v>0</v>
      </c>
      <c r="R244">
        <f>IF(O244="",0,IFERROR(MATCH(O244,data[#Headers],0)-1,0))</f>
        <v>28</v>
      </c>
      <c r="T244" s="39" t="s">
        <v>16</v>
      </c>
      <c r="U244" s="65" t="s">
        <v>1672</v>
      </c>
      <c r="V244" s="15">
        <f t="shared" si="167"/>
        <v>0</v>
      </c>
      <c r="W244" s="16">
        <f>IF(OR($Q244=0,$R244=0),0,INDEX(data[],$Q244,$R244+W$4)*W$5*$P244)</f>
        <v>0</v>
      </c>
      <c r="X244" s="17">
        <f>IF(OR($Q244=0,$R244=0),0,INDEX(data[],$Q244,$R244+X$4)*X$5*$P244)</f>
        <v>0</v>
      </c>
      <c r="Y244" s="17">
        <f>IF(OR($Q244=0,$R244=0),0,INDEX(data[],$Q244,$R244+Y$4)*Y$5*$P244)</f>
        <v>0</v>
      </c>
      <c r="Z244" s="17">
        <f>IF(OR($Q244=0,$R244=0),0,INDEX(data[],$Q244,$R244+Z$4)*Z$5*$P244)</f>
        <v>0</v>
      </c>
      <c r="AA244" s="17">
        <f>IF(OR($Q244=0,$R244=0),0,INDEX(data[],$Q244,$R244+AA$4)*AA$5*$P244)</f>
        <v>0</v>
      </c>
      <c r="AB244" s="17">
        <f>IF(OR($Q244=0,$R244=0),0,INDEX(data[],$Q244,$R244+AB$4)*AB$5*$P244)</f>
        <v>0</v>
      </c>
      <c r="AC244" s="17">
        <f>IF(OR($Q244=0,$R244=0),0,INDEX(data[],$Q244,$R244+AC$4)*AC$5*$P244)</f>
        <v>0</v>
      </c>
      <c r="AD244" s="17">
        <f>IF(OR($Q244=0,$R244=0),0,INDEX(data[],$Q244,$R244+AD$4)*AD$5*$P244)</f>
        <v>0</v>
      </c>
      <c r="AE244" s="17">
        <f>IF(OR($Q244=0,$R244=0),0,INDEX(data[],$Q244,$R244+AE$4)*AE$5*$P244)</f>
        <v>0</v>
      </c>
      <c r="AF244" s="17">
        <f>IF(OR($Q244=0,$R244=0),0,INDEX(data[],$Q244,$R244+AF$4)*AF$5*$P244)</f>
        <v>0</v>
      </c>
      <c r="AG244" s="17">
        <f>IF(OR($Q244=0,$R244=0),0,INDEX(data[],$Q244,$R244+AG$4)*AG$5*$P244)</f>
        <v>0</v>
      </c>
      <c r="AH244" s="18">
        <f>IF(OR($Q244=0,$R244=0),0,INDEX(data[],$Q244,$R244+AH$4)*AH$5*$P244)</f>
        <v>0</v>
      </c>
      <c r="AI244" s="5"/>
    </row>
    <row r="245" spans="1:35" hidden="1" x14ac:dyDescent="0.25">
      <c r="A245" t="str">
        <f t="shared" si="150"/>
        <v>4109000</v>
      </c>
      <c r="B245">
        <f t="shared" si="128"/>
        <v>4109000</v>
      </c>
      <c r="F245">
        <v>4</v>
      </c>
      <c r="G245">
        <v>3</v>
      </c>
      <c r="I245">
        <f t="shared" si="169"/>
        <v>0</v>
      </c>
      <c r="J245">
        <f t="shared" si="155"/>
        <v>0</v>
      </c>
      <c r="K245" t="s">
        <v>467</v>
      </c>
      <c r="L245" s="8" t="s">
        <v>17</v>
      </c>
      <c r="N245" t="str">
        <f t="shared" si="170"/>
        <v>A-15.02</v>
      </c>
      <c r="O245" t="s">
        <v>224</v>
      </c>
      <c r="P245">
        <v>1</v>
      </c>
      <c r="Q245">
        <f>IF(N245="",0,IFERROR(MATCH(N245,data[key],0),0))</f>
        <v>0</v>
      </c>
      <c r="R245">
        <f>IF(O245="",0,IFERROR(MATCH(O245,data[#Headers],0)-1,0))</f>
        <v>28</v>
      </c>
      <c r="T245" s="39" t="s">
        <v>17</v>
      </c>
      <c r="U245" s="65" t="s">
        <v>1706</v>
      </c>
      <c r="V245" s="15">
        <f t="shared" si="167"/>
        <v>0</v>
      </c>
      <c r="W245" s="16">
        <f>IF(OR($Q245=0,$R245=0),0,INDEX(data[],$Q245,$R245+W$4)*W$5*$P245)</f>
        <v>0</v>
      </c>
      <c r="X245" s="17">
        <f>IF(OR($Q245=0,$R245=0),0,INDEX(data[],$Q245,$R245+X$4)*X$5*$P245)</f>
        <v>0</v>
      </c>
      <c r="Y245" s="17">
        <f>IF(OR($Q245=0,$R245=0),0,INDEX(data[],$Q245,$R245+Y$4)*Y$5*$P245)</f>
        <v>0</v>
      </c>
      <c r="Z245" s="17">
        <f>IF(OR($Q245=0,$R245=0),0,INDEX(data[],$Q245,$R245+Z$4)*Z$5*$P245)</f>
        <v>0</v>
      </c>
      <c r="AA245" s="17">
        <f>IF(OR($Q245=0,$R245=0),0,INDEX(data[],$Q245,$R245+AA$4)*AA$5*$P245)</f>
        <v>0</v>
      </c>
      <c r="AB245" s="17">
        <f>IF(OR($Q245=0,$R245=0),0,INDEX(data[],$Q245,$R245+AB$4)*AB$5*$P245)</f>
        <v>0</v>
      </c>
      <c r="AC245" s="17">
        <f>IF(OR($Q245=0,$R245=0),0,INDEX(data[],$Q245,$R245+AC$4)*AC$5*$P245)</f>
        <v>0</v>
      </c>
      <c r="AD245" s="17">
        <f>IF(OR($Q245=0,$R245=0),0,INDEX(data[],$Q245,$R245+AD$4)*AD$5*$P245)</f>
        <v>0</v>
      </c>
      <c r="AE245" s="17">
        <f>IF(OR($Q245=0,$R245=0),0,INDEX(data[],$Q245,$R245+AE$4)*AE$5*$P245)</f>
        <v>0</v>
      </c>
      <c r="AF245" s="17">
        <f>IF(OR($Q245=0,$R245=0),0,INDEX(data[],$Q245,$R245+AF$4)*AF$5*$P245)</f>
        <v>0</v>
      </c>
      <c r="AG245" s="17">
        <f>IF(OR($Q245=0,$R245=0),0,INDEX(data[],$Q245,$R245+AG$4)*AG$5*$P245)</f>
        <v>0</v>
      </c>
      <c r="AH245" s="18">
        <f>IF(OR($Q245=0,$R245=0),0,INDEX(data[],$Q245,$R245+AH$4)*AH$5*$P245)</f>
        <v>0</v>
      </c>
      <c r="AI245" s="5"/>
    </row>
    <row r="246" spans="1:35" x14ac:dyDescent="0.25">
      <c r="A246" t="str">
        <f t="shared" si="150"/>
        <v>4110000</v>
      </c>
      <c r="B246">
        <f t="shared" si="128"/>
        <v>4110000</v>
      </c>
      <c r="F246">
        <v>4</v>
      </c>
      <c r="G246">
        <v>0</v>
      </c>
      <c r="I246">
        <f t="shared" ref="I246" si="175">IF(AND(OR($F$1=0,F246=$F$1),G246&lt;=$G$1,OR($J$1=1,J246=1,G246=0)),1,0)</f>
        <v>1</v>
      </c>
      <c r="J246">
        <f t="shared" ref="J246" si="176">IF(COUNTIF(V246:AH246,"&gt;0")&gt;0,1,IF(COUNTIF(V246:AH246,"&lt;0")&gt;0,1,0))</f>
        <v>0</v>
      </c>
      <c r="L246" s="8"/>
      <c r="N246" t="str">
        <f t="shared" ref="N246" si="177">IF(OR(K246=0,L246=0),"",K246&amp;"-"&amp;IF(M246=0, L246,L246&amp;"-"&amp;M246))</f>
        <v/>
      </c>
      <c r="Q246">
        <f>IF(N246="",0,IFERROR(MATCH(N246,data[key],0),0))</f>
        <v>0</v>
      </c>
      <c r="R246">
        <f>IF(O246="",0,IFERROR(MATCH(O246,data[#Headers],0)-1,0))</f>
        <v>0</v>
      </c>
      <c r="T246" s="39"/>
      <c r="U246" s="63"/>
      <c r="V246" s="15"/>
      <c r="W246" s="16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8"/>
      <c r="AI246" s="5"/>
    </row>
    <row r="247" spans="1:35" x14ac:dyDescent="0.25">
      <c r="A247" t="str">
        <f t="shared" si="150"/>
        <v>4300000</v>
      </c>
      <c r="B247">
        <v>4300000</v>
      </c>
      <c r="C247">
        <v>4400</v>
      </c>
      <c r="F247">
        <v>4</v>
      </c>
      <c r="G247">
        <v>1</v>
      </c>
      <c r="H247">
        <v>1</v>
      </c>
      <c r="I247">
        <f t="shared" si="169"/>
        <v>1</v>
      </c>
      <c r="J247">
        <f t="shared" si="155"/>
        <v>1</v>
      </c>
      <c r="L247" s="8"/>
      <c r="N247" t="str">
        <f t="shared" si="170"/>
        <v/>
      </c>
      <c r="Q247">
        <f>IF(N247="",0,IFERROR(MATCH(N247,data[key],0),0))</f>
        <v>0</v>
      </c>
      <c r="R247">
        <f>IF(O247="",0,IFERROR(MATCH(O247,data[#Headers],0)-1,0))</f>
        <v>0</v>
      </c>
      <c r="T247" s="39" t="s">
        <v>1707</v>
      </c>
      <c r="U247" s="63" t="s">
        <v>1688</v>
      </c>
      <c r="V247" s="15">
        <f t="shared" si="167"/>
        <v>216000000</v>
      </c>
      <c r="W247" s="16">
        <f>W248+W249</f>
        <v>0</v>
      </c>
      <c r="X247" s="17">
        <f t="shared" ref="X247:AH247" si="178">X248+X249</f>
        <v>0</v>
      </c>
      <c r="Y247" s="17">
        <f t="shared" si="178"/>
        <v>0</v>
      </c>
      <c r="Z247" s="17">
        <f t="shared" si="178"/>
        <v>0</v>
      </c>
      <c r="AA247" s="17">
        <f t="shared" si="178"/>
        <v>0</v>
      </c>
      <c r="AB247" s="17">
        <f t="shared" si="178"/>
        <v>0</v>
      </c>
      <c r="AC247" s="17">
        <f t="shared" si="178"/>
        <v>216000000</v>
      </c>
      <c r="AD247" s="17">
        <f t="shared" si="178"/>
        <v>0</v>
      </c>
      <c r="AE247" s="17">
        <f t="shared" si="178"/>
        <v>0</v>
      </c>
      <c r="AF247" s="17">
        <f t="shared" si="178"/>
        <v>0</v>
      </c>
      <c r="AG247" s="17">
        <f t="shared" si="178"/>
        <v>0</v>
      </c>
      <c r="AH247" s="18">
        <f t="shared" si="178"/>
        <v>0</v>
      </c>
      <c r="AI247" s="5"/>
    </row>
    <row r="248" spans="1:35" x14ac:dyDescent="0.25">
      <c r="A248" t="str">
        <f t="shared" si="150"/>
        <v>4301000</v>
      </c>
      <c r="B248">
        <f t="shared" si="128"/>
        <v>4301000</v>
      </c>
      <c r="C248">
        <v>4410</v>
      </c>
      <c r="D248" t="s">
        <v>1418</v>
      </c>
      <c r="F248">
        <v>4</v>
      </c>
      <c r="G248">
        <v>3</v>
      </c>
      <c r="I248">
        <f t="shared" si="169"/>
        <v>1</v>
      </c>
      <c r="J248">
        <f t="shared" si="155"/>
        <v>1</v>
      </c>
      <c r="K248" t="s">
        <v>467</v>
      </c>
      <c r="L248" s="8" t="s">
        <v>18</v>
      </c>
      <c r="N248" t="str">
        <f t="shared" si="170"/>
        <v>A-18.01</v>
      </c>
      <c r="O248" t="s">
        <v>224</v>
      </c>
      <c r="P248">
        <v>1</v>
      </c>
      <c r="Q248">
        <f>IF(N248="",0,IFERROR(MATCH(N248,data[key],0),0))</f>
        <v>2</v>
      </c>
      <c r="R248">
        <f>IF(O248="",0,IFERROR(MATCH(O248,data[#Headers],0)-1,0))</f>
        <v>28</v>
      </c>
      <c r="T248" s="39" t="s">
        <v>18</v>
      </c>
      <c r="U248" s="64" t="s">
        <v>1216</v>
      </c>
      <c r="V248" s="15">
        <f t="shared" si="167"/>
        <v>36000000</v>
      </c>
      <c r="W248" s="16">
        <f>IF(OR($Q248=0,$R248=0),0,INDEX(data[],$Q248,$R248+W$4)*W$5*$P248)</f>
        <v>0</v>
      </c>
      <c r="X248" s="17">
        <f>IF(OR($Q248=0,$R248=0),0,INDEX(data[],$Q248,$R248+X$4)*X$5*$P248)</f>
        <v>0</v>
      </c>
      <c r="Y248" s="17">
        <f>IF(OR($Q248=0,$R248=0),0,INDEX(data[],$Q248,$R248+Y$4)*Y$5*$P248)</f>
        <v>0</v>
      </c>
      <c r="Z248" s="17">
        <f>IF(OR($Q248=0,$R248=0),0,INDEX(data[],$Q248,$R248+Z$4)*Z$5*$P248)</f>
        <v>0</v>
      </c>
      <c r="AA248" s="17">
        <f>IF(OR($Q248=0,$R248=0),0,INDEX(data[],$Q248,$R248+AA$4)*AA$5*$P248)</f>
        <v>0</v>
      </c>
      <c r="AB248" s="17">
        <f>IF(OR($Q248=0,$R248=0),0,INDEX(data[],$Q248,$R248+AB$4)*AB$5*$P248)</f>
        <v>0</v>
      </c>
      <c r="AC248" s="17">
        <f>IF(OR($Q248=0,$R248=0),0,INDEX(data[],$Q248,$R248+AC$4)*AC$5*$P248)</f>
        <v>36000000</v>
      </c>
      <c r="AD248" s="17">
        <f>IF(OR($Q248=0,$R248=0),0,INDEX(data[],$Q248,$R248+AD$4)*AD$5*$P248)</f>
        <v>0</v>
      </c>
      <c r="AE248" s="17">
        <f>IF(OR($Q248=0,$R248=0),0,INDEX(data[],$Q248,$R248+AE$4)*AE$5*$P248)</f>
        <v>0</v>
      </c>
      <c r="AF248" s="17">
        <f>IF(OR($Q248=0,$R248=0),0,INDEX(data[],$Q248,$R248+AF$4)*AF$5*$P248)</f>
        <v>0</v>
      </c>
      <c r="AG248" s="17">
        <f>IF(OR($Q248=0,$R248=0),0,INDEX(data[],$Q248,$R248+AG$4)*AG$5*$P248)</f>
        <v>0</v>
      </c>
      <c r="AH248" s="18">
        <f>IF(OR($Q248=0,$R248=0),0,INDEX(data[],$Q248,$R248+AH$4)*AH$5*$P248)</f>
        <v>0</v>
      </c>
      <c r="AI248" s="5"/>
    </row>
    <row r="249" spans="1:35" x14ac:dyDescent="0.25">
      <c r="A249" t="str">
        <f t="shared" si="150"/>
        <v>4302000</v>
      </c>
      <c r="B249">
        <f t="shared" si="128"/>
        <v>4302000</v>
      </c>
      <c r="C249">
        <v>4420</v>
      </c>
      <c r="D249" t="s">
        <v>1421</v>
      </c>
      <c r="F249">
        <v>4</v>
      </c>
      <c r="G249">
        <v>3</v>
      </c>
      <c r="I249">
        <f t="shared" si="169"/>
        <v>1</v>
      </c>
      <c r="J249">
        <f t="shared" si="155"/>
        <v>1</v>
      </c>
      <c r="K249" t="s">
        <v>467</v>
      </c>
      <c r="L249" s="8" t="s">
        <v>19</v>
      </c>
      <c r="N249" t="str">
        <f t="shared" si="170"/>
        <v>A-18.02</v>
      </c>
      <c r="O249" t="s">
        <v>224</v>
      </c>
      <c r="P249">
        <v>1</v>
      </c>
      <c r="Q249">
        <f>IF(N249="",0,IFERROR(MATCH(N249,data[key],0),0))</f>
        <v>3</v>
      </c>
      <c r="R249">
        <f>IF(O249="",0,IFERROR(MATCH(O249,data[#Headers],0)-1,0))</f>
        <v>28</v>
      </c>
      <c r="T249" s="39" t="s">
        <v>19</v>
      </c>
      <c r="U249" s="64" t="s">
        <v>1217</v>
      </c>
      <c r="V249" s="15">
        <f t="shared" si="167"/>
        <v>180000000</v>
      </c>
      <c r="W249" s="16">
        <f>IF(OR($Q249=0,$R249=0),0,INDEX(data[],$Q249,$R249+W$4)*W$5*$P249)</f>
        <v>0</v>
      </c>
      <c r="X249" s="17">
        <f>IF(OR($Q249=0,$R249=0),0,INDEX(data[],$Q249,$R249+X$4)*X$5*$P249)</f>
        <v>0</v>
      </c>
      <c r="Y249" s="17">
        <f>IF(OR($Q249=0,$R249=0),0,INDEX(data[],$Q249,$R249+Y$4)*Y$5*$P249)</f>
        <v>0</v>
      </c>
      <c r="Z249" s="17">
        <f>IF(OR($Q249=0,$R249=0),0,INDEX(data[],$Q249,$R249+Z$4)*Z$5*$P249)</f>
        <v>0</v>
      </c>
      <c r="AA249" s="17">
        <f>IF(OR($Q249=0,$R249=0),0,INDEX(data[],$Q249,$R249+AA$4)*AA$5*$P249)</f>
        <v>0</v>
      </c>
      <c r="AB249" s="17">
        <f>IF(OR($Q249=0,$R249=0),0,INDEX(data[],$Q249,$R249+AB$4)*AB$5*$P249)</f>
        <v>0</v>
      </c>
      <c r="AC249" s="17">
        <f>IF(OR($Q249=0,$R249=0),0,INDEX(data[],$Q249,$R249+AC$4)*AC$5*$P249)</f>
        <v>180000000</v>
      </c>
      <c r="AD249" s="17">
        <f>IF(OR($Q249=0,$R249=0),0,INDEX(data[],$Q249,$R249+AD$4)*AD$5*$P249)</f>
        <v>0</v>
      </c>
      <c r="AE249" s="17">
        <f>IF(OR($Q249=0,$R249=0),0,INDEX(data[],$Q249,$R249+AE$4)*AE$5*$P249)</f>
        <v>0</v>
      </c>
      <c r="AF249" s="17">
        <f>IF(OR($Q249=0,$R249=0),0,INDEX(data[],$Q249,$R249+AF$4)*AF$5*$P249)</f>
        <v>0</v>
      </c>
      <c r="AG249" s="17">
        <f>IF(OR($Q249=0,$R249=0),0,INDEX(data[],$Q249,$R249+AG$4)*AG$5*$P249)</f>
        <v>0</v>
      </c>
      <c r="AH249" s="18">
        <f>IF(OR($Q249=0,$R249=0),0,INDEX(data[],$Q249,$R249+AH$4)*AH$5*$P249)</f>
        <v>0</v>
      </c>
      <c r="AI249" s="5"/>
    </row>
    <row r="250" spans="1:35" x14ac:dyDescent="0.25">
      <c r="A250" t="str">
        <f t="shared" si="150"/>
        <v>4303000</v>
      </c>
      <c r="B250">
        <f t="shared" si="128"/>
        <v>4303000</v>
      </c>
      <c r="F250">
        <v>4</v>
      </c>
      <c r="G250">
        <v>0</v>
      </c>
      <c r="I250">
        <f t="shared" si="169"/>
        <v>1</v>
      </c>
      <c r="J250">
        <f t="shared" si="155"/>
        <v>0</v>
      </c>
      <c r="L250" s="8"/>
      <c r="N250" t="str">
        <f t="shared" si="170"/>
        <v/>
      </c>
      <c r="Q250">
        <f>IF(N250="",0,IFERROR(MATCH(N250,data[key],0),0))</f>
        <v>0</v>
      </c>
      <c r="R250">
        <f>IF(O250="",0,IFERROR(MATCH(O250,data[#Headers],0)-1,0))</f>
        <v>0</v>
      </c>
      <c r="T250" s="39"/>
      <c r="U250" s="63"/>
      <c r="V250" s="15"/>
      <c r="W250" s="16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8"/>
      <c r="AI250" s="5"/>
    </row>
    <row r="251" spans="1:35" x14ac:dyDescent="0.25">
      <c r="A251" t="str">
        <f t="shared" si="150"/>
        <v>4400000</v>
      </c>
      <c r="B251">
        <v>4400000</v>
      </c>
      <c r="C251">
        <v>4490</v>
      </c>
      <c r="F251">
        <v>4</v>
      </c>
      <c r="G251">
        <v>0</v>
      </c>
      <c r="H251">
        <v>2</v>
      </c>
      <c r="I251">
        <f t="shared" si="169"/>
        <v>1</v>
      </c>
      <c r="J251">
        <f t="shared" si="155"/>
        <v>1</v>
      </c>
      <c r="L251" s="8"/>
      <c r="N251" t="str">
        <f t="shared" si="170"/>
        <v/>
      </c>
      <c r="Q251">
        <f>IF(N251="",0,IFERROR(MATCH(N251,data[key],0),0))</f>
        <v>0</v>
      </c>
      <c r="R251">
        <f>IF(O251="",0,IFERROR(MATCH(O251,data[#Headers],0)-1,0))</f>
        <v>0</v>
      </c>
      <c r="T251" s="39"/>
      <c r="U251" s="63" t="s">
        <v>1716</v>
      </c>
      <c r="V251" s="15">
        <f t="shared" ref="V251:V268" si="179">SUMPRODUCT(W251:AH251,W$3:AH$3)</f>
        <v>4798133000</v>
      </c>
      <c r="W251" s="16">
        <f t="shared" ref="W251:AH251" si="180">W253+W284</f>
        <v>388950000</v>
      </c>
      <c r="X251" s="17">
        <f t="shared" si="180"/>
        <v>386680000</v>
      </c>
      <c r="Y251" s="17">
        <f t="shared" si="180"/>
        <v>382880000</v>
      </c>
      <c r="Z251" s="17">
        <f t="shared" si="180"/>
        <v>385480000</v>
      </c>
      <c r="AA251" s="17">
        <f t="shared" si="180"/>
        <v>383280000</v>
      </c>
      <c r="AB251" s="17">
        <f t="shared" si="180"/>
        <v>384280000</v>
      </c>
      <c r="AC251" s="17">
        <f t="shared" si="180"/>
        <v>598800000</v>
      </c>
      <c r="AD251" s="17">
        <f t="shared" si="180"/>
        <v>386176000</v>
      </c>
      <c r="AE251" s="17">
        <f t="shared" si="180"/>
        <v>368443000</v>
      </c>
      <c r="AF251" s="17">
        <f t="shared" si="180"/>
        <v>365790000</v>
      </c>
      <c r="AG251" s="17">
        <f t="shared" si="180"/>
        <v>384796000</v>
      </c>
      <c r="AH251" s="18">
        <f t="shared" si="180"/>
        <v>382578000</v>
      </c>
      <c r="AI251" s="5"/>
    </row>
    <row r="252" spans="1:35" x14ac:dyDescent="0.25">
      <c r="A252" t="str">
        <f t="shared" si="150"/>
        <v>4401000</v>
      </c>
      <c r="B252">
        <f t="shared" si="128"/>
        <v>4401000</v>
      </c>
      <c r="F252">
        <v>4</v>
      </c>
      <c r="G252">
        <v>0</v>
      </c>
      <c r="I252">
        <f t="shared" si="169"/>
        <v>1</v>
      </c>
      <c r="J252">
        <f t="shared" si="155"/>
        <v>0</v>
      </c>
      <c r="L252" s="8"/>
      <c r="N252" t="str">
        <f t="shared" si="170"/>
        <v/>
      </c>
      <c r="Q252">
        <f>IF(N252="",0,IFERROR(MATCH(N252,data[key],0),0))</f>
        <v>0</v>
      </c>
      <c r="R252">
        <f>IF(O252="",0,IFERROR(MATCH(O252,data[#Headers],0)-1,0))</f>
        <v>0</v>
      </c>
      <c r="T252" s="39"/>
      <c r="U252" s="63"/>
      <c r="V252" s="15"/>
      <c r="W252" s="16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8"/>
      <c r="AI252" s="5"/>
    </row>
    <row r="253" spans="1:35" x14ac:dyDescent="0.25">
      <c r="A253" t="str">
        <f t="shared" si="150"/>
        <v>4500000</v>
      </c>
      <c r="B253">
        <v>4500000</v>
      </c>
      <c r="C253">
        <v>4500</v>
      </c>
      <c r="F253">
        <v>4</v>
      </c>
      <c r="G253">
        <v>0</v>
      </c>
      <c r="H253">
        <v>1</v>
      </c>
      <c r="I253">
        <f t="shared" si="169"/>
        <v>1</v>
      </c>
      <c r="J253">
        <f t="shared" si="155"/>
        <v>1</v>
      </c>
      <c r="L253" s="8"/>
      <c r="N253" t="str">
        <f t="shared" si="170"/>
        <v/>
      </c>
      <c r="Q253">
        <f>IF(N253="",0,IFERROR(MATCH(N253,data[key],0),0))</f>
        <v>0</v>
      </c>
      <c r="R253">
        <f>IF(O253="",0,IFERROR(MATCH(O253,data[#Headers],0)-1,0))</f>
        <v>0</v>
      </c>
      <c r="T253" s="39"/>
      <c r="U253" s="63" t="s">
        <v>1747</v>
      </c>
      <c r="V253" s="15">
        <f t="shared" si="179"/>
        <v>4582133000</v>
      </c>
      <c r="W253" s="16">
        <f>W254+W261+W263+W267+W268+W269+W274+W277+W280</f>
        <v>388950000</v>
      </c>
      <c r="X253" s="17">
        <f t="shared" ref="X253:AH253" si="181">X254+X261+X263+X267+X268+X269+X274+X277+X280</f>
        <v>386680000</v>
      </c>
      <c r="Y253" s="17">
        <f t="shared" si="181"/>
        <v>382880000</v>
      </c>
      <c r="Z253" s="17">
        <f t="shared" si="181"/>
        <v>385480000</v>
      </c>
      <c r="AA253" s="17">
        <f t="shared" si="181"/>
        <v>383280000</v>
      </c>
      <c r="AB253" s="17">
        <f t="shared" si="181"/>
        <v>384280000</v>
      </c>
      <c r="AC253" s="17">
        <f t="shared" si="181"/>
        <v>382800000</v>
      </c>
      <c r="AD253" s="17">
        <f t="shared" si="181"/>
        <v>386176000</v>
      </c>
      <c r="AE253" s="17">
        <f t="shared" si="181"/>
        <v>368443000</v>
      </c>
      <c r="AF253" s="17">
        <f t="shared" si="181"/>
        <v>365790000</v>
      </c>
      <c r="AG253" s="17">
        <f t="shared" si="181"/>
        <v>384796000</v>
      </c>
      <c r="AH253" s="18">
        <f t="shared" si="181"/>
        <v>382578000</v>
      </c>
      <c r="AI253" s="5"/>
    </row>
    <row r="254" spans="1:35" x14ac:dyDescent="0.25">
      <c r="A254" t="str">
        <f t="shared" si="150"/>
        <v>4510000</v>
      </c>
      <c r="B254">
        <v>4510000</v>
      </c>
      <c r="F254">
        <v>4</v>
      </c>
      <c r="G254">
        <v>2</v>
      </c>
      <c r="H254">
        <v>2</v>
      </c>
      <c r="I254">
        <f t="shared" si="169"/>
        <v>1</v>
      </c>
      <c r="J254">
        <f t="shared" si="155"/>
        <v>1</v>
      </c>
      <c r="L254" s="8"/>
      <c r="N254" t="str">
        <f t="shared" si="170"/>
        <v/>
      </c>
      <c r="Q254">
        <f>IF(N254="",0,IFERROR(MATCH(N254,data[key],0),0))</f>
        <v>0</v>
      </c>
      <c r="R254">
        <f>IF(O254="",0,IFERROR(MATCH(O254,data[#Headers],0)-1,0))</f>
        <v>0</v>
      </c>
      <c r="T254" s="39" t="s">
        <v>732</v>
      </c>
      <c r="U254" s="64" t="s">
        <v>1660</v>
      </c>
      <c r="V254" s="15">
        <f t="shared" si="179"/>
        <v>3046320000</v>
      </c>
      <c r="W254" s="16">
        <f>W255+W256+W257+W258+W259+W260</f>
        <v>254400000</v>
      </c>
      <c r="X254" s="17">
        <f t="shared" ref="X254:AH254" si="182">X255+X256+X257+X258+X259+X260</f>
        <v>254400000</v>
      </c>
      <c r="Y254" s="17">
        <f t="shared" si="182"/>
        <v>249600000</v>
      </c>
      <c r="Z254" s="17">
        <f t="shared" si="182"/>
        <v>254400000</v>
      </c>
      <c r="AA254" s="17">
        <f t="shared" si="182"/>
        <v>252000000</v>
      </c>
      <c r="AB254" s="17">
        <f t="shared" si="182"/>
        <v>254400000</v>
      </c>
      <c r="AC254" s="17">
        <f t="shared" si="182"/>
        <v>252720000</v>
      </c>
      <c r="AD254" s="17">
        <f t="shared" si="182"/>
        <v>255840000</v>
      </c>
      <c r="AE254" s="17">
        <f t="shared" si="182"/>
        <v>255840000</v>
      </c>
      <c r="AF254" s="17">
        <f t="shared" si="182"/>
        <v>253440000</v>
      </c>
      <c r="AG254" s="17">
        <f t="shared" si="182"/>
        <v>255840000</v>
      </c>
      <c r="AH254" s="18">
        <f t="shared" si="182"/>
        <v>253440000</v>
      </c>
      <c r="AI254" s="5"/>
    </row>
    <row r="255" spans="1:35" x14ac:dyDescent="0.25">
      <c r="A255" t="str">
        <f t="shared" si="150"/>
        <v>4511000</v>
      </c>
      <c r="B255">
        <f t="shared" si="128"/>
        <v>4511000</v>
      </c>
      <c r="F255">
        <v>4</v>
      </c>
      <c r="G255">
        <v>3</v>
      </c>
      <c r="I255">
        <f t="shared" si="169"/>
        <v>1</v>
      </c>
      <c r="J255">
        <f t="shared" si="155"/>
        <v>1</v>
      </c>
      <c r="K255" t="s">
        <v>467</v>
      </c>
      <c r="L255" s="50" t="s">
        <v>555</v>
      </c>
      <c r="N255" t="str">
        <f t="shared" si="170"/>
        <v>A-21.01</v>
      </c>
      <c r="O255" t="s">
        <v>224</v>
      </c>
      <c r="P255">
        <v>-1</v>
      </c>
      <c r="Q255">
        <f>IF(N255="",0,IFERROR(MATCH(N255,data[key],0),0))</f>
        <v>4</v>
      </c>
      <c r="R255">
        <f>IF(O255="",0,IFERROR(MATCH(O255,data[#Headers],0)-1,0))</f>
        <v>28</v>
      </c>
      <c r="T255" s="39" t="s">
        <v>555</v>
      </c>
      <c r="U255" s="65" t="s">
        <v>1218</v>
      </c>
      <c r="V255" s="15">
        <f t="shared" si="179"/>
        <v>1301940000</v>
      </c>
      <c r="W255" s="16">
        <f>IF(OR($Q255=0,$R255=0),0,INDEX(data[],$Q255,$R255+W$4)*W$5*$P255)</f>
        <v>108000000</v>
      </c>
      <c r="X255" s="17">
        <f>IF(OR($Q255=0,$R255=0),0,INDEX(data[],$Q255,$R255+X$4)*X$5*$P255)</f>
        <v>108000000</v>
      </c>
      <c r="Y255" s="17">
        <f>IF(OR($Q255=0,$R255=0),0,INDEX(data[],$Q255,$R255+Y$4)*Y$5*$P255)</f>
        <v>108000000</v>
      </c>
      <c r="Z255" s="17">
        <f>IF(OR($Q255=0,$R255=0),0,INDEX(data[],$Q255,$R255+Z$4)*Z$5*$P255)</f>
        <v>108000000</v>
      </c>
      <c r="AA255" s="17">
        <f>IF(OR($Q255=0,$R255=0),0,INDEX(data[],$Q255,$R255+AA$4)*AA$5*$P255)</f>
        <v>108000000</v>
      </c>
      <c r="AB255" s="17">
        <f>IF(OR($Q255=0,$R255=0),0,INDEX(data[],$Q255,$R255+AB$4)*AB$5*$P255)</f>
        <v>108000000</v>
      </c>
      <c r="AC255" s="17">
        <f>IF(OR($Q255=0,$R255=0),0,INDEX(data[],$Q255,$R255+AC$4)*AC$5*$P255)</f>
        <v>108540000</v>
      </c>
      <c r="AD255" s="17">
        <f>IF(OR($Q255=0,$R255=0),0,INDEX(data[],$Q255,$R255+AD$4)*AD$5*$P255)</f>
        <v>109080000</v>
      </c>
      <c r="AE255" s="17">
        <f>IF(OR($Q255=0,$R255=0),0,INDEX(data[],$Q255,$R255+AE$4)*AE$5*$P255)</f>
        <v>109080000</v>
      </c>
      <c r="AF255" s="17">
        <f>IF(OR($Q255=0,$R255=0),0,INDEX(data[],$Q255,$R255+AF$4)*AF$5*$P255)</f>
        <v>109080000</v>
      </c>
      <c r="AG255" s="17">
        <f>IF(OR($Q255=0,$R255=0),0,INDEX(data[],$Q255,$R255+AG$4)*AG$5*$P255)</f>
        <v>109080000</v>
      </c>
      <c r="AH255" s="18">
        <f>IF(OR($Q255=0,$R255=0),0,INDEX(data[],$Q255,$R255+AH$4)*AH$5*$P255)</f>
        <v>109080000</v>
      </c>
      <c r="AI255" s="5"/>
    </row>
    <row r="256" spans="1:35" x14ac:dyDescent="0.25">
      <c r="A256" t="str">
        <f t="shared" si="150"/>
        <v>4512000</v>
      </c>
      <c r="B256">
        <f t="shared" si="128"/>
        <v>4512000</v>
      </c>
      <c r="F256">
        <v>4</v>
      </c>
      <c r="G256">
        <v>3</v>
      </c>
      <c r="I256">
        <f t="shared" si="169"/>
        <v>1</v>
      </c>
      <c r="J256">
        <f t="shared" si="155"/>
        <v>1</v>
      </c>
      <c r="K256" t="s">
        <v>467</v>
      </c>
      <c r="L256" s="50" t="s">
        <v>557</v>
      </c>
      <c r="N256" t="str">
        <f t="shared" si="170"/>
        <v>A-21.02</v>
      </c>
      <c r="O256" t="s">
        <v>224</v>
      </c>
      <c r="P256">
        <v>-1</v>
      </c>
      <c r="Q256">
        <f>IF(N256="",0,IFERROR(MATCH(N256,data[key],0),0))</f>
        <v>5</v>
      </c>
      <c r="R256">
        <f>IF(O256="",0,IFERROR(MATCH(O256,data[#Headers],0)-1,0))</f>
        <v>28</v>
      </c>
      <c r="T256" s="39" t="s">
        <v>557</v>
      </c>
      <c r="U256" s="65" t="s">
        <v>1219</v>
      </c>
      <c r="V256" s="15">
        <f t="shared" si="179"/>
        <v>433980000</v>
      </c>
      <c r="W256" s="16">
        <f>IF(OR($Q256=0,$R256=0),0,INDEX(data[],$Q256,$R256+W$4)*W$5*$P256)</f>
        <v>36000000</v>
      </c>
      <c r="X256" s="17">
        <f>IF(OR($Q256=0,$R256=0),0,INDEX(data[],$Q256,$R256+X$4)*X$5*$P256)</f>
        <v>36000000</v>
      </c>
      <c r="Y256" s="17">
        <f>IF(OR($Q256=0,$R256=0),0,INDEX(data[],$Q256,$R256+Y$4)*Y$5*$P256)</f>
        <v>36000000</v>
      </c>
      <c r="Z256" s="17">
        <f>IF(OR($Q256=0,$R256=0),0,INDEX(data[],$Q256,$R256+Z$4)*Z$5*$P256)</f>
        <v>36000000</v>
      </c>
      <c r="AA256" s="17">
        <f>IF(OR($Q256=0,$R256=0),0,INDEX(data[],$Q256,$R256+AA$4)*AA$5*$P256)</f>
        <v>36000000</v>
      </c>
      <c r="AB256" s="17">
        <f>IF(OR($Q256=0,$R256=0),0,INDEX(data[],$Q256,$R256+AB$4)*AB$5*$P256)</f>
        <v>36000000</v>
      </c>
      <c r="AC256" s="17">
        <f>IF(OR($Q256=0,$R256=0),0,INDEX(data[],$Q256,$R256+AC$4)*AC$5*$P256)</f>
        <v>36180000</v>
      </c>
      <c r="AD256" s="17">
        <f>IF(OR($Q256=0,$R256=0),0,INDEX(data[],$Q256,$R256+AD$4)*AD$5*$P256)</f>
        <v>36360000</v>
      </c>
      <c r="AE256" s="17">
        <f>IF(OR($Q256=0,$R256=0),0,INDEX(data[],$Q256,$R256+AE$4)*AE$5*$P256)</f>
        <v>36360000</v>
      </c>
      <c r="AF256" s="17">
        <f>IF(OR($Q256=0,$R256=0),0,INDEX(data[],$Q256,$R256+AF$4)*AF$5*$P256)</f>
        <v>36360000</v>
      </c>
      <c r="AG256" s="17">
        <f>IF(OR($Q256=0,$R256=0),0,INDEX(data[],$Q256,$R256+AG$4)*AG$5*$P256)</f>
        <v>36360000</v>
      </c>
      <c r="AH256" s="18">
        <f>IF(OR($Q256=0,$R256=0),0,INDEX(data[],$Q256,$R256+AH$4)*AH$5*$P256)</f>
        <v>36360000</v>
      </c>
      <c r="AI256" s="5"/>
    </row>
    <row r="257" spans="1:35" x14ac:dyDescent="0.25">
      <c r="A257" t="str">
        <f t="shared" si="150"/>
        <v>4513000</v>
      </c>
      <c r="B257">
        <f t="shared" si="128"/>
        <v>4513000</v>
      </c>
      <c r="F257">
        <v>4</v>
      </c>
      <c r="G257">
        <v>3</v>
      </c>
      <c r="I257">
        <f t="shared" si="169"/>
        <v>1</v>
      </c>
      <c r="J257">
        <f t="shared" si="155"/>
        <v>1</v>
      </c>
      <c r="K257" t="s">
        <v>467</v>
      </c>
      <c r="L257" s="50" t="s">
        <v>559</v>
      </c>
      <c r="N257" t="str">
        <f t="shared" si="170"/>
        <v>A-21.03</v>
      </c>
      <c r="O257" t="s">
        <v>224</v>
      </c>
      <c r="P257">
        <v>-1</v>
      </c>
      <c r="Q257">
        <f>IF(N257="",0,IFERROR(MATCH(N257,data[key],0),0))</f>
        <v>6</v>
      </c>
      <c r="R257">
        <f>IF(O257="",0,IFERROR(MATCH(O257,data[#Headers],0)-1,0))</f>
        <v>28</v>
      </c>
      <c r="T257" s="39" t="s">
        <v>559</v>
      </c>
      <c r="U257" s="65" t="s">
        <v>1220</v>
      </c>
      <c r="V257" s="15">
        <f t="shared" si="179"/>
        <v>878400000</v>
      </c>
      <c r="W257" s="16">
        <f>IF(OR($Q257=0,$R257=0),0,INDEX(data[],$Q257,$R257+W$4)*W$5*$P257)</f>
        <v>74400000</v>
      </c>
      <c r="X257" s="17">
        <f>IF(OR($Q257=0,$R257=0),0,INDEX(data[],$Q257,$R257+X$4)*X$5*$P257)</f>
        <v>74400000</v>
      </c>
      <c r="Y257" s="17">
        <f>IF(OR($Q257=0,$R257=0),0,INDEX(data[],$Q257,$R257+Y$4)*Y$5*$P257)</f>
        <v>69600000</v>
      </c>
      <c r="Z257" s="17">
        <f>IF(OR($Q257=0,$R257=0),0,INDEX(data[],$Q257,$R257+Z$4)*Z$5*$P257)</f>
        <v>74400000</v>
      </c>
      <c r="AA257" s="17">
        <f>IF(OR($Q257=0,$R257=0),0,INDEX(data[],$Q257,$R257+AA$4)*AA$5*$P257)</f>
        <v>72000000</v>
      </c>
      <c r="AB257" s="17">
        <f>IF(OR($Q257=0,$R257=0),0,INDEX(data[],$Q257,$R257+AB$4)*AB$5*$P257)</f>
        <v>74400000</v>
      </c>
      <c r="AC257" s="17">
        <f>IF(OR($Q257=0,$R257=0),0,INDEX(data[],$Q257,$R257+AC$4)*AC$5*$P257)</f>
        <v>72000000</v>
      </c>
      <c r="AD257" s="17">
        <f>IF(OR($Q257=0,$R257=0),0,INDEX(data[],$Q257,$R257+AD$4)*AD$5*$P257)</f>
        <v>74400000</v>
      </c>
      <c r="AE257" s="17">
        <f>IF(OR($Q257=0,$R257=0),0,INDEX(data[],$Q257,$R257+AE$4)*AE$5*$P257)</f>
        <v>74400000</v>
      </c>
      <c r="AF257" s="17">
        <f>IF(OR($Q257=0,$R257=0),0,INDEX(data[],$Q257,$R257+AF$4)*AF$5*$P257)</f>
        <v>72000000</v>
      </c>
      <c r="AG257" s="17">
        <f>IF(OR($Q257=0,$R257=0),0,INDEX(data[],$Q257,$R257+AG$4)*AG$5*$P257)</f>
        <v>74400000</v>
      </c>
      <c r="AH257" s="18">
        <f>IF(OR($Q257=0,$R257=0),0,INDEX(data[],$Q257,$R257+AH$4)*AH$5*$P257)</f>
        <v>72000000</v>
      </c>
      <c r="AI257" s="5"/>
    </row>
    <row r="258" spans="1:35" x14ac:dyDescent="0.25">
      <c r="A258" t="str">
        <f t="shared" si="150"/>
        <v>4514000</v>
      </c>
      <c r="B258">
        <f t="shared" si="128"/>
        <v>4514000</v>
      </c>
      <c r="F258">
        <v>4</v>
      </c>
      <c r="G258">
        <v>3</v>
      </c>
      <c r="I258">
        <f t="shared" si="169"/>
        <v>1</v>
      </c>
      <c r="J258">
        <f t="shared" ref="J258:J308" si="183">IF(COUNTIF(V258:AH258,"&gt;0")&gt;0,1,IF(COUNTIF(V258:AH258,"&lt;0")&gt;0,1,0))</f>
        <v>1</v>
      </c>
      <c r="K258" t="s">
        <v>467</v>
      </c>
      <c r="L258" s="50" t="s">
        <v>561</v>
      </c>
      <c r="N258" t="str">
        <f t="shared" si="170"/>
        <v>A-21.04</v>
      </c>
      <c r="O258" t="s">
        <v>224</v>
      </c>
      <c r="P258">
        <v>-1</v>
      </c>
      <c r="Q258">
        <f>IF(N258="",0,IFERROR(MATCH(N258,data[key],0),0))</f>
        <v>7</v>
      </c>
      <c r="R258">
        <f>IF(O258="",0,IFERROR(MATCH(O258,data[#Headers],0)-1,0))</f>
        <v>28</v>
      </c>
      <c r="T258" s="39" t="s">
        <v>561</v>
      </c>
      <c r="U258" s="65" t="s">
        <v>1221</v>
      </c>
      <c r="V258" s="15">
        <f t="shared" si="179"/>
        <v>144000000</v>
      </c>
      <c r="W258" s="16">
        <f>IF(OR($Q258=0,$R258=0),0,INDEX(data[],$Q258,$R258+W$4)*W$5*$P258)</f>
        <v>12000000</v>
      </c>
      <c r="X258" s="17">
        <f>IF(OR($Q258=0,$R258=0),0,INDEX(data[],$Q258,$R258+X$4)*X$5*$P258)</f>
        <v>12000000</v>
      </c>
      <c r="Y258" s="17">
        <f>IF(OR($Q258=0,$R258=0),0,INDEX(data[],$Q258,$R258+Y$4)*Y$5*$P258)</f>
        <v>12000000</v>
      </c>
      <c r="Z258" s="17">
        <f>IF(OR($Q258=0,$R258=0),0,INDEX(data[],$Q258,$R258+Z$4)*Z$5*$P258)</f>
        <v>12000000</v>
      </c>
      <c r="AA258" s="17">
        <f>IF(OR($Q258=0,$R258=0),0,INDEX(data[],$Q258,$R258+AA$4)*AA$5*$P258)</f>
        <v>12000000</v>
      </c>
      <c r="AB258" s="17">
        <f>IF(OR($Q258=0,$R258=0),0,INDEX(data[],$Q258,$R258+AB$4)*AB$5*$P258)</f>
        <v>12000000</v>
      </c>
      <c r="AC258" s="17">
        <f>IF(OR($Q258=0,$R258=0),0,INDEX(data[],$Q258,$R258+AC$4)*AC$5*$P258)</f>
        <v>12000000</v>
      </c>
      <c r="AD258" s="17">
        <f>IF(OR($Q258=0,$R258=0),0,INDEX(data[],$Q258,$R258+AD$4)*AD$5*$P258)</f>
        <v>12000000</v>
      </c>
      <c r="AE258" s="17">
        <f>IF(OR($Q258=0,$R258=0),0,INDEX(data[],$Q258,$R258+AE$4)*AE$5*$P258)</f>
        <v>12000000</v>
      </c>
      <c r="AF258" s="17">
        <f>IF(OR($Q258=0,$R258=0),0,INDEX(data[],$Q258,$R258+AF$4)*AF$5*$P258)</f>
        <v>12000000</v>
      </c>
      <c r="AG258" s="17">
        <f>IF(OR($Q258=0,$R258=0),0,INDEX(data[],$Q258,$R258+AG$4)*AG$5*$P258)</f>
        <v>12000000</v>
      </c>
      <c r="AH258" s="18">
        <f>IF(OR($Q258=0,$R258=0),0,INDEX(data[],$Q258,$R258+AH$4)*AH$5*$P258)</f>
        <v>12000000</v>
      </c>
      <c r="AI258" s="5"/>
    </row>
    <row r="259" spans="1:35" x14ac:dyDescent="0.25">
      <c r="A259" t="str">
        <f t="shared" si="150"/>
        <v>4515000</v>
      </c>
      <c r="B259">
        <f t="shared" si="128"/>
        <v>4515000</v>
      </c>
      <c r="F259">
        <v>4</v>
      </c>
      <c r="G259">
        <v>3</v>
      </c>
      <c r="I259">
        <f t="shared" si="169"/>
        <v>1</v>
      </c>
      <c r="J259">
        <f t="shared" si="183"/>
        <v>1</v>
      </c>
      <c r="K259" t="s">
        <v>467</v>
      </c>
      <c r="L259" s="50" t="s">
        <v>563</v>
      </c>
      <c r="N259" t="str">
        <f t="shared" si="170"/>
        <v>A-21.05</v>
      </c>
      <c r="O259" t="s">
        <v>224</v>
      </c>
      <c r="P259">
        <v>-1</v>
      </c>
      <c r="Q259">
        <f>IF(N259="",0,IFERROR(MATCH(N259,data[key],0),0))</f>
        <v>8</v>
      </c>
      <c r="R259">
        <f>IF(O259="",0,IFERROR(MATCH(O259,data[#Headers],0)-1,0))</f>
        <v>28</v>
      </c>
      <c r="T259" s="39" t="s">
        <v>563</v>
      </c>
      <c r="U259" s="65" t="s">
        <v>1222</v>
      </c>
      <c r="V259" s="15">
        <f t="shared" si="179"/>
        <v>288000000</v>
      </c>
      <c r="W259" s="16">
        <f>IF(OR($Q259=0,$R259=0),0,INDEX(data[],$Q259,$R259+W$4)*W$5*$P259)</f>
        <v>24000000</v>
      </c>
      <c r="X259" s="17">
        <f>IF(OR($Q259=0,$R259=0),0,INDEX(data[],$Q259,$R259+X$4)*X$5*$P259)</f>
        <v>24000000</v>
      </c>
      <c r="Y259" s="17">
        <f>IF(OR($Q259=0,$R259=0),0,INDEX(data[],$Q259,$R259+Y$4)*Y$5*$P259)</f>
        <v>24000000</v>
      </c>
      <c r="Z259" s="17">
        <f>IF(OR($Q259=0,$R259=0),0,INDEX(data[],$Q259,$R259+Z$4)*Z$5*$P259)</f>
        <v>24000000</v>
      </c>
      <c r="AA259" s="17">
        <f>IF(OR($Q259=0,$R259=0),0,INDEX(data[],$Q259,$R259+AA$4)*AA$5*$P259)</f>
        <v>24000000</v>
      </c>
      <c r="AB259" s="17">
        <f>IF(OR($Q259=0,$R259=0),0,INDEX(data[],$Q259,$R259+AB$4)*AB$5*$P259)</f>
        <v>24000000</v>
      </c>
      <c r="AC259" s="17">
        <f>IF(OR($Q259=0,$R259=0),0,INDEX(data[],$Q259,$R259+AC$4)*AC$5*$P259)</f>
        <v>24000000</v>
      </c>
      <c r="AD259" s="17">
        <f>IF(OR($Q259=0,$R259=0),0,INDEX(data[],$Q259,$R259+AD$4)*AD$5*$P259)</f>
        <v>24000000</v>
      </c>
      <c r="AE259" s="17">
        <f>IF(OR($Q259=0,$R259=0),0,INDEX(data[],$Q259,$R259+AE$4)*AE$5*$P259)</f>
        <v>24000000</v>
      </c>
      <c r="AF259" s="17">
        <f>IF(OR($Q259=0,$R259=0),0,INDEX(data[],$Q259,$R259+AF$4)*AF$5*$P259)</f>
        <v>24000000</v>
      </c>
      <c r="AG259" s="17">
        <f>IF(OR($Q259=0,$R259=0),0,INDEX(data[],$Q259,$R259+AG$4)*AG$5*$P259)</f>
        <v>24000000</v>
      </c>
      <c r="AH259" s="18">
        <f>IF(OR($Q259=0,$R259=0),0,INDEX(data[],$Q259,$R259+AH$4)*AH$5*$P259)</f>
        <v>24000000</v>
      </c>
      <c r="AI259" s="5"/>
    </row>
    <row r="260" spans="1:35" hidden="1" x14ac:dyDescent="0.25">
      <c r="A260" t="str">
        <f t="shared" si="150"/>
        <v>4516000</v>
      </c>
      <c r="B260">
        <f t="shared" si="128"/>
        <v>4516000</v>
      </c>
      <c r="F260">
        <v>4</v>
      </c>
      <c r="G260">
        <v>3</v>
      </c>
      <c r="I260">
        <f t="shared" si="169"/>
        <v>0</v>
      </c>
      <c r="J260">
        <f t="shared" si="183"/>
        <v>0</v>
      </c>
      <c r="K260" t="s">
        <v>467</v>
      </c>
      <c r="L260" s="8" t="s">
        <v>724</v>
      </c>
      <c r="N260" t="str">
        <f t="shared" si="170"/>
        <v>A-21.90</v>
      </c>
      <c r="O260" t="s">
        <v>224</v>
      </c>
      <c r="P260">
        <v>-1</v>
      </c>
      <c r="Q260">
        <f>IF(N260="",0,IFERROR(MATCH(N260,data[key],0),0))</f>
        <v>0</v>
      </c>
      <c r="R260">
        <f>IF(O260="",0,IFERROR(MATCH(O260,data[#Headers],0)-1,0))</f>
        <v>28</v>
      </c>
      <c r="T260" s="39" t="s">
        <v>724</v>
      </c>
      <c r="U260" s="65" t="s">
        <v>1665</v>
      </c>
      <c r="V260" s="15">
        <f t="shared" si="179"/>
        <v>0</v>
      </c>
      <c r="W260" s="16">
        <f>IF(OR($Q260=0,$R260=0),0,INDEX(data[],$Q260,$R260+W$4)*W$5*$P260)</f>
        <v>0</v>
      </c>
      <c r="X260" s="17">
        <f>IF(OR($Q260=0,$R260=0),0,INDEX(data[],$Q260,$R260+X$4)*X$5*$P260)</f>
        <v>0</v>
      </c>
      <c r="Y260" s="17">
        <f>IF(OR($Q260=0,$R260=0),0,INDEX(data[],$Q260,$R260+Y$4)*Y$5*$P260)</f>
        <v>0</v>
      </c>
      <c r="Z260" s="17">
        <f>IF(OR($Q260=0,$R260=0),0,INDEX(data[],$Q260,$R260+Z$4)*Z$5*$P260)</f>
        <v>0</v>
      </c>
      <c r="AA260" s="17">
        <f>IF(OR($Q260=0,$R260=0),0,INDEX(data[],$Q260,$R260+AA$4)*AA$5*$P260)</f>
        <v>0</v>
      </c>
      <c r="AB260" s="17">
        <f>IF(OR($Q260=0,$R260=0),0,INDEX(data[],$Q260,$R260+AB$4)*AB$5*$P260)</f>
        <v>0</v>
      </c>
      <c r="AC260" s="17">
        <f>IF(OR($Q260=0,$R260=0),0,INDEX(data[],$Q260,$R260+AC$4)*AC$5*$P260)</f>
        <v>0</v>
      </c>
      <c r="AD260" s="17">
        <f>IF(OR($Q260=0,$R260=0),0,INDEX(data[],$Q260,$R260+AD$4)*AD$5*$P260)</f>
        <v>0</v>
      </c>
      <c r="AE260" s="17">
        <f>IF(OR($Q260=0,$R260=0),0,INDEX(data[],$Q260,$R260+AE$4)*AE$5*$P260)</f>
        <v>0</v>
      </c>
      <c r="AF260" s="17">
        <f>IF(OR($Q260=0,$R260=0),0,INDEX(data[],$Q260,$R260+AF$4)*AF$5*$P260)</f>
        <v>0</v>
      </c>
      <c r="AG260" s="17">
        <f>IF(OR($Q260=0,$R260=0),0,INDEX(data[],$Q260,$R260+AG$4)*AG$5*$P260)</f>
        <v>0</v>
      </c>
      <c r="AH260" s="18">
        <f>IF(OR($Q260=0,$R260=0),0,INDEX(data[],$Q260,$R260+AH$4)*AH$5*$P260)</f>
        <v>0</v>
      </c>
      <c r="AI260" s="5"/>
    </row>
    <row r="261" spans="1:35" hidden="1" x14ac:dyDescent="0.25">
      <c r="A261" t="str">
        <f t="shared" si="150"/>
        <v>4520000</v>
      </c>
      <c r="B261">
        <v>4520000</v>
      </c>
      <c r="F261">
        <v>4</v>
      </c>
      <c r="G261">
        <v>2</v>
      </c>
      <c r="H261">
        <v>2</v>
      </c>
      <c r="I261">
        <f t="shared" si="169"/>
        <v>0</v>
      </c>
      <c r="J261">
        <f t="shared" si="183"/>
        <v>0</v>
      </c>
      <c r="L261" s="8"/>
      <c r="N261" t="str">
        <f t="shared" si="170"/>
        <v/>
      </c>
      <c r="P261">
        <v>-1</v>
      </c>
      <c r="Q261">
        <f>IF(N261="",0,IFERROR(MATCH(N261,data[key],0),0))</f>
        <v>0</v>
      </c>
      <c r="R261">
        <f>IF(O261="",0,IFERROR(MATCH(O261,data[#Headers],0)-1,0))</f>
        <v>0</v>
      </c>
      <c r="T261" s="39" t="s">
        <v>5</v>
      </c>
      <c r="U261" s="64" t="s">
        <v>1663</v>
      </c>
      <c r="V261" s="15">
        <f t="shared" si="179"/>
        <v>0</v>
      </c>
      <c r="W261" s="16">
        <f>W262</f>
        <v>0</v>
      </c>
      <c r="X261" s="17">
        <f t="shared" ref="X261:AH261" si="184">X262</f>
        <v>0</v>
      </c>
      <c r="Y261" s="17">
        <f t="shared" si="184"/>
        <v>0</v>
      </c>
      <c r="Z261" s="17">
        <f t="shared" si="184"/>
        <v>0</v>
      </c>
      <c r="AA261" s="17">
        <f t="shared" si="184"/>
        <v>0</v>
      </c>
      <c r="AB261" s="17">
        <f t="shared" si="184"/>
        <v>0</v>
      </c>
      <c r="AC261" s="17">
        <f t="shared" si="184"/>
        <v>0</v>
      </c>
      <c r="AD261" s="17">
        <f t="shared" si="184"/>
        <v>0</v>
      </c>
      <c r="AE261" s="17">
        <f t="shared" si="184"/>
        <v>0</v>
      </c>
      <c r="AF261" s="17">
        <f t="shared" si="184"/>
        <v>0</v>
      </c>
      <c r="AG261" s="17">
        <f t="shared" si="184"/>
        <v>0</v>
      </c>
      <c r="AH261" s="18">
        <f t="shared" si="184"/>
        <v>0</v>
      </c>
      <c r="AI261" s="5"/>
    </row>
    <row r="262" spans="1:35" hidden="1" x14ac:dyDescent="0.25">
      <c r="A262" t="str">
        <f t="shared" si="150"/>
        <v>4521000</v>
      </c>
      <c r="B262">
        <f t="shared" si="128"/>
        <v>4521000</v>
      </c>
      <c r="F262">
        <v>4</v>
      </c>
      <c r="G262">
        <v>3</v>
      </c>
      <c r="I262">
        <f t="shared" si="169"/>
        <v>0</v>
      </c>
      <c r="J262">
        <f t="shared" si="183"/>
        <v>0</v>
      </c>
      <c r="K262" t="s">
        <v>467</v>
      </c>
      <c r="L262" s="8" t="s">
        <v>20</v>
      </c>
      <c r="N262" t="str">
        <f t="shared" si="170"/>
        <v>A-22.90</v>
      </c>
      <c r="O262" t="s">
        <v>224</v>
      </c>
      <c r="P262">
        <v>-1</v>
      </c>
      <c r="Q262">
        <f>IF(N262="",0,IFERROR(MATCH(N262,data[key],0),0))</f>
        <v>0</v>
      </c>
      <c r="R262">
        <f>IF(O262="",0,IFERROR(MATCH(O262,data[#Headers],0)-1,0))</f>
        <v>28</v>
      </c>
      <c r="T262" s="39" t="s">
        <v>20</v>
      </c>
      <c r="U262" s="65" t="s">
        <v>1667</v>
      </c>
      <c r="V262" s="15">
        <f t="shared" si="179"/>
        <v>0</v>
      </c>
      <c r="W262" s="16">
        <f>IF(OR($Q262=0,$R262=0),0,INDEX(data[],$Q262,$R262+W$4)*W$5*$P262)</f>
        <v>0</v>
      </c>
      <c r="X262" s="17">
        <f>IF(OR($Q262=0,$R262=0),0,INDEX(data[],$Q262,$R262+X$4)*X$5*$P262)</f>
        <v>0</v>
      </c>
      <c r="Y262" s="17">
        <f>IF(OR($Q262=0,$R262=0),0,INDEX(data[],$Q262,$R262+Y$4)*Y$5*$P262)</f>
        <v>0</v>
      </c>
      <c r="Z262" s="17">
        <f>IF(OR($Q262=0,$R262=0),0,INDEX(data[],$Q262,$R262+Z$4)*Z$5*$P262)</f>
        <v>0</v>
      </c>
      <c r="AA262" s="17">
        <f>IF(OR($Q262=0,$R262=0),0,INDEX(data[],$Q262,$R262+AA$4)*AA$5*$P262)</f>
        <v>0</v>
      </c>
      <c r="AB262" s="17">
        <f>IF(OR($Q262=0,$R262=0),0,INDEX(data[],$Q262,$R262+AB$4)*AB$5*$P262)</f>
        <v>0</v>
      </c>
      <c r="AC262" s="17">
        <f>IF(OR($Q262=0,$R262=0),0,INDEX(data[],$Q262,$R262+AC$4)*AC$5*$P262)</f>
        <v>0</v>
      </c>
      <c r="AD262" s="17">
        <f>IF(OR($Q262=0,$R262=0),0,INDEX(data[],$Q262,$R262+AD$4)*AD$5*$P262)</f>
        <v>0</v>
      </c>
      <c r="AE262" s="17">
        <f>IF(OR($Q262=0,$R262=0),0,INDEX(data[],$Q262,$R262+AE$4)*AE$5*$P262)</f>
        <v>0</v>
      </c>
      <c r="AF262" s="17">
        <f>IF(OR($Q262=0,$R262=0),0,INDEX(data[],$Q262,$R262+AF$4)*AF$5*$P262)</f>
        <v>0</v>
      </c>
      <c r="AG262" s="17">
        <f>IF(OR($Q262=0,$R262=0),0,INDEX(data[],$Q262,$R262+AG$4)*AG$5*$P262)</f>
        <v>0</v>
      </c>
      <c r="AH262" s="18">
        <f>IF(OR($Q262=0,$R262=0),0,INDEX(data[],$Q262,$R262+AH$4)*AH$5*$P262)</f>
        <v>0</v>
      </c>
      <c r="AI262" s="5"/>
    </row>
    <row r="263" spans="1:35" x14ac:dyDescent="0.25">
      <c r="A263" t="str">
        <f t="shared" si="150"/>
        <v>4530000</v>
      </c>
      <c r="B263">
        <v>4530000</v>
      </c>
      <c r="F263">
        <v>4</v>
      </c>
      <c r="G263">
        <v>2</v>
      </c>
      <c r="H263">
        <v>2</v>
      </c>
      <c r="I263">
        <f t="shared" si="169"/>
        <v>1</v>
      </c>
      <c r="J263">
        <f t="shared" si="183"/>
        <v>1</v>
      </c>
      <c r="L263" s="8"/>
      <c r="N263" t="str">
        <f t="shared" si="170"/>
        <v/>
      </c>
      <c r="P263">
        <v>-1</v>
      </c>
      <c r="Q263">
        <f>IF(N263="",0,IFERROR(MATCH(N263,data[key],0),0))</f>
        <v>0</v>
      </c>
      <c r="R263">
        <f>IF(O263="",0,IFERROR(MATCH(O263,data[#Headers],0)-1,0))</f>
        <v>0</v>
      </c>
      <c r="T263" s="39" t="s">
        <v>734</v>
      </c>
      <c r="U263" s="64" t="s">
        <v>1664</v>
      </c>
      <c r="V263" s="15">
        <f t="shared" si="179"/>
        <v>86400000</v>
      </c>
      <c r="W263" s="16">
        <f>W264+W265+W266</f>
        <v>7200000</v>
      </c>
      <c r="X263" s="17">
        <f t="shared" ref="X263:AH263" si="185">X264+X265+X266</f>
        <v>7200000</v>
      </c>
      <c r="Y263" s="17">
        <f t="shared" si="185"/>
        <v>7200000</v>
      </c>
      <c r="Z263" s="17">
        <f t="shared" si="185"/>
        <v>7200000</v>
      </c>
      <c r="AA263" s="17">
        <f t="shared" si="185"/>
        <v>7200000</v>
      </c>
      <c r="AB263" s="17">
        <f t="shared" si="185"/>
        <v>7200000</v>
      </c>
      <c r="AC263" s="17">
        <f t="shared" si="185"/>
        <v>7200000</v>
      </c>
      <c r="AD263" s="17">
        <f t="shared" si="185"/>
        <v>7200000</v>
      </c>
      <c r="AE263" s="17">
        <f t="shared" si="185"/>
        <v>7200000</v>
      </c>
      <c r="AF263" s="17">
        <f t="shared" si="185"/>
        <v>7200000</v>
      </c>
      <c r="AG263" s="17">
        <f t="shared" si="185"/>
        <v>7200000</v>
      </c>
      <c r="AH263" s="18">
        <f t="shared" si="185"/>
        <v>7200000</v>
      </c>
      <c r="AI263" s="5"/>
    </row>
    <row r="264" spans="1:35" x14ac:dyDescent="0.25">
      <c r="A264" t="str">
        <f t="shared" si="150"/>
        <v>4531000</v>
      </c>
      <c r="B264">
        <f t="shared" si="128"/>
        <v>4531000</v>
      </c>
      <c r="F264">
        <v>4</v>
      </c>
      <c r="G264">
        <v>3</v>
      </c>
      <c r="I264">
        <f t="shared" si="169"/>
        <v>1</v>
      </c>
      <c r="J264">
        <f t="shared" si="183"/>
        <v>1</v>
      </c>
      <c r="K264" t="s">
        <v>467</v>
      </c>
      <c r="L264" s="8" t="s">
        <v>567</v>
      </c>
      <c r="N264" t="str">
        <f t="shared" si="170"/>
        <v>A-23.01</v>
      </c>
      <c r="O264" t="s">
        <v>224</v>
      </c>
      <c r="P264">
        <v>-1</v>
      </c>
      <c r="Q264">
        <f>IF(N264="",0,IFERROR(MATCH(N264,data[key],0),0))</f>
        <v>10</v>
      </c>
      <c r="R264">
        <f>IF(O264="",0,IFERROR(MATCH(O264,data[#Headers],0)-1,0))</f>
        <v>28</v>
      </c>
      <c r="T264" s="39" t="s">
        <v>567</v>
      </c>
      <c r="U264" s="65" t="s">
        <v>1224</v>
      </c>
      <c r="V264" s="15">
        <f t="shared" si="179"/>
        <v>43200000</v>
      </c>
      <c r="W264" s="16">
        <f>IF(OR($Q264=0,$R264=0),0,INDEX(data[],$Q264,$R264+W$4)*W$5*$P264)</f>
        <v>3600000</v>
      </c>
      <c r="X264" s="17">
        <f>IF(OR($Q264=0,$R264=0),0,INDEX(data[],$Q264,$R264+X$4)*X$5*$P264)</f>
        <v>3600000</v>
      </c>
      <c r="Y264" s="17">
        <f>IF(OR($Q264=0,$R264=0),0,INDEX(data[],$Q264,$R264+Y$4)*Y$5*$P264)</f>
        <v>3600000</v>
      </c>
      <c r="Z264" s="17">
        <f>IF(OR($Q264=0,$R264=0),0,INDEX(data[],$Q264,$R264+Z$4)*Z$5*$P264)</f>
        <v>3600000</v>
      </c>
      <c r="AA264" s="17">
        <f>IF(OR($Q264=0,$R264=0),0,INDEX(data[],$Q264,$R264+AA$4)*AA$5*$P264)</f>
        <v>3600000</v>
      </c>
      <c r="AB264" s="17">
        <f>IF(OR($Q264=0,$R264=0),0,INDEX(data[],$Q264,$R264+AB$4)*AB$5*$P264)</f>
        <v>3600000</v>
      </c>
      <c r="AC264" s="17">
        <f>IF(OR($Q264=0,$R264=0),0,INDEX(data[],$Q264,$R264+AC$4)*AC$5*$P264)</f>
        <v>3600000</v>
      </c>
      <c r="AD264" s="17">
        <f>IF(OR($Q264=0,$R264=0),0,INDEX(data[],$Q264,$R264+AD$4)*AD$5*$P264)</f>
        <v>3600000</v>
      </c>
      <c r="AE264" s="17">
        <f>IF(OR($Q264=0,$R264=0),0,INDEX(data[],$Q264,$R264+AE$4)*AE$5*$P264)</f>
        <v>3600000</v>
      </c>
      <c r="AF264" s="17">
        <f>IF(OR($Q264=0,$R264=0),0,INDEX(data[],$Q264,$R264+AF$4)*AF$5*$P264)</f>
        <v>3600000</v>
      </c>
      <c r="AG264" s="17">
        <f>IF(OR($Q264=0,$R264=0),0,INDEX(data[],$Q264,$R264+AG$4)*AG$5*$P264)</f>
        <v>3600000</v>
      </c>
      <c r="AH264" s="18">
        <f>IF(OR($Q264=0,$R264=0),0,INDEX(data[],$Q264,$R264+AH$4)*AH$5*$P264)</f>
        <v>3600000</v>
      </c>
      <c r="AI264" s="5"/>
    </row>
    <row r="265" spans="1:35" x14ac:dyDescent="0.25">
      <c r="A265" t="str">
        <f t="shared" ref="A265:A310" si="186">IF(B265="","",IF(M265="",B265&amp;"",B265&amp;"-"&amp;M265))</f>
        <v>4532000</v>
      </c>
      <c r="B265">
        <f t="shared" si="128"/>
        <v>4532000</v>
      </c>
      <c r="F265">
        <v>4</v>
      </c>
      <c r="G265">
        <v>3</v>
      </c>
      <c r="I265">
        <f t="shared" si="169"/>
        <v>1</v>
      </c>
      <c r="J265">
        <f t="shared" si="183"/>
        <v>1</v>
      </c>
      <c r="K265" t="s">
        <v>467</v>
      </c>
      <c r="L265" s="8" t="s">
        <v>569</v>
      </c>
      <c r="N265" t="str">
        <f t="shared" si="170"/>
        <v>A-23.02</v>
      </c>
      <c r="O265" t="s">
        <v>224</v>
      </c>
      <c r="P265">
        <v>-1</v>
      </c>
      <c r="Q265">
        <f>IF(N265="",0,IFERROR(MATCH(N265,data[key],0),0))</f>
        <v>11</v>
      </c>
      <c r="R265">
        <f>IF(O265="",0,IFERROR(MATCH(O265,data[#Headers],0)-1,0))</f>
        <v>28</v>
      </c>
      <c r="T265" s="39" t="s">
        <v>569</v>
      </c>
      <c r="U265" s="65" t="s">
        <v>1225</v>
      </c>
      <c r="V265" s="15">
        <f t="shared" si="179"/>
        <v>43200000</v>
      </c>
      <c r="W265" s="16">
        <f>IF(OR($Q265=0,$R265=0),0,INDEX(data[],$Q265,$R265+W$4)*W$5*$P265)</f>
        <v>3600000</v>
      </c>
      <c r="X265" s="17">
        <f>IF(OR($Q265=0,$R265=0),0,INDEX(data[],$Q265,$R265+X$4)*X$5*$P265)</f>
        <v>3600000</v>
      </c>
      <c r="Y265" s="17">
        <f>IF(OR($Q265=0,$R265=0),0,INDEX(data[],$Q265,$R265+Y$4)*Y$5*$P265)</f>
        <v>3600000</v>
      </c>
      <c r="Z265" s="17">
        <f>IF(OR($Q265=0,$R265=0),0,INDEX(data[],$Q265,$R265+Z$4)*Z$5*$P265)</f>
        <v>3600000</v>
      </c>
      <c r="AA265" s="17">
        <f>IF(OR($Q265=0,$R265=0),0,INDEX(data[],$Q265,$R265+AA$4)*AA$5*$P265)</f>
        <v>3600000</v>
      </c>
      <c r="AB265" s="17">
        <f>IF(OR($Q265=0,$R265=0),0,INDEX(data[],$Q265,$R265+AB$4)*AB$5*$P265)</f>
        <v>3600000</v>
      </c>
      <c r="AC265" s="17">
        <f>IF(OR($Q265=0,$R265=0),0,INDEX(data[],$Q265,$R265+AC$4)*AC$5*$P265)</f>
        <v>3600000</v>
      </c>
      <c r="AD265" s="17">
        <f>IF(OR($Q265=0,$R265=0),0,INDEX(data[],$Q265,$R265+AD$4)*AD$5*$P265)</f>
        <v>3600000</v>
      </c>
      <c r="AE265" s="17">
        <f>IF(OR($Q265=0,$R265=0),0,INDEX(data[],$Q265,$R265+AE$4)*AE$5*$P265)</f>
        <v>3600000</v>
      </c>
      <c r="AF265" s="17">
        <f>IF(OR($Q265=0,$R265=0),0,INDEX(data[],$Q265,$R265+AF$4)*AF$5*$P265)</f>
        <v>3600000</v>
      </c>
      <c r="AG265" s="17">
        <f>IF(OR($Q265=0,$R265=0),0,INDEX(data[],$Q265,$R265+AG$4)*AG$5*$P265)</f>
        <v>3600000</v>
      </c>
      <c r="AH265" s="18">
        <f>IF(OR($Q265=0,$R265=0),0,INDEX(data[],$Q265,$R265+AH$4)*AH$5*$P265)</f>
        <v>3600000</v>
      </c>
      <c r="AI265" s="5"/>
    </row>
    <row r="266" spans="1:35" hidden="1" x14ac:dyDescent="0.25">
      <c r="A266" t="str">
        <f t="shared" si="186"/>
        <v>4533000</v>
      </c>
      <c r="B266">
        <f t="shared" si="128"/>
        <v>4533000</v>
      </c>
      <c r="F266">
        <v>4</v>
      </c>
      <c r="G266">
        <v>3</v>
      </c>
      <c r="I266">
        <f t="shared" si="169"/>
        <v>0</v>
      </c>
      <c r="J266">
        <f t="shared" si="183"/>
        <v>0</v>
      </c>
      <c r="K266" t="s">
        <v>467</v>
      </c>
      <c r="L266" s="8" t="s">
        <v>725</v>
      </c>
      <c r="N266" t="str">
        <f t="shared" si="170"/>
        <v>A-23.90</v>
      </c>
      <c r="O266" t="s">
        <v>224</v>
      </c>
      <c r="P266">
        <v>-1</v>
      </c>
      <c r="Q266">
        <f>IF(N266="",0,IFERROR(MATCH(N266,data[key],0),0))</f>
        <v>0</v>
      </c>
      <c r="R266">
        <f>IF(O266="",0,IFERROR(MATCH(O266,data[#Headers],0)-1,0))</f>
        <v>28</v>
      </c>
      <c r="T266" s="39" t="s">
        <v>725</v>
      </c>
      <c r="U266" s="65" t="s">
        <v>1666</v>
      </c>
      <c r="V266" s="15">
        <f t="shared" si="179"/>
        <v>0</v>
      </c>
      <c r="W266" s="16">
        <f>IF(OR($Q266=0,$R266=0),0,INDEX(data[],$Q266,$R266+W$4)*W$5*$P266)</f>
        <v>0</v>
      </c>
      <c r="X266" s="17">
        <f>IF(OR($Q266=0,$R266=0),0,INDEX(data[],$Q266,$R266+X$4)*X$5*$P266)</f>
        <v>0</v>
      </c>
      <c r="Y266" s="17">
        <f>IF(OR($Q266=0,$R266=0),0,INDEX(data[],$Q266,$R266+Y$4)*Y$5*$P266)</f>
        <v>0</v>
      </c>
      <c r="Z266" s="17">
        <f>IF(OR($Q266=0,$R266=0),0,INDEX(data[],$Q266,$R266+Z$4)*Z$5*$P266)</f>
        <v>0</v>
      </c>
      <c r="AA266" s="17">
        <f>IF(OR($Q266=0,$R266=0),0,INDEX(data[],$Q266,$R266+AA$4)*AA$5*$P266)</f>
        <v>0</v>
      </c>
      <c r="AB266" s="17">
        <f>IF(OR($Q266=0,$R266=0),0,INDEX(data[],$Q266,$R266+AB$4)*AB$5*$P266)</f>
        <v>0</v>
      </c>
      <c r="AC266" s="17">
        <f>IF(OR($Q266=0,$R266=0),0,INDEX(data[],$Q266,$R266+AC$4)*AC$5*$P266)</f>
        <v>0</v>
      </c>
      <c r="AD266" s="17">
        <f>IF(OR($Q266=0,$R266=0),0,INDEX(data[],$Q266,$R266+AD$4)*AD$5*$P266)</f>
        <v>0</v>
      </c>
      <c r="AE266" s="17">
        <f>IF(OR($Q266=0,$R266=0),0,INDEX(data[],$Q266,$R266+AE$4)*AE$5*$P266)</f>
        <v>0</v>
      </c>
      <c r="AF266" s="17">
        <f>IF(OR($Q266=0,$R266=0),0,INDEX(data[],$Q266,$R266+AF$4)*AF$5*$P266)</f>
        <v>0</v>
      </c>
      <c r="AG266" s="17">
        <f>IF(OR($Q266=0,$R266=0),0,INDEX(data[],$Q266,$R266+AG$4)*AG$5*$P266)</f>
        <v>0</v>
      </c>
      <c r="AH266" s="18">
        <f>IF(OR($Q266=0,$R266=0),0,INDEX(data[],$Q266,$R266+AH$4)*AH$5*$P266)</f>
        <v>0</v>
      </c>
      <c r="AI266" s="5"/>
    </row>
    <row r="267" spans="1:35" x14ac:dyDescent="0.25">
      <c r="A267" t="str">
        <f t="shared" si="186"/>
        <v>4540000</v>
      </c>
      <c r="B267">
        <v>4540000</v>
      </c>
      <c r="F267">
        <v>4</v>
      </c>
      <c r="G267">
        <v>2</v>
      </c>
      <c r="H267">
        <v>2</v>
      </c>
      <c r="I267">
        <f t="shared" si="169"/>
        <v>1</v>
      </c>
      <c r="J267">
        <f t="shared" si="183"/>
        <v>1</v>
      </c>
      <c r="K267" t="s">
        <v>467</v>
      </c>
      <c r="L267" s="50" t="s">
        <v>24</v>
      </c>
      <c r="N267" t="str">
        <f t="shared" si="170"/>
        <v>A-31.01</v>
      </c>
      <c r="O267" t="s">
        <v>224</v>
      </c>
      <c r="P267">
        <v>-1</v>
      </c>
      <c r="Q267">
        <f>IF(N267="",0,IFERROR(MATCH(N267,data[key],0),0))</f>
        <v>30</v>
      </c>
      <c r="R267">
        <f>IF(O267="",0,IFERROR(MATCH(O267,data[#Headers],0)-1,0))</f>
        <v>28</v>
      </c>
      <c r="T267" s="39" t="s">
        <v>24</v>
      </c>
      <c r="U267" s="64" t="s">
        <v>1244</v>
      </c>
      <c r="V267" s="15">
        <f t="shared" si="179"/>
        <v>28800000</v>
      </c>
      <c r="W267" s="16">
        <f>IF(OR($Q267=0,$R267=0),0,INDEX(data[],$Q267,$R267+W$4)*W$5*$P267)</f>
        <v>2400000</v>
      </c>
      <c r="X267" s="17">
        <f>IF(OR($Q267=0,$R267=0),0,INDEX(data[],$Q267,$R267+X$4)*X$5*$P267)</f>
        <v>2400000</v>
      </c>
      <c r="Y267" s="17">
        <f>IF(OR($Q267=0,$R267=0),0,INDEX(data[],$Q267,$R267+Y$4)*Y$5*$P267)</f>
        <v>2400000</v>
      </c>
      <c r="Z267" s="17">
        <f>IF(OR($Q267=0,$R267=0),0,INDEX(data[],$Q267,$R267+Z$4)*Z$5*$P267)</f>
        <v>2400000</v>
      </c>
      <c r="AA267" s="17">
        <f>IF(OR($Q267=0,$R267=0),0,INDEX(data[],$Q267,$R267+AA$4)*AA$5*$P267)</f>
        <v>2400000</v>
      </c>
      <c r="AB267" s="17">
        <f>IF(OR($Q267=0,$R267=0),0,INDEX(data[],$Q267,$R267+AB$4)*AB$5*$P267)</f>
        <v>2400000</v>
      </c>
      <c r="AC267" s="17">
        <f>IF(OR($Q267=0,$R267=0),0,INDEX(data[],$Q267,$R267+AC$4)*AC$5*$P267)</f>
        <v>2400000</v>
      </c>
      <c r="AD267" s="17">
        <f>IF(OR($Q267=0,$R267=0),0,INDEX(data[],$Q267,$R267+AD$4)*AD$5*$P267)</f>
        <v>2400000</v>
      </c>
      <c r="AE267" s="17">
        <f>IF(OR($Q267=0,$R267=0),0,INDEX(data[],$Q267,$R267+AE$4)*AE$5*$P267)</f>
        <v>2400000</v>
      </c>
      <c r="AF267" s="17">
        <f>IF(OR($Q267=0,$R267=0),0,INDEX(data[],$Q267,$R267+AF$4)*AF$5*$P267)</f>
        <v>2400000</v>
      </c>
      <c r="AG267" s="17">
        <f>IF(OR($Q267=0,$R267=0),0,INDEX(data[],$Q267,$R267+AG$4)*AG$5*$P267)</f>
        <v>2400000</v>
      </c>
      <c r="AH267" s="18">
        <f>IF(OR($Q267=0,$R267=0),0,INDEX(data[],$Q267,$R267+AH$4)*AH$5*$P267)</f>
        <v>2400000</v>
      </c>
      <c r="AI267" s="5"/>
    </row>
    <row r="268" spans="1:35" x14ac:dyDescent="0.25">
      <c r="A268" t="str">
        <f t="shared" si="186"/>
        <v>4550000</v>
      </c>
      <c r="B268">
        <v>4550000</v>
      </c>
      <c r="C268">
        <v>4660</v>
      </c>
      <c r="D268" t="s">
        <v>1444</v>
      </c>
      <c r="F268">
        <v>4</v>
      </c>
      <c r="G268">
        <v>2</v>
      </c>
      <c r="H268">
        <v>2</v>
      </c>
      <c r="I268">
        <f t="shared" si="169"/>
        <v>1</v>
      </c>
      <c r="J268">
        <f t="shared" si="183"/>
        <v>1</v>
      </c>
      <c r="K268" t="s">
        <v>467</v>
      </c>
      <c r="L268" s="50" t="s">
        <v>726</v>
      </c>
      <c r="N268" t="str">
        <f t="shared" si="170"/>
        <v>A-25.04</v>
      </c>
      <c r="O268" t="s">
        <v>224</v>
      </c>
      <c r="P268">
        <v>-1</v>
      </c>
      <c r="Q268">
        <f>IF(N268="",0,IFERROR(MATCH(N268,data[key],0),0))</f>
        <v>16</v>
      </c>
      <c r="R268">
        <f>IF(O268="",0,IFERROR(MATCH(O268,data[#Headers],0)-1,0))</f>
        <v>28</v>
      </c>
      <c r="T268" s="39" t="s">
        <v>726</v>
      </c>
      <c r="U268" s="64" t="s">
        <v>1230</v>
      </c>
      <c r="V268" s="15">
        <f t="shared" si="179"/>
        <v>229680000</v>
      </c>
      <c r="W268" s="16">
        <f>IF(OR($Q268=0,$R268=0),0,INDEX(data[],$Q268,$R268+W$4)*W$5*$P268)</f>
        <v>19140000</v>
      </c>
      <c r="X268" s="17">
        <f>IF(OR($Q268=0,$R268=0),0,INDEX(data[],$Q268,$R268+X$4)*X$5*$P268)</f>
        <v>19140000</v>
      </c>
      <c r="Y268" s="17">
        <f>IF(OR($Q268=0,$R268=0),0,INDEX(data[],$Q268,$R268+Y$4)*Y$5*$P268)</f>
        <v>19140000</v>
      </c>
      <c r="Z268" s="17">
        <f>IF(OR($Q268=0,$R268=0),0,INDEX(data[],$Q268,$R268+Z$4)*Z$5*$P268)</f>
        <v>19140000</v>
      </c>
      <c r="AA268" s="17">
        <f>IF(OR($Q268=0,$R268=0),0,INDEX(data[],$Q268,$R268+AA$4)*AA$5*$P268)</f>
        <v>19140000</v>
      </c>
      <c r="AB268" s="17">
        <f>IF(OR($Q268=0,$R268=0),0,INDEX(data[],$Q268,$R268+AB$4)*AB$5*$P268)</f>
        <v>19140000</v>
      </c>
      <c r="AC268" s="17">
        <f>IF(OR($Q268=0,$R268=0),0,INDEX(data[],$Q268,$R268+AC$4)*AC$5*$P268)</f>
        <v>19140000</v>
      </c>
      <c r="AD268" s="17">
        <f>IF(OR($Q268=0,$R268=0),0,INDEX(data[],$Q268,$R268+AD$4)*AD$5*$P268)</f>
        <v>19140000</v>
      </c>
      <c r="AE268" s="17">
        <f>IF(OR($Q268=0,$R268=0),0,INDEX(data[],$Q268,$R268+AE$4)*AE$5*$P268)</f>
        <v>19140000</v>
      </c>
      <c r="AF268" s="17">
        <f>IF(OR($Q268=0,$R268=0),0,INDEX(data[],$Q268,$R268+AF$4)*AF$5*$P268)</f>
        <v>19140000</v>
      </c>
      <c r="AG268" s="17">
        <f>IF(OR($Q268=0,$R268=0),0,INDEX(data[],$Q268,$R268+AG$4)*AG$5*$P268)</f>
        <v>19140000</v>
      </c>
      <c r="AH268" s="18">
        <f>IF(OR($Q268=0,$R268=0),0,INDEX(data[],$Q268,$R268+AH$4)*AH$5*$P268)</f>
        <v>19140000</v>
      </c>
      <c r="AI268" s="5"/>
    </row>
    <row r="269" spans="1:35" x14ac:dyDescent="0.25">
      <c r="A269" t="str">
        <f t="shared" si="186"/>
        <v>4560000</v>
      </c>
      <c r="B269">
        <v>4560000</v>
      </c>
      <c r="F269">
        <v>4</v>
      </c>
      <c r="G269">
        <v>2</v>
      </c>
      <c r="H269">
        <v>2</v>
      </c>
      <c r="I269">
        <f t="shared" si="169"/>
        <v>1</v>
      </c>
      <c r="J269">
        <f t="shared" si="183"/>
        <v>1</v>
      </c>
      <c r="L269" s="8"/>
      <c r="N269" t="str">
        <f t="shared" si="170"/>
        <v/>
      </c>
      <c r="P269">
        <v>-1</v>
      </c>
      <c r="Q269">
        <f>IF(N269="",0,IFERROR(MATCH(N269,data[key],0),0))</f>
        <v>0</v>
      </c>
      <c r="R269">
        <f>IF(O269="",0,IFERROR(MATCH(O269,data[#Headers],0)-1,0))</f>
        <v>0</v>
      </c>
      <c r="T269" s="39" t="s">
        <v>733</v>
      </c>
      <c r="U269" s="64" t="s">
        <v>1708</v>
      </c>
      <c r="V269" s="15">
        <f t="shared" ref="V269:V291" si="187">SUMPRODUCT(W269:AH269,W$3:AH$3)</f>
        <v>792548000</v>
      </c>
      <c r="W269" s="16">
        <f>W270+W271+W272+W273</f>
        <v>69060000</v>
      </c>
      <c r="X269" s="17">
        <f t="shared" ref="X269:AH269" si="188">X270+X271+X272+X273</f>
        <v>67540000</v>
      </c>
      <c r="Y269" s="17">
        <f t="shared" si="188"/>
        <v>69290000</v>
      </c>
      <c r="Z269" s="17">
        <f t="shared" si="188"/>
        <v>67840000</v>
      </c>
      <c r="AA269" s="17">
        <f t="shared" si="188"/>
        <v>68790000</v>
      </c>
      <c r="AB269" s="17">
        <f t="shared" si="188"/>
        <v>68140000</v>
      </c>
      <c r="AC269" s="17">
        <f t="shared" si="188"/>
        <v>69090000</v>
      </c>
      <c r="AD269" s="17">
        <f t="shared" si="188"/>
        <v>68746000</v>
      </c>
      <c r="AE269" s="17">
        <f t="shared" si="188"/>
        <v>51425500</v>
      </c>
      <c r="AF269" s="17">
        <f t="shared" si="188"/>
        <v>52305000</v>
      </c>
      <c r="AG269" s="17">
        <f t="shared" si="188"/>
        <v>69683500</v>
      </c>
      <c r="AH269" s="18">
        <f t="shared" si="188"/>
        <v>70638000</v>
      </c>
      <c r="AI269" s="5"/>
    </row>
    <row r="270" spans="1:35" x14ac:dyDescent="0.25">
      <c r="A270" t="str">
        <f t="shared" si="186"/>
        <v>4561000</v>
      </c>
      <c r="B270">
        <f t="shared" si="128"/>
        <v>4561000</v>
      </c>
      <c r="C270">
        <v>4600</v>
      </c>
      <c r="D270" t="s">
        <v>1430</v>
      </c>
      <c r="F270">
        <v>4</v>
      </c>
      <c r="G270">
        <v>3</v>
      </c>
      <c r="I270">
        <f t="shared" si="169"/>
        <v>1</v>
      </c>
      <c r="J270">
        <f t="shared" si="183"/>
        <v>1</v>
      </c>
      <c r="K270" t="s">
        <v>467</v>
      </c>
      <c r="L270" s="50" t="s">
        <v>593</v>
      </c>
      <c r="N270" t="str">
        <f t="shared" si="170"/>
        <v>A-29.01</v>
      </c>
      <c r="O270" t="s">
        <v>224</v>
      </c>
      <c r="P270">
        <v>-1</v>
      </c>
      <c r="Q270">
        <f>IF(N270="",0,IFERROR(MATCH(N270,data[key],0),0))</f>
        <v>26</v>
      </c>
      <c r="R270">
        <f>IF(O270="",0,IFERROR(MATCH(O270,data[#Headers],0)-1,0))</f>
        <v>28</v>
      </c>
      <c r="T270" s="39" t="s">
        <v>593</v>
      </c>
      <c r="U270" s="65" t="s">
        <v>1240</v>
      </c>
      <c r="V270" s="15">
        <f t="shared" si="187"/>
        <v>34320000</v>
      </c>
      <c r="W270" s="16">
        <f>IF(OR($Q270=0,$R270=0),0,INDEX(data[],$Q270,$R270+W$4)*W$5*$P270)</f>
        <v>2860000</v>
      </c>
      <c r="X270" s="17">
        <f>IF(OR($Q270=0,$R270=0),0,INDEX(data[],$Q270,$R270+X$4)*X$5*$P270)</f>
        <v>2860000</v>
      </c>
      <c r="Y270" s="17">
        <f>IF(OR($Q270=0,$R270=0),0,INDEX(data[],$Q270,$R270+Y$4)*Y$5*$P270)</f>
        <v>2860000</v>
      </c>
      <c r="Z270" s="17">
        <f>IF(OR($Q270=0,$R270=0),0,INDEX(data[],$Q270,$R270+Z$4)*Z$5*$P270)</f>
        <v>2860000</v>
      </c>
      <c r="AA270" s="17">
        <f>IF(OR($Q270=0,$R270=0),0,INDEX(data[],$Q270,$R270+AA$4)*AA$5*$P270)</f>
        <v>2860000</v>
      </c>
      <c r="AB270" s="17">
        <f>IF(OR($Q270=0,$R270=0),0,INDEX(data[],$Q270,$R270+AB$4)*AB$5*$P270)</f>
        <v>2860000</v>
      </c>
      <c r="AC270" s="17">
        <f>IF(OR($Q270=0,$R270=0),0,INDEX(data[],$Q270,$R270+AC$4)*AC$5*$P270)</f>
        <v>2860000</v>
      </c>
      <c r="AD270" s="17">
        <f>IF(OR($Q270=0,$R270=0),0,INDEX(data[],$Q270,$R270+AD$4)*AD$5*$P270)</f>
        <v>2860000</v>
      </c>
      <c r="AE270" s="17">
        <f>IF(OR($Q270=0,$R270=0),0,INDEX(data[],$Q270,$R270+AE$4)*AE$5*$P270)</f>
        <v>2860000</v>
      </c>
      <c r="AF270" s="17">
        <f>IF(OR($Q270=0,$R270=0),0,INDEX(data[],$Q270,$R270+AF$4)*AF$5*$P270)</f>
        <v>2860000</v>
      </c>
      <c r="AG270" s="17">
        <f>IF(OR($Q270=0,$R270=0),0,INDEX(data[],$Q270,$R270+AG$4)*AG$5*$P270)</f>
        <v>2860000</v>
      </c>
      <c r="AH270" s="18">
        <f>IF(OR($Q270=0,$R270=0),0,INDEX(data[],$Q270,$R270+AH$4)*AH$5*$P270)</f>
        <v>2860000</v>
      </c>
      <c r="AI270" s="5"/>
    </row>
    <row r="271" spans="1:35" x14ac:dyDescent="0.25">
      <c r="A271" t="str">
        <f t="shared" si="186"/>
        <v>4562000</v>
      </c>
      <c r="B271">
        <f t="shared" si="128"/>
        <v>4562000</v>
      </c>
      <c r="C271">
        <v>4605</v>
      </c>
      <c r="D271" t="s">
        <v>1432</v>
      </c>
      <c r="F271">
        <v>4</v>
      </c>
      <c r="G271">
        <v>3</v>
      </c>
      <c r="I271">
        <f t="shared" si="169"/>
        <v>1</v>
      </c>
      <c r="J271">
        <f t="shared" si="183"/>
        <v>1</v>
      </c>
      <c r="K271" t="s">
        <v>467</v>
      </c>
      <c r="L271" s="50" t="s">
        <v>595</v>
      </c>
      <c r="N271" t="str">
        <f t="shared" si="170"/>
        <v>A-29.02</v>
      </c>
      <c r="O271" t="s">
        <v>224</v>
      </c>
      <c r="P271">
        <v>-1</v>
      </c>
      <c r="Q271">
        <f>IF(N271="",0,IFERROR(MATCH(N271,data[key],0),0))</f>
        <v>27</v>
      </c>
      <c r="R271">
        <f>IF(O271="",0,IFERROR(MATCH(O271,data[#Headers],0)-1,0))</f>
        <v>28</v>
      </c>
      <c r="T271" s="39" t="s">
        <v>595</v>
      </c>
      <c r="U271" s="65" t="s">
        <v>1241</v>
      </c>
      <c r="V271" s="15">
        <f t="shared" si="187"/>
        <v>450700000</v>
      </c>
      <c r="W271" s="16">
        <f>IF(OR($Q271=0,$R271=0),0,INDEX(data[],$Q271,$R271+W$4)*W$5*$P271)</f>
        <v>41600000</v>
      </c>
      <c r="X271" s="17">
        <f>IF(OR($Q271=0,$R271=0),0,INDEX(data[],$Q271,$R271+X$4)*X$5*$P271)</f>
        <v>40000000</v>
      </c>
      <c r="Y271" s="17">
        <f>IF(OR($Q271=0,$R271=0),0,INDEX(data[],$Q271,$R271+Y$4)*Y$5*$P271)</f>
        <v>40800000</v>
      </c>
      <c r="Z271" s="17">
        <f>IF(OR($Q271=0,$R271=0),0,INDEX(data[],$Q271,$R271+Z$4)*Z$5*$P271)</f>
        <v>40000000</v>
      </c>
      <c r="AA271" s="17">
        <f>IF(OR($Q271=0,$R271=0),0,INDEX(data[],$Q271,$R271+AA$4)*AA$5*$P271)</f>
        <v>40400000</v>
      </c>
      <c r="AB271" s="17">
        <f>IF(OR($Q271=0,$R271=0),0,INDEX(data[],$Q271,$R271+AB$4)*AB$5*$P271)</f>
        <v>40000000</v>
      </c>
      <c r="AC271" s="17">
        <f>IF(OR($Q271=0,$R271=0),0,INDEX(data[],$Q271,$R271+AC$4)*AC$5*$P271)</f>
        <v>40400000</v>
      </c>
      <c r="AD271" s="17">
        <f>IF(OR($Q271=0,$R271=0),0,INDEX(data[],$Q271,$R271+AD$4)*AD$5*$P271)</f>
        <v>40300000</v>
      </c>
      <c r="AE271" s="17">
        <f>IF(OR($Q271=0,$R271=0),0,INDEX(data[],$Q271,$R271+AE$4)*AE$5*$P271)</f>
        <v>22600000</v>
      </c>
      <c r="AF271" s="17">
        <f>IF(OR($Q271=0,$R271=0),0,INDEX(data[],$Q271,$R271+AF$4)*AF$5*$P271)</f>
        <v>23000000</v>
      </c>
      <c r="AG271" s="17">
        <f>IF(OR($Q271=0,$R271=0),0,INDEX(data[],$Q271,$R271+AG$4)*AG$5*$P271)</f>
        <v>40600000</v>
      </c>
      <c r="AH271" s="18">
        <f>IF(OR($Q271=0,$R271=0),0,INDEX(data[],$Q271,$R271+AH$4)*AH$5*$P271)</f>
        <v>41000000</v>
      </c>
      <c r="AI271" s="5"/>
    </row>
    <row r="272" spans="1:35" x14ac:dyDescent="0.25">
      <c r="A272" t="str">
        <f t="shared" si="186"/>
        <v>4563000</v>
      </c>
      <c r="B272">
        <f t="shared" si="128"/>
        <v>4563000</v>
      </c>
      <c r="C272">
        <v>4610</v>
      </c>
      <c r="D272" t="s">
        <v>1434</v>
      </c>
      <c r="F272">
        <v>4</v>
      </c>
      <c r="G272">
        <v>3</v>
      </c>
      <c r="I272">
        <f t="shared" si="169"/>
        <v>1</v>
      </c>
      <c r="J272">
        <f t="shared" si="183"/>
        <v>1</v>
      </c>
      <c r="K272" t="s">
        <v>467</v>
      </c>
      <c r="L272" s="50" t="s">
        <v>597</v>
      </c>
      <c r="N272" t="str">
        <f t="shared" si="170"/>
        <v>A-29.03</v>
      </c>
      <c r="O272" t="s">
        <v>224</v>
      </c>
      <c r="P272">
        <v>-1</v>
      </c>
      <c r="Q272">
        <f>IF(N272="",0,IFERROR(MATCH(N272,data[key],0),0))</f>
        <v>28</v>
      </c>
      <c r="R272">
        <f>IF(O272="",0,IFERROR(MATCH(O272,data[#Headers],0)-1,0))</f>
        <v>28</v>
      </c>
      <c r="T272" s="39" t="s">
        <v>597</v>
      </c>
      <c r="U272" s="65" t="s">
        <v>1242</v>
      </c>
      <c r="V272" s="15">
        <f t="shared" si="187"/>
        <v>228328000</v>
      </c>
      <c r="W272" s="16">
        <f>IF(OR($Q272=0,$R272=0),0,INDEX(data[],$Q272,$R272+W$4)*W$5*$P272)</f>
        <v>18000000</v>
      </c>
      <c r="X272" s="17">
        <f>IF(OR($Q272=0,$R272=0),0,INDEX(data[],$Q272,$R272+X$4)*X$5*$P272)</f>
        <v>18080000</v>
      </c>
      <c r="Y272" s="17">
        <f>IF(OR($Q272=0,$R272=0),0,INDEX(data[],$Q272,$R272+Y$4)*Y$5*$P272)</f>
        <v>19030000</v>
      </c>
      <c r="Z272" s="17">
        <f>IF(OR($Q272=0,$R272=0),0,INDEX(data[],$Q272,$R272+Z$4)*Z$5*$P272)</f>
        <v>18380000</v>
      </c>
      <c r="AA272" s="17">
        <f>IF(OR($Q272=0,$R272=0),0,INDEX(data[],$Q272,$R272+AA$4)*AA$5*$P272)</f>
        <v>18930000</v>
      </c>
      <c r="AB272" s="17">
        <f>IF(OR($Q272=0,$R272=0),0,INDEX(data[],$Q272,$R272+AB$4)*AB$5*$P272)</f>
        <v>18680000</v>
      </c>
      <c r="AC272" s="17">
        <f>IF(OR($Q272=0,$R272=0),0,INDEX(data[],$Q272,$R272+AC$4)*AC$5*$P272)</f>
        <v>19230000</v>
      </c>
      <c r="AD272" s="17">
        <f>IF(OR($Q272=0,$R272=0),0,INDEX(data[],$Q272,$R272+AD$4)*AD$5*$P272)</f>
        <v>18986000</v>
      </c>
      <c r="AE272" s="17">
        <f>IF(OR($Q272=0,$R272=0),0,INDEX(data[],$Q272,$R272+AE$4)*AE$5*$P272)</f>
        <v>19365500</v>
      </c>
      <c r="AF272" s="17">
        <f>IF(OR($Q272=0,$R272=0),0,INDEX(data[],$Q272,$R272+AF$4)*AF$5*$P272)</f>
        <v>19845000</v>
      </c>
      <c r="AG272" s="17">
        <f>IF(OR($Q272=0,$R272=0),0,INDEX(data[],$Q272,$R272+AG$4)*AG$5*$P272)</f>
        <v>19623500</v>
      </c>
      <c r="AH272" s="18">
        <f>IF(OR($Q272=0,$R272=0),0,INDEX(data[],$Q272,$R272+AH$4)*AH$5*$P272)</f>
        <v>20178000</v>
      </c>
      <c r="AI272" s="5"/>
    </row>
    <row r="273" spans="1:35" x14ac:dyDescent="0.25">
      <c r="A273" t="str">
        <f t="shared" si="186"/>
        <v>4564000</v>
      </c>
      <c r="B273">
        <f t="shared" si="128"/>
        <v>4564000</v>
      </c>
      <c r="C273">
        <v>4615</v>
      </c>
      <c r="D273" t="s">
        <v>1436</v>
      </c>
      <c r="F273">
        <v>4</v>
      </c>
      <c r="G273">
        <v>3</v>
      </c>
      <c r="I273">
        <f t="shared" si="169"/>
        <v>1</v>
      </c>
      <c r="J273">
        <f t="shared" si="183"/>
        <v>1</v>
      </c>
      <c r="K273" t="s">
        <v>467</v>
      </c>
      <c r="L273" s="50" t="s">
        <v>599</v>
      </c>
      <c r="N273" t="str">
        <f t="shared" si="170"/>
        <v>A-29.04</v>
      </c>
      <c r="O273" t="s">
        <v>224</v>
      </c>
      <c r="P273">
        <v>-1</v>
      </c>
      <c r="Q273">
        <f>IF(N273="",0,IFERROR(MATCH(N273,data[key],0),0))</f>
        <v>29</v>
      </c>
      <c r="R273">
        <f>IF(O273="",0,IFERROR(MATCH(O273,data[#Headers],0)-1,0))</f>
        <v>28</v>
      </c>
      <c r="T273" s="39" t="s">
        <v>599</v>
      </c>
      <c r="U273" s="65" t="s">
        <v>1243</v>
      </c>
      <c r="V273" s="15">
        <f t="shared" si="187"/>
        <v>79200000</v>
      </c>
      <c r="W273" s="16">
        <f>IF(OR($Q273=0,$R273=0),0,INDEX(data[],$Q273,$R273+W$4)*W$5*$P273)</f>
        <v>6600000</v>
      </c>
      <c r="X273" s="17">
        <f>IF(OR($Q273=0,$R273=0),0,INDEX(data[],$Q273,$R273+X$4)*X$5*$P273)</f>
        <v>6600000</v>
      </c>
      <c r="Y273" s="17">
        <f>IF(OR($Q273=0,$R273=0),0,INDEX(data[],$Q273,$R273+Y$4)*Y$5*$P273)</f>
        <v>6600000</v>
      </c>
      <c r="Z273" s="17">
        <f>IF(OR($Q273=0,$R273=0),0,INDEX(data[],$Q273,$R273+Z$4)*Z$5*$P273)</f>
        <v>6600000</v>
      </c>
      <c r="AA273" s="17">
        <f>IF(OR($Q273=0,$R273=0),0,INDEX(data[],$Q273,$R273+AA$4)*AA$5*$P273)</f>
        <v>6600000</v>
      </c>
      <c r="AB273" s="17">
        <f>IF(OR($Q273=0,$R273=0),0,INDEX(data[],$Q273,$R273+AB$4)*AB$5*$P273)</f>
        <v>6600000</v>
      </c>
      <c r="AC273" s="17">
        <f>IF(OR($Q273=0,$R273=0),0,INDEX(data[],$Q273,$R273+AC$4)*AC$5*$P273)</f>
        <v>6600000</v>
      </c>
      <c r="AD273" s="17">
        <f>IF(OR($Q273=0,$R273=0),0,INDEX(data[],$Q273,$R273+AD$4)*AD$5*$P273)</f>
        <v>6600000</v>
      </c>
      <c r="AE273" s="17">
        <f>IF(OR($Q273=0,$R273=0),0,INDEX(data[],$Q273,$R273+AE$4)*AE$5*$P273)</f>
        <v>6600000</v>
      </c>
      <c r="AF273" s="17">
        <f>IF(OR($Q273=0,$R273=0),0,INDEX(data[],$Q273,$R273+AF$4)*AF$5*$P273)</f>
        <v>6600000</v>
      </c>
      <c r="AG273" s="17">
        <f>IF(OR($Q273=0,$R273=0),0,INDEX(data[],$Q273,$R273+AG$4)*AG$5*$P273)</f>
        <v>6600000</v>
      </c>
      <c r="AH273" s="18">
        <f>IF(OR($Q273=0,$R273=0),0,INDEX(data[],$Q273,$R273+AH$4)*AH$5*$P273)</f>
        <v>6600000</v>
      </c>
      <c r="AI273" s="5"/>
    </row>
    <row r="274" spans="1:35" hidden="1" x14ac:dyDescent="0.25">
      <c r="A274" t="str">
        <f t="shared" si="186"/>
        <v>4570000</v>
      </c>
      <c r="B274">
        <v>4570000</v>
      </c>
      <c r="F274">
        <v>4</v>
      </c>
      <c r="G274">
        <v>2</v>
      </c>
      <c r="H274">
        <v>2</v>
      </c>
      <c r="I274">
        <f t="shared" si="169"/>
        <v>0</v>
      </c>
      <c r="J274">
        <f t="shared" si="183"/>
        <v>0</v>
      </c>
      <c r="L274" s="8"/>
      <c r="N274" t="str">
        <f t="shared" si="170"/>
        <v/>
      </c>
      <c r="P274">
        <v>-1</v>
      </c>
      <c r="Q274">
        <f>IF(N274="",0,IFERROR(MATCH(N274,data[key],0),0))</f>
        <v>0</v>
      </c>
      <c r="R274">
        <f>IF(O274="",0,IFERROR(MATCH(O274,data[#Headers],0)-1,0))</f>
        <v>0</v>
      </c>
      <c r="T274" s="39" t="s">
        <v>6</v>
      </c>
      <c r="U274" s="64" t="s">
        <v>1702</v>
      </c>
      <c r="V274" s="15">
        <f t="shared" si="187"/>
        <v>0</v>
      </c>
      <c r="W274" s="16">
        <f>W275+W276</f>
        <v>0</v>
      </c>
      <c r="X274" s="17">
        <f t="shared" ref="X274:AH274" si="189">X275+X276</f>
        <v>0</v>
      </c>
      <c r="Y274" s="17">
        <f t="shared" si="189"/>
        <v>0</v>
      </c>
      <c r="Z274" s="17">
        <f t="shared" si="189"/>
        <v>0</v>
      </c>
      <c r="AA274" s="17">
        <f t="shared" si="189"/>
        <v>0</v>
      </c>
      <c r="AB274" s="17">
        <f t="shared" si="189"/>
        <v>0</v>
      </c>
      <c r="AC274" s="17">
        <f t="shared" si="189"/>
        <v>0</v>
      </c>
      <c r="AD274" s="17">
        <f t="shared" si="189"/>
        <v>0</v>
      </c>
      <c r="AE274" s="17">
        <f t="shared" si="189"/>
        <v>0</v>
      </c>
      <c r="AF274" s="17">
        <f t="shared" si="189"/>
        <v>0</v>
      </c>
      <c r="AG274" s="17">
        <f t="shared" si="189"/>
        <v>0</v>
      </c>
      <c r="AH274" s="18">
        <f t="shared" si="189"/>
        <v>0</v>
      </c>
      <c r="AI274" s="5"/>
    </row>
    <row r="275" spans="1:35" hidden="1" x14ac:dyDescent="0.25">
      <c r="A275" t="str">
        <f t="shared" si="186"/>
        <v>4571000</v>
      </c>
      <c r="B275">
        <f t="shared" si="128"/>
        <v>4571000</v>
      </c>
      <c r="F275">
        <v>4</v>
      </c>
      <c r="G275">
        <v>3</v>
      </c>
      <c r="I275">
        <f t="shared" ref="I275:I310" si="190">IF(AND(OR($F$1=0,F275=$F$1),G275&lt;=$G$1,OR($J$1=1,J275=1,G275=0)),1,0)</f>
        <v>0</v>
      </c>
      <c r="J275">
        <f t="shared" si="183"/>
        <v>0</v>
      </c>
      <c r="K275" t="s">
        <v>467</v>
      </c>
      <c r="L275" s="8" t="s">
        <v>25</v>
      </c>
      <c r="N275" t="str">
        <f t="shared" ref="N275:N310" si="191">IF(OR(K275=0,L275=0),"",K275&amp;"-"&amp;IF(M275=0, L275,L275&amp;"-"&amp;M275))</f>
        <v>A-34.01</v>
      </c>
      <c r="O275" t="s">
        <v>224</v>
      </c>
      <c r="P275">
        <v>-1</v>
      </c>
      <c r="Q275">
        <f>IF(N275="",0,IFERROR(MATCH(N275,data[key],0),0))</f>
        <v>0</v>
      </c>
      <c r="R275">
        <f>IF(O275="",0,IFERROR(MATCH(O275,data[#Headers],0)-1,0))</f>
        <v>28</v>
      </c>
      <c r="T275" s="39" t="s">
        <v>25</v>
      </c>
      <c r="U275" s="65" t="s">
        <v>1709</v>
      </c>
      <c r="V275" s="15">
        <f t="shared" si="187"/>
        <v>0</v>
      </c>
      <c r="W275" s="16">
        <f>IF(OR($Q275=0,$R275=0),0,INDEX(data[],$Q275,$R275+W$4)*W$5*$P275)</f>
        <v>0</v>
      </c>
      <c r="X275" s="17">
        <f>IF(OR($Q275=0,$R275=0),0,INDEX(data[],$Q275,$R275+X$4)*X$5*$P275)</f>
        <v>0</v>
      </c>
      <c r="Y275" s="17">
        <f>IF(OR($Q275=0,$R275=0),0,INDEX(data[],$Q275,$R275+Y$4)*Y$5*$P275)</f>
        <v>0</v>
      </c>
      <c r="Z275" s="17">
        <f>IF(OR($Q275=0,$R275=0),0,INDEX(data[],$Q275,$R275+Z$4)*Z$5*$P275)</f>
        <v>0</v>
      </c>
      <c r="AA275" s="17">
        <f>IF(OR($Q275=0,$R275=0),0,INDEX(data[],$Q275,$R275+AA$4)*AA$5*$P275)</f>
        <v>0</v>
      </c>
      <c r="AB275" s="17">
        <f>IF(OR($Q275=0,$R275=0),0,INDEX(data[],$Q275,$R275+AB$4)*AB$5*$P275)</f>
        <v>0</v>
      </c>
      <c r="AC275" s="17">
        <f>IF(OR($Q275=0,$R275=0),0,INDEX(data[],$Q275,$R275+AC$4)*AC$5*$P275)</f>
        <v>0</v>
      </c>
      <c r="AD275" s="17">
        <f>IF(OR($Q275=0,$R275=0),0,INDEX(data[],$Q275,$R275+AD$4)*AD$5*$P275)</f>
        <v>0</v>
      </c>
      <c r="AE275" s="17">
        <f>IF(OR($Q275=0,$R275=0),0,INDEX(data[],$Q275,$R275+AE$4)*AE$5*$P275)</f>
        <v>0</v>
      </c>
      <c r="AF275" s="17">
        <f>IF(OR($Q275=0,$R275=0),0,INDEX(data[],$Q275,$R275+AF$4)*AF$5*$P275)</f>
        <v>0</v>
      </c>
      <c r="AG275" s="17">
        <f>IF(OR($Q275=0,$R275=0),0,INDEX(data[],$Q275,$R275+AG$4)*AG$5*$P275)</f>
        <v>0</v>
      </c>
      <c r="AH275" s="18">
        <f>IF(OR($Q275=0,$R275=0),0,INDEX(data[],$Q275,$R275+AH$4)*AH$5*$P275)</f>
        <v>0</v>
      </c>
      <c r="AI275" s="5"/>
    </row>
    <row r="276" spans="1:35" hidden="1" x14ac:dyDescent="0.25">
      <c r="A276" t="str">
        <f t="shared" si="186"/>
        <v>4572000</v>
      </c>
      <c r="B276">
        <f t="shared" si="128"/>
        <v>4572000</v>
      </c>
      <c r="F276">
        <v>4</v>
      </c>
      <c r="G276">
        <v>3</v>
      </c>
      <c r="I276">
        <f t="shared" si="190"/>
        <v>0</v>
      </c>
      <c r="J276">
        <f t="shared" si="183"/>
        <v>0</v>
      </c>
      <c r="K276" t="s">
        <v>467</v>
      </c>
      <c r="L276" s="8" t="s">
        <v>26</v>
      </c>
      <c r="N276" t="str">
        <f t="shared" si="191"/>
        <v>A-34.09</v>
      </c>
      <c r="O276" t="s">
        <v>224</v>
      </c>
      <c r="P276">
        <v>-1</v>
      </c>
      <c r="Q276">
        <f>IF(N276="",0,IFERROR(MATCH(N276,data[key],0),0))</f>
        <v>0</v>
      </c>
      <c r="R276">
        <f>IF(O276="",0,IFERROR(MATCH(O276,data[#Headers],0)-1,0))</f>
        <v>28</v>
      </c>
      <c r="T276" s="39" t="s">
        <v>26</v>
      </c>
      <c r="U276" s="65" t="s">
        <v>1710</v>
      </c>
      <c r="V276" s="15">
        <f t="shared" si="187"/>
        <v>0</v>
      </c>
      <c r="W276" s="16">
        <f>IF(OR($Q276=0,$R276=0),0,INDEX(data[],$Q276,$R276+W$4)*W$5*$P276)</f>
        <v>0</v>
      </c>
      <c r="X276" s="17">
        <f>IF(OR($Q276=0,$R276=0),0,INDEX(data[],$Q276,$R276+X$4)*X$5*$P276)</f>
        <v>0</v>
      </c>
      <c r="Y276" s="17">
        <f>IF(OR($Q276=0,$R276=0),0,INDEX(data[],$Q276,$R276+Y$4)*Y$5*$P276)</f>
        <v>0</v>
      </c>
      <c r="Z276" s="17">
        <f>IF(OR($Q276=0,$R276=0),0,INDEX(data[],$Q276,$R276+Z$4)*Z$5*$P276)</f>
        <v>0</v>
      </c>
      <c r="AA276" s="17">
        <f>IF(OR($Q276=0,$R276=0),0,INDEX(data[],$Q276,$R276+AA$4)*AA$5*$P276)</f>
        <v>0</v>
      </c>
      <c r="AB276" s="17">
        <f>IF(OR($Q276=0,$R276=0),0,INDEX(data[],$Q276,$R276+AB$4)*AB$5*$P276)</f>
        <v>0</v>
      </c>
      <c r="AC276" s="17">
        <f>IF(OR($Q276=0,$R276=0),0,INDEX(data[],$Q276,$R276+AC$4)*AC$5*$P276)</f>
        <v>0</v>
      </c>
      <c r="AD276" s="17">
        <f>IF(OR($Q276=0,$R276=0),0,INDEX(data[],$Q276,$R276+AD$4)*AD$5*$P276)</f>
        <v>0</v>
      </c>
      <c r="AE276" s="17">
        <f>IF(OR($Q276=0,$R276=0),0,INDEX(data[],$Q276,$R276+AE$4)*AE$5*$P276)</f>
        <v>0</v>
      </c>
      <c r="AF276" s="17">
        <f>IF(OR($Q276=0,$R276=0),0,INDEX(data[],$Q276,$R276+AF$4)*AF$5*$P276)</f>
        <v>0</v>
      </c>
      <c r="AG276" s="17">
        <f>IF(OR($Q276=0,$R276=0),0,INDEX(data[],$Q276,$R276+AG$4)*AG$5*$P276)</f>
        <v>0</v>
      </c>
      <c r="AH276" s="18">
        <f>IF(OR($Q276=0,$R276=0),0,INDEX(data[],$Q276,$R276+AH$4)*AH$5*$P276)</f>
        <v>0</v>
      </c>
      <c r="AI276" s="5"/>
    </row>
    <row r="277" spans="1:35" hidden="1" x14ac:dyDescent="0.25">
      <c r="A277" t="str">
        <f t="shared" si="186"/>
        <v>4580000</v>
      </c>
      <c r="B277">
        <v>4580000</v>
      </c>
      <c r="F277">
        <v>4</v>
      </c>
      <c r="G277">
        <v>2</v>
      </c>
      <c r="H277">
        <v>2</v>
      </c>
      <c r="I277">
        <f t="shared" si="190"/>
        <v>0</v>
      </c>
      <c r="J277">
        <f t="shared" si="183"/>
        <v>0</v>
      </c>
      <c r="L277" s="8"/>
      <c r="N277" t="str">
        <f t="shared" si="191"/>
        <v/>
      </c>
      <c r="P277">
        <v>-1</v>
      </c>
      <c r="Q277">
        <f>IF(N277="",0,IFERROR(MATCH(N277,data[key],0),0))</f>
        <v>0</v>
      </c>
      <c r="R277">
        <f>IF(O277="",0,IFERROR(MATCH(O277,data[#Headers],0)-1,0))</f>
        <v>0</v>
      </c>
      <c r="T277" s="39" t="s">
        <v>7</v>
      </c>
      <c r="U277" s="64" t="s">
        <v>1711</v>
      </c>
      <c r="V277" s="15">
        <f t="shared" si="187"/>
        <v>0</v>
      </c>
      <c r="W277" s="16">
        <f>W278+W279</f>
        <v>0</v>
      </c>
      <c r="X277" s="17">
        <f t="shared" ref="X277:AH277" si="192">X278+X279</f>
        <v>0</v>
      </c>
      <c r="Y277" s="17">
        <f t="shared" si="192"/>
        <v>0</v>
      </c>
      <c r="Z277" s="17">
        <f t="shared" si="192"/>
        <v>0</v>
      </c>
      <c r="AA277" s="17">
        <f t="shared" si="192"/>
        <v>0</v>
      </c>
      <c r="AB277" s="17">
        <f t="shared" si="192"/>
        <v>0</v>
      </c>
      <c r="AC277" s="17">
        <f t="shared" si="192"/>
        <v>0</v>
      </c>
      <c r="AD277" s="17">
        <f t="shared" si="192"/>
        <v>0</v>
      </c>
      <c r="AE277" s="17">
        <f t="shared" si="192"/>
        <v>0</v>
      </c>
      <c r="AF277" s="17">
        <f t="shared" si="192"/>
        <v>0</v>
      </c>
      <c r="AG277" s="17">
        <f t="shared" si="192"/>
        <v>0</v>
      </c>
      <c r="AH277" s="18">
        <f t="shared" si="192"/>
        <v>0</v>
      </c>
      <c r="AI277" s="5"/>
    </row>
    <row r="278" spans="1:35" hidden="1" x14ac:dyDescent="0.25">
      <c r="A278" t="str">
        <f t="shared" si="186"/>
        <v>4581000</v>
      </c>
      <c r="B278">
        <f t="shared" si="128"/>
        <v>4581000</v>
      </c>
      <c r="F278">
        <v>4</v>
      </c>
      <c r="G278">
        <v>3</v>
      </c>
      <c r="I278">
        <f t="shared" si="190"/>
        <v>0</v>
      </c>
      <c r="J278">
        <f t="shared" si="183"/>
        <v>0</v>
      </c>
      <c r="K278" t="s">
        <v>467</v>
      </c>
      <c r="L278" s="8" t="s">
        <v>27</v>
      </c>
      <c r="N278" t="str">
        <f t="shared" si="191"/>
        <v>A-35.01</v>
      </c>
      <c r="O278" t="s">
        <v>224</v>
      </c>
      <c r="P278">
        <v>-1</v>
      </c>
      <c r="Q278">
        <f>IF(N278="",0,IFERROR(MATCH(N278,data[key],0),0))</f>
        <v>0</v>
      </c>
      <c r="R278">
        <f>IF(O278="",0,IFERROR(MATCH(O278,data[#Headers],0)-1,0))</f>
        <v>28</v>
      </c>
      <c r="T278" s="39" t="s">
        <v>27</v>
      </c>
      <c r="U278" s="65" t="s">
        <v>1675</v>
      </c>
      <c r="V278" s="15">
        <f t="shared" si="187"/>
        <v>0</v>
      </c>
      <c r="W278" s="16">
        <f>IF(OR($Q278=0,$R278=0),0,INDEX(data[],$Q278,$R278+W$4)*W$5*$P278)</f>
        <v>0</v>
      </c>
      <c r="X278" s="17">
        <f>IF(OR($Q278=0,$R278=0),0,INDEX(data[],$Q278,$R278+X$4)*X$5*$P278)</f>
        <v>0</v>
      </c>
      <c r="Y278" s="17">
        <f>IF(OR($Q278=0,$R278=0),0,INDEX(data[],$Q278,$R278+Y$4)*Y$5*$P278)</f>
        <v>0</v>
      </c>
      <c r="Z278" s="17">
        <f>IF(OR($Q278=0,$R278=0),0,INDEX(data[],$Q278,$R278+Z$4)*Z$5*$P278)</f>
        <v>0</v>
      </c>
      <c r="AA278" s="17">
        <f>IF(OR($Q278=0,$R278=0),0,INDEX(data[],$Q278,$R278+AA$4)*AA$5*$P278)</f>
        <v>0</v>
      </c>
      <c r="AB278" s="17">
        <f>IF(OR($Q278=0,$R278=0),0,INDEX(data[],$Q278,$R278+AB$4)*AB$5*$P278)</f>
        <v>0</v>
      </c>
      <c r="AC278" s="17">
        <f>IF(OR($Q278=0,$R278=0),0,INDEX(data[],$Q278,$R278+AC$4)*AC$5*$P278)</f>
        <v>0</v>
      </c>
      <c r="AD278" s="17">
        <f>IF(OR($Q278=0,$R278=0),0,INDEX(data[],$Q278,$R278+AD$4)*AD$5*$P278)</f>
        <v>0</v>
      </c>
      <c r="AE278" s="17">
        <f>IF(OR($Q278=0,$R278=0),0,INDEX(data[],$Q278,$R278+AE$4)*AE$5*$P278)</f>
        <v>0</v>
      </c>
      <c r="AF278" s="17">
        <f>IF(OR($Q278=0,$R278=0),0,INDEX(data[],$Q278,$R278+AF$4)*AF$5*$P278)</f>
        <v>0</v>
      </c>
      <c r="AG278" s="17">
        <f>IF(OR($Q278=0,$R278=0),0,INDEX(data[],$Q278,$R278+AG$4)*AG$5*$P278)</f>
        <v>0</v>
      </c>
      <c r="AH278" s="18">
        <f>IF(OR($Q278=0,$R278=0),0,INDEX(data[],$Q278,$R278+AH$4)*AH$5*$P278)</f>
        <v>0</v>
      </c>
      <c r="AI278" s="5"/>
    </row>
    <row r="279" spans="1:35" hidden="1" x14ac:dyDescent="0.25">
      <c r="A279" t="str">
        <f t="shared" si="186"/>
        <v>4582000</v>
      </c>
      <c r="B279">
        <f t="shared" si="128"/>
        <v>4582000</v>
      </c>
      <c r="F279">
        <v>4</v>
      </c>
      <c r="G279">
        <v>3</v>
      </c>
      <c r="I279">
        <f t="shared" si="190"/>
        <v>0</v>
      </c>
      <c r="J279">
        <f t="shared" si="183"/>
        <v>0</v>
      </c>
      <c r="K279" t="s">
        <v>467</v>
      </c>
      <c r="L279" s="8" t="s">
        <v>28</v>
      </c>
      <c r="N279" t="str">
        <f t="shared" si="191"/>
        <v>A-35.02</v>
      </c>
      <c r="O279" t="s">
        <v>224</v>
      </c>
      <c r="P279">
        <v>-1</v>
      </c>
      <c r="Q279">
        <f>IF(N279="",0,IFERROR(MATCH(N279,data[key],0),0))</f>
        <v>0</v>
      </c>
      <c r="R279">
        <f>IF(O279="",0,IFERROR(MATCH(O279,data[#Headers],0)-1,0))</f>
        <v>28</v>
      </c>
      <c r="T279" s="39" t="s">
        <v>28</v>
      </c>
      <c r="U279" s="65" t="s">
        <v>1712</v>
      </c>
      <c r="V279" s="15">
        <f t="shared" si="187"/>
        <v>0</v>
      </c>
      <c r="W279" s="16">
        <f>IF(OR($Q279=0,$R279=0),0,INDEX(data[],$Q279,$R279+W$4)*W$5*$P279)</f>
        <v>0</v>
      </c>
      <c r="X279" s="17">
        <f>IF(OR($Q279=0,$R279=0),0,INDEX(data[],$Q279,$R279+X$4)*X$5*$P279)</f>
        <v>0</v>
      </c>
      <c r="Y279" s="17">
        <f>IF(OR($Q279=0,$R279=0),0,INDEX(data[],$Q279,$R279+Y$4)*Y$5*$P279)</f>
        <v>0</v>
      </c>
      <c r="Z279" s="17">
        <f>IF(OR($Q279=0,$R279=0),0,INDEX(data[],$Q279,$R279+Z$4)*Z$5*$P279)</f>
        <v>0</v>
      </c>
      <c r="AA279" s="17">
        <f>IF(OR($Q279=0,$R279=0),0,INDEX(data[],$Q279,$R279+AA$4)*AA$5*$P279)</f>
        <v>0</v>
      </c>
      <c r="AB279" s="17">
        <f>IF(OR($Q279=0,$R279=0),0,INDEX(data[],$Q279,$R279+AB$4)*AB$5*$P279)</f>
        <v>0</v>
      </c>
      <c r="AC279" s="17">
        <f>IF(OR($Q279=0,$R279=0),0,INDEX(data[],$Q279,$R279+AC$4)*AC$5*$P279)</f>
        <v>0</v>
      </c>
      <c r="AD279" s="17">
        <f>IF(OR($Q279=0,$R279=0),0,INDEX(data[],$Q279,$R279+AD$4)*AD$5*$P279)</f>
        <v>0</v>
      </c>
      <c r="AE279" s="17">
        <f>IF(OR($Q279=0,$R279=0),0,INDEX(data[],$Q279,$R279+AE$4)*AE$5*$P279)</f>
        <v>0</v>
      </c>
      <c r="AF279" s="17">
        <f>IF(OR($Q279=0,$R279=0),0,INDEX(data[],$Q279,$R279+AF$4)*AF$5*$P279)</f>
        <v>0</v>
      </c>
      <c r="AG279" s="17">
        <f>IF(OR($Q279=0,$R279=0),0,INDEX(data[],$Q279,$R279+AG$4)*AG$5*$P279)</f>
        <v>0</v>
      </c>
      <c r="AH279" s="18">
        <f>IF(OR($Q279=0,$R279=0),0,INDEX(data[],$Q279,$R279+AH$4)*AH$5*$P279)</f>
        <v>0</v>
      </c>
      <c r="AI279" s="5"/>
    </row>
    <row r="280" spans="1:35" x14ac:dyDescent="0.25">
      <c r="A280" t="str">
        <f t="shared" si="186"/>
        <v>4590000</v>
      </c>
      <c r="B280">
        <v>4590000</v>
      </c>
      <c r="F280">
        <v>4</v>
      </c>
      <c r="G280">
        <v>2</v>
      </c>
      <c r="H280">
        <v>2</v>
      </c>
      <c r="I280">
        <f>IF(AND(OR($F$1=0,F280=$F$1),G280&lt;=$G$1,OR($J$1=1,J280=1,G280=0)),1,0)</f>
        <v>1</v>
      </c>
      <c r="J280">
        <f>IF(COUNTIF(V280:AH280,"&gt;0")&gt;0,1,IF(COUNTIF(V280:AH280,"&lt;0")&gt;0,1,0))</f>
        <v>1</v>
      </c>
      <c r="L280" s="8"/>
      <c r="N280" t="str">
        <f>IF(OR(K280=0,L280=0),"",K280&amp;"-"&amp;IF(M280=0, L280,L280&amp;"-"&amp;M280))</f>
        <v/>
      </c>
      <c r="P280">
        <v>-1</v>
      </c>
      <c r="Q280">
        <f>IF(N280="",0,IFERROR(MATCH(N280,data[key],0),0))</f>
        <v>0</v>
      </c>
      <c r="R280">
        <f>IF(O280="",0,IFERROR(MATCH(O280,data[#Headers],0)-1,0))</f>
        <v>0</v>
      </c>
      <c r="T280" s="39" t="s">
        <v>9</v>
      </c>
      <c r="U280" s="64" t="s">
        <v>1690</v>
      </c>
      <c r="V280" s="15">
        <f>SUMPRODUCT(W280:AH280,W$3:AH$3)</f>
        <v>398385000</v>
      </c>
      <c r="W280" s="16">
        <f>W281+W282</f>
        <v>36750000</v>
      </c>
      <c r="X280" s="17">
        <f t="shared" ref="X280:AH280" si="193">X281+X282</f>
        <v>36000000</v>
      </c>
      <c r="Y280" s="17">
        <f t="shared" si="193"/>
        <v>35250000</v>
      </c>
      <c r="Z280" s="17">
        <f t="shared" si="193"/>
        <v>34500000</v>
      </c>
      <c r="AA280" s="17">
        <f t="shared" si="193"/>
        <v>33750000</v>
      </c>
      <c r="AB280" s="17">
        <f t="shared" si="193"/>
        <v>33000000</v>
      </c>
      <c r="AC280" s="17">
        <f t="shared" si="193"/>
        <v>32250000</v>
      </c>
      <c r="AD280" s="17">
        <f t="shared" si="193"/>
        <v>32850000</v>
      </c>
      <c r="AE280" s="17">
        <f t="shared" si="193"/>
        <v>32437500</v>
      </c>
      <c r="AF280" s="17">
        <f t="shared" si="193"/>
        <v>31305000</v>
      </c>
      <c r="AG280" s="17">
        <f t="shared" si="193"/>
        <v>30532500</v>
      </c>
      <c r="AH280" s="18">
        <f t="shared" si="193"/>
        <v>29760000</v>
      </c>
      <c r="AI280" s="5"/>
    </row>
    <row r="281" spans="1:35" x14ac:dyDescent="0.25">
      <c r="A281" t="str">
        <f t="shared" si="186"/>
        <v>4591000</v>
      </c>
      <c r="B281">
        <f t="shared" si="128"/>
        <v>4591000</v>
      </c>
      <c r="C281">
        <v>4585</v>
      </c>
      <c r="D281" s="68" t="s">
        <v>1424</v>
      </c>
      <c r="F281">
        <v>4</v>
      </c>
      <c r="G281">
        <v>3</v>
      </c>
      <c r="I281">
        <f>IF(AND(OR($F$1=0,F281=$F$1),G281&lt;=$G$1,OR($J$1=1,J281=1,G281=0)),1,0)</f>
        <v>1</v>
      </c>
      <c r="J281">
        <f>IF(COUNTIF(V281:AH281,"&gt;0")&gt;0,1,IF(COUNTIF(V281:AH281,"&lt;0")&gt;0,1,0))</f>
        <v>1</v>
      </c>
      <c r="K281" t="s">
        <v>467</v>
      </c>
      <c r="L281" s="8" t="s">
        <v>32</v>
      </c>
      <c r="N281" t="str">
        <f>IF(OR(K281=0,L281=0),"",K281&amp;"-"&amp;IF(M281=0, L281,L281&amp;"-"&amp;M281))</f>
        <v>A-39.01</v>
      </c>
      <c r="O281" t="s">
        <v>224</v>
      </c>
      <c r="P281">
        <v>-1</v>
      </c>
      <c r="Q281">
        <f>IF(N281="",0,IFERROR(MATCH(N281,data[key],0),0))</f>
        <v>35</v>
      </c>
      <c r="R281">
        <f>IF(O281="",0,IFERROR(MATCH(O281,data[#Headers],0)-1,0))</f>
        <v>28</v>
      </c>
      <c r="T281" s="39" t="s">
        <v>32</v>
      </c>
      <c r="U281" s="65" t="s">
        <v>1249</v>
      </c>
      <c r="V281" s="15">
        <f>SUMPRODUCT(W281:AH281,W$3:AH$3)</f>
        <v>360000</v>
      </c>
      <c r="W281" s="16">
        <f>IF(OR($Q281=0,$R281=0),0,INDEX(data[],$Q281,$R281+W$4)*W$5*$P281)</f>
        <v>0</v>
      </c>
      <c r="X281" s="17">
        <f>IF(OR($Q281=0,$R281=0),0,INDEX(data[],$Q281,$R281+X$4)*X$5*$P281)</f>
        <v>0</v>
      </c>
      <c r="Y281" s="17">
        <f>IF(OR($Q281=0,$R281=0),0,INDEX(data[],$Q281,$R281+Y$4)*Y$5*$P281)</f>
        <v>0</v>
      </c>
      <c r="Z281" s="17">
        <f>IF(OR($Q281=0,$R281=0),0,INDEX(data[],$Q281,$R281+Z$4)*Z$5*$P281)</f>
        <v>0</v>
      </c>
      <c r="AA281" s="17">
        <f>IF(OR($Q281=0,$R281=0),0,INDEX(data[],$Q281,$R281+AA$4)*AA$5*$P281)</f>
        <v>0</v>
      </c>
      <c r="AB281" s="17">
        <f>IF(OR($Q281=0,$R281=0),0,INDEX(data[],$Q281,$R281+AB$4)*AB$5*$P281)</f>
        <v>0</v>
      </c>
      <c r="AC281" s="17">
        <f>IF(OR($Q281=0,$R281=0),0,INDEX(data[],$Q281,$R281+AC$4)*AC$5*$P281)</f>
        <v>0</v>
      </c>
      <c r="AD281" s="17">
        <f>IF(OR($Q281=0,$R281=0),0,INDEX(data[],$Q281,$R281+AD$4)*AD$5*$P281)</f>
        <v>0</v>
      </c>
      <c r="AE281" s="17">
        <f>IF(OR($Q281=0,$R281=0),0,INDEX(data[],$Q281,$R281+AE$4)*AE$5*$P281)</f>
        <v>360000</v>
      </c>
      <c r="AF281" s="17">
        <f>IF(OR($Q281=0,$R281=0),0,INDEX(data[],$Q281,$R281+AF$4)*AF$5*$P281)</f>
        <v>0</v>
      </c>
      <c r="AG281" s="17">
        <f>IF(OR($Q281=0,$R281=0),0,INDEX(data[],$Q281,$R281+AG$4)*AG$5*$P281)</f>
        <v>0</v>
      </c>
      <c r="AH281" s="18">
        <f>IF(OR($Q281=0,$R281=0),0,INDEX(data[],$Q281,$R281+AH$4)*AH$5*$P281)</f>
        <v>0</v>
      </c>
      <c r="AI281" s="5"/>
    </row>
    <row r="282" spans="1:35" x14ac:dyDescent="0.25">
      <c r="A282" t="str">
        <f t="shared" si="186"/>
        <v>4592000</v>
      </c>
      <c r="B282">
        <f t="shared" si="128"/>
        <v>4592000</v>
      </c>
      <c r="C282">
        <v>4590</v>
      </c>
      <c r="D282" s="68" t="s">
        <v>1427</v>
      </c>
      <c r="F282">
        <v>4</v>
      </c>
      <c r="G282">
        <v>3</v>
      </c>
      <c r="I282">
        <f>IF(AND(OR($F$1=0,F282=$F$1),G282&lt;=$G$1,OR($J$1=1,J282=1,G282=0)),1,0)</f>
        <v>1</v>
      </c>
      <c r="J282">
        <f>IF(COUNTIF(V282:AH282,"&gt;0")&gt;0,1,IF(COUNTIF(V282:AH282,"&lt;0")&gt;0,1,0))</f>
        <v>1</v>
      </c>
      <c r="K282" t="s">
        <v>467</v>
      </c>
      <c r="L282" s="8" t="s">
        <v>33</v>
      </c>
      <c r="N282" t="str">
        <f>IF(OR(K282=0,L282=0),"",K282&amp;"-"&amp;IF(M282=0, L282,L282&amp;"-"&amp;M282))</f>
        <v>A-39.02</v>
      </c>
      <c r="O282" t="s">
        <v>224</v>
      </c>
      <c r="P282">
        <v>-1</v>
      </c>
      <c r="Q282">
        <f>IF(N282="",0,IFERROR(MATCH(N282,data[key],0),0))</f>
        <v>36</v>
      </c>
      <c r="R282">
        <f>IF(O282="",0,IFERROR(MATCH(O282,data[#Headers],0)-1,0))</f>
        <v>28</v>
      </c>
      <c r="T282" s="39" t="s">
        <v>33</v>
      </c>
      <c r="U282" s="65" t="s">
        <v>1250</v>
      </c>
      <c r="V282" s="15">
        <f>SUMPRODUCT(W282:AH282,W$3:AH$3)</f>
        <v>398025000</v>
      </c>
      <c r="W282" s="16">
        <f>IF(OR($Q282=0,$R282=0),0,INDEX(data[],$Q282,$R282+W$4)*W$5*$P282)</f>
        <v>36750000</v>
      </c>
      <c r="X282" s="17">
        <f>IF(OR($Q282=0,$R282=0),0,INDEX(data[],$Q282,$R282+X$4)*X$5*$P282)</f>
        <v>36000000</v>
      </c>
      <c r="Y282" s="17">
        <f>IF(OR($Q282=0,$R282=0),0,INDEX(data[],$Q282,$R282+Y$4)*Y$5*$P282)</f>
        <v>35250000</v>
      </c>
      <c r="Z282" s="17">
        <f>IF(OR($Q282=0,$R282=0),0,INDEX(data[],$Q282,$R282+Z$4)*Z$5*$P282)</f>
        <v>34500000</v>
      </c>
      <c r="AA282" s="17">
        <f>IF(OR($Q282=0,$R282=0),0,INDEX(data[],$Q282,$R282+AA$4)*AA$5*$P282)</f>
        <v>33750000</v>
      </c>
      <c r="AB282" s="17">
        <f>IF(OR($Q282=0,$R282=0),0,INDEX(data[],$Q282,$R282+AB$4)*AB$5*$P282)</f>
        <v>33000000</v>
      </c>
      <c r="AC282" s="17">
        <f>IF(OR($Q282=0,$R282=0),0,INDEX(data[],$Q282,$R282+AC$4)*AC$5*$P282)</f>
        <v>32250000</v>
      </c>
      <c r="AD282" s="17">
        <f>IF(OR($Q282=0,$R282=0),0,INDEX(data[],$Q282,$R282+AD$4)*AD$5*$P282)</f>
        <v>32850000</v>
      </c>
      <c r="AE282" s="17">
        <f>IF(OR($Q282=0,$R282=0),0,INDEX(data[],$Q282,$R282+AE$4)*AE$5*$P282)</f>
        <v>32077500</v>
      </c>
      <c r="AF282" s="17">
        <f>IF(OR($Q282=0,$R282=0),0,INDEX(data[],$Q282,$R282+AF$4)*AF$5*$P282)</f>
        <v>31305000</v>
      </c>
      <c r="AG282" s="17">
        <f>IF(OR($Q282=0,$R282=0),0,INDEX(data[],$Q282,$R282+AG$4)*AG$5*$P282)</f>
        <v>30532500</v>
      </c>
      <c r="AH282" s="18">
        <f>IF(OR($Q282=0,$R282=0),0,INDEX(data[],$Q282,$R282+AH$4)*AH$5*$P282)</f>
        <v>29760000</v>
      </c>
      <c r="AI282" s="5"/>
    </row>
    <row r="283" spans="1:35" x14ac:dyDescent="0.25">
      <c r="A283" t="str">
        <f t="shared" si="186"/>
        <v>4593000</v>
      </c>
      <c r="B283">
        <f t="shared" si="128"/>
        <v>4593000</v>
      </c>
      <c r="F283">
        <v>4</v>
      </c>
      <c r="G283">
        <v>0</v>
      </c>
      <c r="I283">
        <f t="shared" ref="I283" si="194">IF(AND(OR($F$1=0,F283=$F$1),G283&lt;=$G$1,OR($J$1=1,J283=1,G283=0)),1,0)</f>
        <v>1</v>
      </c>
      <c r="J283">
        <f t="shared" ref="J283" si="195">IF(COUNTIF(V283:AH283,"&gt;0")&gt;0,1,IF(COUNTIF(V283:AH283,"&lt;0")&gt;0,1,0))</f>
        <v>0</v>
      </c>
      <c r="L283" s="8"/>
      <c r="N283" t="str">
        <f t="shared" ref="N283" si="196">IF(OR(K283=0,L283=0),"",K283&amp;"-"&amp;IF(M283=0, L283,L283&amp;"-"&amp;M283))</f>
        <v/>
      </c>
      <c r="Q283">
        <f>IF(N283="",0,IFERROR(MATCH(N283,data[key],0),0))</f>
        <v>0</v>
      </c>
      <c r="R283">
        <f>IF(O283="",0,IFERROR(MATCH(O283,data[#Headers],0)-1,0))</f>
        <v>0</v>
      </c>
      <c r="T283" s="39"/>
      <c r="U283" s="63"/>
      <c r="V283" s="15"/>
      <c r="W283" s="16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8"/>
      <c r="AI283" s="5"/>
    </row>
    <row r="284" spans="1:35" x14ac:dyDescent="0.25">
      <c r="A284" t="str">
        <f t="shared" si="186"/>
        <v>4600000</v>
      </c>
      <c r="B284">
        <v>4600000</v>
      </c>
      <c r="F284">
        <v>4</v>
      </c>
      <c r="G284">
        <v>1</v>
      </c>
      <c r="H284">
        <v>1</v>
      </c>
      <c r="I284">
        <f t="shared" si="190"/>
        <v>1</v>
      </c>
      <c r="J284">
        <f t="shared" si="183"/>
        <v>1</v>
      </c>
      <c r="L284" s="8"/>
      <c r="N284" t="str">
        <f t="shared" si="191"/>
        <v/>
      </c>
      <c r="P284">
        <v>-1</v>
      </c>
      <c r="Q284">
        <f>IF(N284="",0,IFERROR(MATCH(N284,data[key],0),0))</f>
        <v>0</v>
      </c>
      <c r="R284">
        <f>IF(O284="",0,IFERROR(MATCH(O284,data[#Headers],0)-1,0))</f>
        <v>0</v>
      </c>
      <c r="T284" s="39"/>
      <c r="U284" s="63" t="s">
        <v>1748</v>
      </c>
      <c r="V284" s="15">
        <f t="shared" si="187"/>
        <v>216000000</v>
      </c>
      <c r="W284" s="16">
        <f>W285</f>
        <v>0</v>
      </c>
      <c r="X284" s="17">
        <f t="shared" ref="X284:AH284" si="197">X285</f>
        <v>0</v>
      </c>
      <c r="Y284" s="17">
        <f t="shared" si="197"/>
        <v>0</v>
      </c>
      <c r="Z284" s="17">
        <f t="shared" si="197"/>
        <v>0</v>
      </c>
      <c r="AA284" s="17">
        <f t="shared" si="197"/>
        <v>0</v>
      </c>
      <c r="AB284" s="17">
        <f t="shared" si="197"/>
        <v>0</v>
      </c>
      <c r="AC284" s="17">
        <f t="shared" si="197"/>
        <v>216000000</v>
      </c>
      <c r="AD284" s="17">
        <f t="shared" si="197"/>
        <v>0</v>
      </c>
      <c r="AE284" s="17">
        <f t="shared" si="197"/>
        <v>0</v>
      </c>
      <c r="AF284" s="17">
        <f t="shared" si="197"/>
        <v>0</v>
      </c>
      <c r="AG284" s="17">
        <f t="shared" si="197"/>
        <v>0</v>
      </c>
      <c r="AH284" s="18">
        <f t="shared" si="197"/>
        <v>0</v>
      </c>
      <c r="AI284" s="5"/>
    </row>
    <row r="285" spans="1:35" x14ac:dyDescent="0.25">
      <c r="A285" t="str">
        <f t="shared" si="186"/>
        <v>4601000</v>
      </c>
      <c r="B285">
        <f t="shared" si="128"/>
        <v>4601000</v>
      </c>
      <c r="C285">
        <v>4710</v>
      </c>
      <c r="D285" t="s">
        <v>1382</v>
      </c>
      <c r="F285">
        <v>4</v>
      </c>
      <c r="G285">
        <v>2</v>
      </c>
      <c r="I285">
        <f t="shared" si="190"/>
        <v>1</v>
      </c>
      <c r="J285">
        <f t="shared" si="183"/>
        <v>1</v>
      </c>
      <c r="K285" t="s">
        <v>467</v>
      </c>
      <c r="L285" s="8" t="s">
        <v>601</v>
      </c>
      <c r="N285" t="str">
        <f t="shared" si="191"/>
        <v>A-32.01</v>
      </c>
      <c r="O285" t="s">
        <v>224</v>
      </c>
      <c r="P285">
        <v>-1</v>
      </c>
      <c r="Q285">
        <f>IF(N285="",0,IFERROR(MATCH(N285,data[key],0),0))</f>
        <v>31</v>
      </c>
      <c r="R285">
        <f>IF(O285="",0,IFERROR(MATCH(O285,data[#Headers],0)-1,0))</f>
        <v>28</v>
      </c>
      <c r="T285" s="39" t="s">
        <v>29</v>
      </c>
      <c r="U285" s="64" t="s">
        <v>1245</v>
      </c>
      <c r="V285" s="15">
        <f t="shared" si="187"/>
        <v>216000000</v>
      </c>
      <c r="W285" s="16">
        <f>IF(OR($Q285=0,$R285=0),0,INDEX(data[],$Q285,$R285+W$4)*W$5*$P285)</f>
        <v>0</v>
      </c>
      <c r="X285" s="17">
        <f>IF(OR($Q285=0,$R285=0),0,INDEX(data[],$Q285,$R285+X$4)*X$5*$P285)</f>
        <v>0</v>
      </c>
      <c r="Y285" s="17">
        <f>IF(OR($Q285=0,$R285=0),0,INDEX(data[],$Q285,$R285+Y$4)*Y$5*$P285)</f>
        <v>0</v>
      </c>
      <c r="Z285" s="17">
        <f>IF(OR($Q285=0,$R285=0),0,INDEX(data[],$Q285,$R285+Z$4)*Z$5*$P285)</f>
        <v>0</v>
      </c>
      <c r="AA285" s="17">
        <f>IF(OR($Q285=0,$R285=0),0,INDEX(data[],$Q285,$R285+AA$4)*AA$5*$P285)</f>
        <v>0</v>
      </c>
      <c r="AB285" s="17">
        <f>IF(OR($Q285=0,$R285=0),0,INDEX(data[],$Q285,$R285+AB$4)*AB$5*$P285)</f>
        <v>0</v>
      </c>
      <c r="AC285" s="17">
        <f>IF(OR($Q285=0,$R285=0),0,INDEX(data[],$Q285,$R285+AC$4)*AC$5*$P285)</f>
        <v>216000000</v>
      </c>
      <c r="AD285" s="17">
        <f>IF(OR($Q285=0,$R285=0),0,INDEX(data[],$Q285,$R285+AD$4)*AD$5*$P285)</f>
        <v>0</v>
      </c>
      <c r="AE285" s="17">
        <f>IF(OR($Q285=0,$R285=0),0,INDEX(data[],$Q285,$R285+AE$4)*AE$5*$P285)</f>
        <v>0</v>
      </c>
      <c r="AF285" s="17">
        <f>IF(OR($Q285=0,$R285=0),0,INDEX(data[],$Q285,$R285+AF$4)*AF$5*$P285)</f>
        <v>0</v>
      </c>
      <c r="AG285" s="17">
        <f>IF(OR($Q285=0,$R285=0),0,INDEX(data[],$Q285,$R285+AG$4)*AG$5*$P285)</f>
        <v>0</v>
      </c>
      <c r="AH285" s="18">
        <f>IF(OR($Q285=0,$R285=0),0,INDEX(data[],$Q285,$R285+AH$4)*AH$5*$P285)</f>
        <v>0</v>
      </c>
      <c r="AI285" s="5"/>
    </row>
    <row r="286" spans="1:35" x14ac:dyDescent="0.25">
      <c r="A286" t="str">
        <f t="shared" si="186"/>
        <v>4602000</v>
      </c>
      <c r="B286">
        <f t="shared" si="128"/>
        <v>4602000</v>
      </c>
      <c r="F286">
        <v>4</v>
      </c>
      <c r="G286">
        <v>0</v>
      </c>
      <c r="I286">
        <f t="shared" si="190"/>
        <v>1</v>
      </c>
      <c r="J286">
        <f t="shared" si="183"/>
        <v>0</v>
      </c>
      <c r="L286" s="8"/>
      <c r="N286" t="str">
        <f t="shared" si="191"/>
        <v/>
      </c>
      <c r="Q286">
        <f>IF(N286="",0,IFERROR(MATCH(N286,data[key],0),0))</f>
        <v>0</v>
      </c>
      <c r="R286">
        <f>IF(O286="",0,IFERROR(MATCH(O286,data[#Headers],0)-1,0))</f>
        <v>0</v>
      </c>
      <c r="T286" s="39"/>
      <c r="U286" s="63"/>
      <c r="V286" s="15"/>
      <c r="W286" s="16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8"/>
      <c r="AI286" s="5"/>
    </row>
    <row r="287" spans="1:35" x14ac:dyDescent="0.25">
      <c r="A287" t="str">
        <f t="shared" si="186"/>
        <v>4700000</v>
      </c>
      <c r="B287">
        <v>4700000</v>
      </c>
      <c r="F287">
        <v>4</v>
      </c>
      <c r="G287">
        <v>1</v>
      </c>
      <c r="H287">
        <v>1</v>
      </c>
      <c r="I287">
        <f t="shared" si="190"/>
        <v>1</v>
      </c>
      <c r="J287">
        <f t="shared" si="183"/>
        <v>1</v>
      </c>
      <c r="L287" s="8"/>
      <c r="N287" t="str">
        <f t="shared" si="191"/>
        <v/>
      </c>
      <c r="P287">
        <v>-1</v>
      </c>
      <c r="Q287">
        <f>IF(N287="",0,IFERROR(MATCH(N287,data[key],0),0))</f>
        <v>0</v>
      </c>
      <c r="R287">
        <f>IF(O287="",0,IFERROR(MATCH(O287,data[#Headers],0)-1,0))</f>
        <v>0</v>
      </c>
      <c r="T287" s="39"/>
      <c r="U287" s="63" t="s">
        <v>1749</v>
      </c>
      <c r="V287" s="15">
        <f t="shared" si="187"/>
        <v>1591000000</v>
      </c>
      <c r="W287" s="16">
        <f>W288+W291</f>
        <v>120000000</v>
      </c>
      <c r="X287" s="17">
        <f t="shared" ref="X287:AH287" si="198">X288+X291</f>
        <v>120000000</v>
      </c>
      <c r="Y287" s="17">
        <f t="shared" si="198"/>
        <v>220000000</v>
      </c>
      <c r="Z287" s="17">
        <f t="shared" si="198"/>
        <v>120000000</v>
      </c>
      <c r="AA287" s="17">
        <f t="shared" si="198"/>
        <v>120000000</v>
      </c>
      <c r="AB287" s="17">
        <f t="shared" si="198"/>
        <v>120000000</v>
      </c>
      <c r="AC287" s="17">
        <f t="shared" si="198"/>
        <v>120000000</v>
      </c>
      <c r="AD287" s="17">
        <f t="shared" si="198"/>
        <v>123000000</v>
      </c>
      <c r="AE287" s="17">
        <f t="shared" si="198"/>
        <v>159000000</v>
      </c>
      <c r="AF287" s="17">
        <f t="shared" si="198"/>
        <v>123000000</v>
      </c>
      <c r="AG287" s="17">
        <f t="shared" si="198"/>
        <v>123000000</v>
      </c>
      <c r="AH287" s="18">
        <f t="shared" si="198"/>
        <v>123000000</v>
      </c>
      <c r="AI287" s="5"/>
    </row>
    <row r="288" spans="1:35" x14ac:dyDescent="0.25">
      <c r="A288" t="str">
        <f t="shared" si="186"/>
        <v>4701000</v>
      </c>
      <c r="B288">
        <f t="shared" si="128"/>
        <v>4701000</v>
      </c>
      <c r="F288">
        <v>4</v>
      </c>
      <c r="G288">
        <v>2</v>
      </c>
      <c r="H288">
        <v>2</v>
      </c>
      <c r="I288">
        <f t="shared" si="190"/>
        <v>1</v>
      </c>
      <c r="J288">
        <f t="shared" si="183"/>
        <v>1</v>
      </c>
      <c r="L288" s="8"/>
      <c r="N288" t="str">
        <f t="shared" si="191"/>
        <v/>
      </c>
      <c r="P288">
        <v>-1</v>
      </c>
      <c r="Q288">
        <f>IF(N288="",0,IFERROR(MATCH(N288,data[key],0),0))</f>
        <v>0</v>
      </c>
      <c r="R288">
        <f>IF(O288="",0,IFERROR(MATCH(O288,data[#Headers],0)-1,0))</f>
        <v>0</v>
      </c>
      <c r="T288" s="39" t="s">
        <v>8</v>
      </c>
      <c r="U288" s="64" t="s">
        <v>1689</v>
      </c>
      <c r="V288" s="15">
        <f t="shared" si="187"/>
        <v>1491000000</v>
      </c>
      <c r="W288" s="16">
        <f>W289+W290</f>
        <v>120000000</v>
      </c>
      <c r="X288" s="17">
        <f t="shared" ref="X288:AH288" si="199">X289+X290</f>
        <v>120000000</v>
      </c>
      <c r="Y288" s="17">
        <f t="shared" si="199"/>
        <v>120000000</v>
      </c>
      <c r="Z288" s="17">
        <f t="shared" si="199"/>
        <v>120000000</v>
      </c>
      <c r="AA288" s="17">
        <f t="shared" si="199"/>
        <v>120000000</v>
      </c>
      <c r="AB288" s="17">
        <f t="shared" si="199"/>
        <v>120000000</v>
      </c>
      <c r="AC288" s="17">
        <f t="shared" si="199"/>
        <v>120000000</v>
      </c>
      <c r="AD288" s="17">
        <f t="shared" si="199"/>
        <v>123000000</v>
      </c>
      <c r="AE288" s="17">
        <f t="shared" si="199"/>
        <v>159000000</v>
      </c>
      <c r="AF288" s="17">
        <f t="shared" si="199"/>
        <v>123000000</v>
      </c>
      <c r="AG288" s="17">
        <f t="shared" si="199"/>
        <v>123000000</v>
      </c>
      <c r="AH288" s="18">
        <f t="shared" si="199"/>
        <v>123000000</v>
      </c>
      <c r="AI288" s="5"/>
    </row>
    <row r="289" spans="1:35" x14ac:dyDescent="0.25">
      <c r="A289" t="str">
        <f t="shared" si="186"/>
        <v>4702000</v>
      </c>
      <c r="B289">
        <f t="shared" si="128"/>
        <v>4702000</v>
      </c>
      <c r="C289">
        <v>4810</v>
      </c>
      <c r="D289" s="68" t="s">
        <v>1418</v>
      </c>
      <c r="F289">
        <v>4</v>
      </c>
      <c r="G289">
        <v>3</v>
      </c>
      <c r="I289">
        <f t="shared" si="190"/>
        <v>1</v>
      </c>
      <c r="J289">
        <f t="shared" si="183"/>
        <v>1</v>
      </c>
      <c r="K289" t="s">
        <v>467</v>
      </c>
      <c r="L289" s="8" t="s">
        <v>30</v>
      </c>
      <c r="N289" t="str">
        <f t="shared" si="191"/>
        <v>A-38.01</v>
      </c>
      <c r="O289" t="s">
        <v>224</v>
      </c>
      <c r="P289">
        <v>-1</v>
      </c>
      <c r="Q289">
        <f>IF(N289="",0,IFERROR(MATCH(N289,data[key],0),0))</f>
        <v>33</v>
      </c>
      <c r="R289">
        <f>IF(O289="",0,IFERROR(MATCH(O289,data[#Headers],0)-1,0))</f>
        <v>28</v>
      </c>
      <c r="T289" s="39" t="s">
        <v>30</v>
      </c>
      <c r="U289" s="65" t="s">
        <v>1247</v>
      </c>
      <c r="V289" s="15">
        <f t="shared" si="187"/>
        <v>36000000</v>
      </c>
      <c r="W289" s="16">
        <f>IF(OR($Q289=0,$R289=0),0,INDEX(data[],$Q289,$R289+W$4)*W$5*$P289)</f>
        <v>0</v>
      </c>
      <c r="X289" s="17">
        <f>IF(OR($Q289=0,$R289=0),0,INDEX(data[],$Q289,$R289+X$4)*X$5*$P289)</f>
        <v>0</v>
      </c>
      <c r="Y289" s="17">
        <f>IF(OR($Q289=0,$R289=0),0,INDEX(data[],$Q289,$R289+Y$4)*Y$5*$P289)</f>
        <v>0</v>
      </c>
      <c r="Z289" s="17">
        <f>IF(OR($Q289=0,$R289=0),0,INDEX(data[],$Q289,$R289+Z$4)*Z$5*$P289)</f>
        <v>0</v>
      </c>
      <c r="AA289" s="17">
        <f>IF(OR($Q289=0,$R289=0),0,INDEX(data[],$Q289,$R289+AA$4)*AA$5*$P289)</f>
        <v>0</v>
      </c>
      <c r="AB289" s="17">
        <f>IF(OR($Q289=0,$R289=0),0,INDEX(data[],$Q289,$R289+AB$4)*AB$5*$P289)</f>
        <v>0</v>
      </c>
      <c r="AC289" s="17">
        <f>IF(OR($Q289=0,$R289=0),0,INDEX(data[],$Q289,$R289+AC$4)*AC$5*$P289)</f>
        <v>0</v>
      </c>
      <c r="AD289" s="17">
        <f>IF(OR($Q289=0,$R289=0),0,INDEX(data[],$Q289,$R289+AD$4)*AD$5*$P289)</f>
        <v>0</v>
      </c>
      <c r="AE289" s="17">
        <f>IF(OR($Q289=0,$R289=0),0,INDEX(data[],$Q289,$R289+AE$4)*AE$5*$P289)</f>
        <v>36000000</v>
      </c>
      <c r="AF289" s="17">
        <f>IF(OR($Q289=0,$R289=0),0,INDEX(data[],$Q289,$R289+AF$4)*AF$5*$P289)</f>
        <v>0</v>
      </c>
      <c r="AG289" s="17">
        <f>IF(OR($Q289=0,$R289=0),0,INDEX(data[],$Q289,$R289+AG$4)*AG$5*$P289)</f>
        <v>0</v>
      </c>
      <c r="AH289" s="18">
        <f>IF(OR($Q289=0,$R289=0),0,INDEX(data[],$Q289,$R289+AH$4)*AH$5*$P289)</f>
        <v>0</v>
      </c>
      <c r="AI289" s="5"/>
    </row>
    <row r="290" spans="1:35" x14ac:dyDescent="0.25">
      <c r="A290" t="str">
        <f t="shared" si="186"/>
        <v>4703000</v>
      </c>
      <c r="B290">
        <f t="shared" si="128"/>
        <v>4703000</v>
      </c>
      <c r="C290">
        <v>4820</v>
      </c>
      <c r="D290" s="68" t="s">
        <v>1421</v>
      </c>
      <c r="F290">
        <v>4</v>
      </c>
      <c r="G290">
        <v>3</v>
      </c>
      <c r="I290">
        <f t="shared" si="190"/>
        <v>1</v>
      </c>
      <c r="J290">
        <f t="shared" si="183"/>
        <v>1</v>
      </c>
      <c r="K290" t="s">
        <v>467</v>
      </c>
      <c r="L290" s="8" t="s">
        <v>31</v>
      </c>
      <c r="N290" t="str">
        <f t="shared" si="191"/>
        <v>A-38.02</v>
      </c>
      <c r="O290" t="s">
        <v>224</v>
      </c>
      <c r="P290">
        <v>-1</v>
      </c>
      <c r="Q290">
        <f>IF(N290="",0,IFERROR(MATCH(N290,data[key],0),0))</f>
        <v>34</v>
      </c>
      <c r="R290">
        <f>IF(O290="",0,IFERROR(MATCH(O290,data[#Headers],0)-1,0))</f>
        <v>28</v>
      </c>
      <c r="T290" s="39" t="s">
        <v>31</v>
      </c>
      <c r="U290" s="65" t="s">
        <v>1248</v>
      </c>
      <c r="V290" s="15">
        <f t="shared" si="187"/>
        <v>1455000000</v>
      </c>
      <c r="W290" s="16">
        <f>IF(OR($Q290=0,$R290=0),0,INDEX(data[],$Q290,$R290+W$4)*W$5*$P290)</f>
        <v>120000000</v>
      </c>
      <c r="X290" s="17">
        <f>IF(OR($Q290=0,$R290=0),0,INDEX(data[],$Q290,$R290+X$4)*X$5*$P290)</f>
        <v>120000000</v>
      </c>
      <c r="Y290" s="17">
        <f>IF(OR($Q290=0,$R290=0),0,INDEX(data[],$Q290,$R290+Y$4)*Y$5*$P290)</f>
        <v>120000000</v>
      </c>
      <c r="Z290" s="17">
        <f>IF(OR($Q290=0,$R290=0),0,INDEX(data[],$Q290,$R290+Z$4)*Z$5*$P290)</f>
        <v>120000000</v>
      </c>
      <c r="AA290" s="17">
        <f>IF(OR($Q290=0,$R290=0),0,INDEX(data[],$Q290,$R290+AA$4)*AA$5*$P290)</f>
        <v>120000000</v>
      </c>
      <c r="AB290" s="17">
        <f>IF(OR($Q290=0,$R290=0),0,INDEX(data[],$Q290,$R290+AB$4)*AB$5*$P290)</f>
        <v>120000000</v>
      </c>
      <c r="AC290" s="17">
        <f>IF(OR($Q290=0,$R290=0),0,INDEX(data[],$Q290,$R290+AC$4)*AC$5*$P290)</f>
        <v>120000000</v>
      </c>
      <c r="AD290" s="17">
        <f>IF(OR($Q290=0,$R290=0),0,INDEX(data[],$Q290,$R290+AD$4)*AD$5*$P290)</f>
        <v>123000000</v>
      </c>
      <c r="AE290" s="17">
        <f>IF(OR($Q290=0,$R290=0),0,INDEX(data[],$Q290,$R290+AE$4)*AE$5*$P290)</f>
        <v>123000000</v>
      </c>
      <c r="AF290" s="17">
        <f>IF(OR($Q290=0,$R290=0),0,INDEX(data[],$Q290,$R290+AF$4)*AF$5*$P290)</f>
        <v>123000000</v>
      </c>
      <c r="AG290" s="17">
        <f>IF(OR($Q290=0,$R290=0),0,INDEX(data[],$Q290,$R290+AG$4)*AG$5*$P290)</f>
        <v>123000000</v>
      </c>
      <c r="AH290" s="18">
        <f>IF(OR($Q290=0,$R290=0),0,INDEX(data[],$Q290,$R290+AH$4)*AH$5*$P290)</f>
        <v>123000000</v>
      </c>
      <c r="AI290" s="5"/>
    </row>
    <row r="291" spans="1:35" x14ac:dyDescent="0.25">
      <c r="A291" t="str">
        <f t="shared" si="186"/>
        <v>4704000</v>
      </c>
      <c r="B291">
        <f t="shared" si="128"/>
        <v>4704000</v>
      </c>
      <c r="C291">
        <v>4990</v>
      </c>
      <c r="D291" t="s">
        <v>1447</v>
      </c>
      <c r="F291">
        <v>4</v>
      </c>
      <c r="G291">
        <v>2</v>
      </c>
      <c r="H291">
        <v>2</v>
      </c>
      <c r="I291">
        <f t="shared" si="190"/>
        <v>1</v>
      </c>
      <c r="J291">
        <f t="shared" si="183"/>
        <v>1</v>
      </c>
      <c r="K291" t="s">
        <v>467</v>
      </c>
      <c r="L291" s="50" t="s">
        <v>603</v>
      </c>
      <c r="N291" t="str">
        <f t="shared" si="191"/>
        <v>A-36.01</v>
      </c>
      <c r="O291" t="s">
        <v>224</v>
      </c>
      <c r="P291">
        <v>-1</v>
      </c>
      <c r="Q291">
        <f>IF(N291="",0,IFERROR(MATCH(N291,data[key],0),0))</f>
        <v>32</v>
      </c>
      <c r="R291">
        <f>IF(O291="",0,IFERROR(MATCH(O291,data[#Headers],0)-1,0))</f>
        <v>28</v>
      </c>
      <c r="T291" s="39" t="s">
        <v>603</v>
      </c>
      <c r="U291" s="64" t="s">
        <v>1246</v>
      </c>
      <c r="V291" s="15">
        <f t="shared" si="187"/>
        <v>100000000</v>
      </c>
      <c r="W291" s="16">
        <f>IF(OR($Q291=0,$R291=0),0,INDEX(data[],$Q291,$R291+W$4)*W$5*$P291)</f>
        <v>0</v>
      </c>
      <c r="X291" s="17">
        <f>IF(OR($Q291=0,$R291=0),0,INDEX(data[],$Q291,$R291+X$4)*X$5*$P291)</f>
        <v>0</v>
      </c>
      <c r="Y291" s="17">
        <f>IF(OR($Q291=0,$R291=0),0,INDEX(data[],$Q291,$R291+Y$4)*Y$5*$P291)</f>
        <v>100000000</v>
      </c>
      <c r="Z291" s="17">
        <f>IF(OR($Q291=0,$R291=0),0,INDEX(data[],$Q291,$R291+Z$4)*Z$5*$P291)</f>
        <v>0</v>
      </c>
      <c r="AA291" s="17">
        <f>IF(OR($Q291=0,$R291=0),0,INDEX(data[],$Q291,$R291+AA$4)*AA$5*$P291)</f>
        <v>0</v>
      </c>
      <c r="AB291" s="17">
        <f>IF(OR($Q291=0,$R291=0),0,INDEX(data[],$Q291,$R291+AB$4)*AB$5*$P291)</f>
        <v>0</v>
      </c>
      <c r="AC291" s="17">
        <f>IF(OR($Q291=0,$R291=0),0,INDEX(data[],$Q291,$R291+AC$4)*AC$5*$P291)</f>
        <v>0</v>
      </c>
      <c r="AD291" s="17">
        <f>IF(OR($Q291=0,$R291=0),0,INDEX(data[],$Q291,$R291+AD$4)*AD$5*$P291)</f>
        <v>0</v>
      </c>
      <c r="AE291" s="17">
        <f>IF(OR($Q291=0,$R291=0),0,INDEX(data[],$Q291,$R291+AE$4)*AE$5*$P291)</f>
        <v>0</v>
      </c>
      <c r="AF291" s="17">
        <f>IF(OR($Q291=0,$R291=0),0,INDEX(data[],$Q291,$R291+AF$4)*AF$5*$P291)</f>
        <v>0</v>
      </c>
      <c r="AG291" s="17">
        <f>IF(OR($Q291=0,$R291=0),0,INDEX(data[],$Q291,$R291+AG$4)*AG$5*$P291)</f>
        <v>0</v>
      </c>
      <c r="AH291" s="18">
        <f>IF(OR($Q291=0,$R291=0),0,INDEX(data[],$Q291,$R291+AH$4)*AH$5*$P291)</f>
        <v>0</v>
      </c>
      <c r="AI291" s="5"/>
    </row>
    <row r="292" spans="1:35" x14ac:dyDescent="0.25">
      <c r="A292" t="str">
        <f t="shared" si="186"/>
        <v>4705000</v>
      </c>
      <c r="B292">
        <f t="shared" si="128"/>
        <v>4705000</v>
      </c>
      <c r="F292">
        <v>4</v>
      </c>
      <c r="G292">
        <v>0</v>
      </c>
      <c r="I292">
        <f t="shared" si="190"/>
        <v>1</v>
      </c>
      <c r="J292">
        <f t="shared" si="183"/>
        <v>0</v>
      </c>
      <c r="L292" s="8"/>
      <c r="N292" t="str">
        <f t="shared" si="191"/>
        <v/>
      </c>
      <c r="Q292">
        <f>IF(N292="",0,IFERROR(MATCH(N292,data[key],0),0))</f>
        <v>0</v>
      </c>
      <c r="R292">
        <f>IF(O292="",0,IFERROR(MATCH(O292,data[#Headers],0)-1,0))</f>
        <v>0</v>
      </c>
      <c r="T292" s="39"/>
      <c r="U292" s="63"/>
      <c r="V292" s="15"/>
      <c r="W292" s="16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8"/>
      <c r="AI292" s="5"/>
    </row>
    <row r="293" spans="1:35" x14ac:dyDescent="0.25">
      <c r="A293" t="str">
        <f t="shared" si="186"/>
        <v>4800000</v>
      </c>
      <c r="B293">
        <v>4800000</v>
      </c>
      <c r="C293">
        <v>4920</v>
      </c>
      <c r="F293">
        <v>4</v>
      </c>
      <c r="G293">
        <v>0</v>
      </c>
      <c r="H293">
        <v>2</v>
      </c>
      <c r="I293">
        <f t="shared" si="190"/>
        <v>1</v>
      </c>
      <c r="J293">
        <f t="shared" si="183"/>
        <v>1</v>
      </c>
      <c r="L293" s="8"/>
      <c r="N293" t="str">
        <f t="shared" si="191"/>
        <v/>
      </c>
      <c r="Q293">
        <f>IF(N293="",0,IFERROR(MATCH(N293,data[key],0),0))</f>
        <v>0</v>
      </c>
      <c r="R293">
        <f>IF(O293="",0,IFERROR(MATCH(O293,data[#Headers],0)-1,0))</f>
        <v>0</v>
      </c>
      <c r="T293" s="39"/>
      <c r="U293" s="63" t="s">
        <v>1687</v>
      </c>
      <c r="V293" s="15">
        <f t="shared" ref="V293:AH293" si="200">V232+V300</f>
        <v>402587000</v>
      </c>
      <c r="W293" s="16">
        <f t="shared" si="200"/>
        <v>495050000</v>
      </c>
      <c r="X293" s="17">
        <f t="shared" si="200"/>
        <v>492370000</v>
      </c>
      <c r="Y293" s="17">
        <f t="shared" si="200"/>
        <v>393490000</v>
      </c>
      <c r="Z293" s="17">
        <f t="shared" si="200"/>
        <v>392010000</v>
      </c>
      <c r="AA293" s="17">
        <f t="shared" si="200"/>
        <v>392730000</v>
      </c>
      <c r="AB293" s="17">
        <f t="shared" si="200"/>
        <v>392450000</v>
      </c>
      <c r="AC293" s="17">
        <f t="shared" si="200"/>
        <v>396170000</v>
      </c>
      <c r="AD293" s="17">
        <f t="shared" si="200"/>
        <v>396034000</v>
      </c>
      <c r="AE293" s="17">
        <f t="shared" si="200"/>
        <v>377631000</v>
      </c>
      <c r="AF293" s="17">
        <f t="shared" si="200"/>
        <v>397881000</v>
      </c>
      <c r="AG293" s="17">
        <f t="shared" si="200"/>
        <v>399125000</v>
      </c>
      <c r="AH293" s="18">
        <f t="shared" si="200"/>
        <v>402587000</v>
      </c>
      <c r="AI293" s="5"/>
    </row>
    <row r="294" spans="1:35" x14ac:dyDescent="0.25">
      <c r="A294" t="str">
        <f t="shared" si="186"/>
        <v>4801000</v>
      </c>
      <c r="B294">
        <f t="shared" si="128"/>
        <v>4801000</v>
      </c>
      <c r="F294">
        <v>4</v>
      </c>
      <c r="G294">
        <v>0</v>
      </c>
      <c r="I294">
        <f t="shared" si="190"/>
        <v>1</v>
      </c>
      <c r="J294">
        <f t="shared" si="183"/>
        <v>0</v>
      </c>
      <c r="L294" s="8"/>
      <c r="N294" t="str">
        <f t="shared" si="191"/>
        <v/>
      </c>
      <c r="Q294">
        <f>IF(N294="",0,IFERROR(MATCH(N294,data[key],0),0))</f>
        <v>0</v>
      </c>
      <c r="R294">
        <f>IF(O294="",0,IFERROR(MATCH(O294,data[#Headers],0)-1,0))</f>
        <v>0</v>
      </c>
      <c r="T294" s="39"/>
      <c r="U294" s="63"/>
      <c r="V294" s="15"/>
      <c r="W294" s="16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8"/>
      <c r="AI294" s="5"/>
    </row>
    <row r="295" spans="1:35" x14ac:dyDescent="0.25">
      <c r="A295" t="str">
        <f t="shared" si="186"/>
        <v>4802000</v>
      </c>
      <c r="B295">
        <f t="shared" si="128"/>
        <v>4802000</v>
      </c>
      <c r="F295">
        <v>4</v>
      </c>
      <c r="G295">
        <v>3</v>
      </c>
      <c r="I295">
        <f t="shared" ref="I295:I296" si="201">IF(AND(OR($F$1=0,F295=$F$1),G295&lt;=$G$1,OR($J$1=1,J295=1,G295=0)),1,0)</f>
        <v>1</v>
      </c>
      <c r="J295">
        <f t="shared" ref="J295:J296" si="202">IF(COUNTIF(V295:AH295,"&gt;0")&gt;0,1,IF(COUNTIF(V295:AH295,"&lt;0")&gt;0,1,0))</f>
        <v>1</v>
      </c>
      <c r="K295" t="s">
        <v>467</v>
      </c>
      <c r="L295" s="8" t="s">
        <v>601</v>
      </c>
      <c r="N295" t="str">
        <f t="shared" ref="N295:N296" si="203">IF(OR(K295=0,L295=0),"",K295&amp;"-"&amp;IF(M295=0, L295,L295&amp;"-"&amp;M295))</f>
        <v>A-32.01</v>
      </c>
      <c r="O295" t="s">
        <v>61</v>
      </c>
      <c r="P295">
        <v>-1</v>
      </c>
      <c r="Q295">
        <f>IF(N295="",0,IFERROR(MATCH(N295,data[key],0),0))</f>
        <v>31</v>
      </c>
      <c r="R295">
        <f>IF(O295="",0,IFERROR(MATCH(O295,data[#Headers],0)-1,0))</f>
        <v>40</v>
      </c>
      <c r="T295" s="39" t="s">
        <v>601</v>
      </c>
      <c r="U295" s="64" t="s">
        <v>1654</v>
      </c>
      <c r="V295" s="15">
        <f>SUMPRODUCT(W295:AH295,W$3:AH$3)</f>
        <v>36000000</v>
      </c>
      <c r="W295" s="16">
        <f>IF(OR($Q295=0,$R295=0),0,INDEX(data[],$Q295,$R295+W$4)*W$5*$P295)</f>
        <v>0</v>
      </c>
      <c r="X295" s="17">
        <f>IF(OR($Q295=0,$R295=0),0,INDEX(data[],$Q295,$R295+X$4)*X$5*$P295)</f>
        <v>0</v>
      </c>
      <c r="Y295" s="17">
        <f>IF(OR($Q295=0,$R295=0),0,INDEX(data[],$Q295,$R295+Y$4)*Y$5*$P295)</f>
        <v>0</v>
      </c>
      <c r="Z295" s="17">
        <f>IF(OR($Q295=0,$R295=0),0,INDEX(data[],$Q295,$R295+Z$4)*Z$5*$P295)</f>
        <v>0</v>
      </c>
      <c r="AA295" s="17">
        <f>IF(OR($Q295=0,$R295=0),0,INDEX(data[],$Q295,$R295+AA$4)*AA$5*$P295)</f>
        <v>0</v>
      </c>
      <c r="AB295" s="17">
        <f>IF(OR($Q295=0,$R295=0),0,INDEX(data[],$Q295,$R295+AB$4)*AB$5*$P295)</f>
        <v>0</v>
      </c>
      <c r="AC295" s="17">
        <f>IF(OR($Q295=0,$R295=0),0,INDEX(data[],$Q295,$R295+AC$4)*AC$5*$P295)</f>
        <v>18000000</v>
      </c>
      <c r="AD295" s="17">
        <f>IF(OR($Q295=0,$R295=0),0,INDEX(data[],$Q295,$R295+AD$4)*AD$5*$P295)</f>
        <v>18000000</v>
      </c>
      <c r="AE295" s="17">
        <f>IF(OR($Q295=0,$R295=0),0,INDEX(data[],$Q295,$R295+AE$4)*AE$5*$P295)</f>
        <v>0</v>
      </c>
      <c r="AF295" s="17">
        <f>IF(OR($Q295=0,$R295=0),0,INDEX(data[],$Q295,$R295+AF$4)*AF$5*$P295)</f>
        <v>0</v>
      </c>
      <c r="AG295" s="17">
        <f>IF(OR($Q295=0,$R295=0),0,INDEX(data[],$Q295,$R295+AG$4)*AG$5*$P295)</f>
        <v>0</v>
      </c>
      <c r="AH295" s="18">
        <f>IF(OR($Q295=0,$R295=0),0,INDEX(data[],$Q295,$R295+AH$4)*AH$5*$P295)</f>
        <v>0</v>
      </c>
      <c r="AI295" s="5"/>
    </row>
    <row r="296" spans="1:35" hidden="1" x14ac:dyDescent="0.25">
      <c r="A296" t="str">
        <f t="shared" si="186"/>
        <v>4803000</v>
      </c>
      <c r="B296">
        <f t="shared" si="128"/>
        <v>4803000</v>
      </c>
      <c r="F296">
        <v>4</v>
      </c>
      <c r="G296">
        <v>3</v>
      </c>
      <c r="I296">
        <f t="shared" si="201"/>
        <v>0</v>
      </c>
      <c r="J296">
        <f t="shared" si="202"/>
        <v>0</v>
      </c>
      <c r="L296" s="8"/>
      <c r="N296" t="str">
        <f t="shared" si="203"/>
        <v/>
      </c>
      <c r="Q296">
        <f>IF(N296="",0,IFERROR(MATCH(N296,data[key],0),0))</f>
        <v>0</v>
      </c>
      <c r="R296">
        <f>IF(O296="",0,IFERROR(MATCH(O296,data[#Headers],0)-1,0))</f>
        <v>0</v>
      </c>
      <c r="T296" s="39"/>
      <c r="U296" s="63"/>
      <c r="V296" s="15"/>
      <c r="W296" s="16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8"/>
      <c r="AI296" s="5"/>
    </row>
    <row r="297" spans="1:35" x14ac:dyDescent="0.25">
      <c r="A297" t="str">
        <f t="shared" si="186"/>
        <v>4810000</v>
      </c>
      <c r="B297">
        <v>4810000</v>
      </c>
      <c r="C297">
        <v>4950</v>
      </c>
      <c r="F297">
        <v>4</v>
      </c>
      <c r="G297">
        <v>2</v>
      </c>
      <c r="H297">
        <v>2</v>
      </c>
      <c r="I297">
        <f t="shared" si="190"/>
        <v>1</v>
      </c>
      <c r="J297">
        <f t="shared" si="183"/>
        <v>1</v>
      </c>
      <c r="L297" s="8"/>
      <c r="N297" t="str">
        <f t="shared" si="191"/>
        <v/>
      </c>
      <c r="Q297">
        <f>IF(N297="",0,IFERROR(MATCH(N297,data[key],0),0))</f>
        <v>0</v>
      </c>
      <c r="R297">
        <f>IF(O297="",0,IFERROR(MATCH(O297,data[#Headers],0)-1,0))</f>
        <v>0</v>
      </c>
      <c r="T297" s="39"/>
      <c r="U297" s="63" t="s">
        <v>1713</v>
      </c>
      <c r="V297" s="15">
        <f>SUMPRODUCT(W297:AH297,W$3:AH$3)</f>
        <v>1457587000</v>
      </c>
      <c r="W297" s="16">
        <f>W236-W253-W295</f>
        <v>115050000</v>
      </c>
      <c r="X297" s="17">
        <f t="shared" ref="X297:AH297" si="204">X236-X253-X295</f>
        <v>117320000</v>
      </c>
      <c r="Y297" s="17">
        <f t="shared" si="204"/>
        <v>121120000</v>
      </c>
      <c r="Z297" s="17">
        <f t="shared" si="204"/>
        <v>118520000</v>
      </c>
      <c r="AA297" s="17">
        <f t="shared" si="204"/>
        <v>120720000</v>
      </c>
      <c r="AB297" s="17">
        <f t="shared" si="204"/>
        <v>119720000</v>
      </c>
      <c r="AC297" s="17">
        <f t="shared" si="204"/>
        <v>105720000</v>
      </c>
      <c r="AD297" s="17">
        <f t="shared" si="204"/>
        <v>104864000</v>
      </c>
      <c r="AE297" s="17">
        <f t="shared" si="204"/>
        <v>140597000</v>
      </c>
      <c r="AF297" s="17">
        <f t="shared" si="204"/>
        <v>143250000</v>
      </c>
      <c r="AG297" s="17">
        <f t="shared" si="204"/>
        <v>124244000</v>
      </c>
      <c r="AH297" s="18">
        <f t="shared" si="204"/>
        <v>126462000</v>
      </c>
      <c r="AI297" s="5"/>
    </row>
    <row r="298" spans="1:35" x14ac:dyDescent="0.25">
      <c r="A298" t="str">
        <f t="shared" si="186"/>
        <v>4820000</v>
      </c>
      <c r="B298">
        <v>4820000</v>
      </c>
      <c r="C298">
        <v>4960</v>
      </c>
      <c r="F298">
        <v>4</v>
      </c>
      <c r="G298">
        <v>2</v>
      </c>
      <c r="H298">
        <v>2</v>
      </c>
      <c r="I298">
        <f t="shared" si="190"/>
        <v>1</v>
      </c>
      <c r="J298">
        <f t="shared" si="183"/>
        <v>1</v>
      </c>
      <c r="L298" s="8"/>
      <c r="N298" t="str">
        <f t="shared" si="191"/>
        <v/>
      </c>
      <c r="Q298">
        <f>IF(N298="",0,IFERROR(MATCH(N298,data[key],0),0))</f>
        <v>0</v>
      </c>
      <c r="R298">
        <f>IF(O298="",0,IFERROR(MATCH(O298,data[#Headers],0)-1,0))</f>
        <v>0</v>
      </c>
      <c r="T298" s="39"/>
      <c r="U298" s="63" t="s">
        <v>1714</v>
      </c>
      <c r="V298" s="15">
        <f>SUMPRODUCT(W298:AH298,W$3:AH$3)</f>
        <v>-180000000</v>
      </c>
      <c r="W298" s="16">
        <f>-W284+W295</f>
        <v>0</v>
      </c>
      <c r="X298" s="17">
        <f t="shared" ref="X298:AH298" si="205">-X284+X295</f>
        <v>0</v>
      </c>
      <c r="Y298" s="17">
        <f t="shared" si="205"/>
        <v>0</v>
      </c>
      <c r="Z298" s="17">
        <f t="shared" si="205"/>
        <v>0</v>
      </c>
      <c r="AA298" s="17">
        <f t="shared" si="205"/>
        <v>0</v>
      </c>
      <c r="AB298" s="17">
        <f t="shared" si="205"/>
        <v>0</v>
      </c>
      <c r="AC298" s="17">
        <f t="shared" si="205"/>
        <v>-198000000</v>
      </c>
      <c r="AD298" s="17">
        <f t="shared" si="205"/>
        <v>18000000</v>
      </c>
      <c r="AE298" s="17">
        <f t="shared" si="205"/>
        <v>0</v>
      </c>
      <c r="AF298" s="17">
        <f t="shared" si="205"/>
        <v>0</v>
      </c>
      <c r="AG298" s="17">
        <f t="shared" si="205"/>
        <v>0</v>
      </c>
      <c r="AH298" s="18">
        <f t="shared" si="205"/>
        <v>0</v>
      </c>
      <c r="AI298" s="5"/>
    </row>
    <row r="299" spans="1:35" x14ac:dyDescent="0.25">
      <c r="A299" t="str">
        <f t="shared" si="186"/>
        <v>4830000</v>
      </c>
      <c r="B299">
        <v>4830000</v>
      </c>
      <c r="C299">
        <v>4970</v>
      </c>
      <c r="F299">
        <v>4</v>
      </c>
      <c r="G299">
        <v>2</v>
      </c>
      <c r="H299">
        <v>2</v>
      </c>
      <c r="I299">
        <f t="shared" si="190"/>
        <v>1</v>
      </c>
      <c r="J299">
        <f t="shared" si="183"/>
        <v>1</v>
      </c>
      <c r="L299" s="8"/>
      <c r="N299" t="str">
        <f t="shared" si="191"/>
        <v/>
      </c>
      <c r="Q299">
        <f>IF(N299="",0,IFERROR(MATCH(N299,data[key],0),0))</f>
        <v>0</v>
      </c>
      <c r="R299">
        <f>IF(O299="",0,IFERROR(MATCH(O299,data[#Headers],0)-1,0))</f>
        <v>0</v>
      </c>
      <c r="T299" s="39"/>
      <c r="U299" s="63" t="s">
        <v>1715</v>
      </c>
      <c r="V299" s="15">
        <f>SUMPRODUCT(W299:AH299,W$3:AH$3)</f>
        <v>-1375000000</v>
      </c>
      <c r="W299" s="16">
        <f t="shared" ref="W299:AH299" si="206">W247-W287</f>
        <v>-120000000</v>
      </c>
      <c r="X299" s="17">
        <f t="shared" si="206"/>
        <v>-120000000</v>
      </c>
      <c r="Y299" s="17">
        <f t="shared" si="206"/>
        <v>-220000000</v>
      </c>
      <c r="Z299" s="17">
        <f t="shared" si="206"/>
        <v>-120000000</v>
      </c>
      <c r="AA299" s="17">
        <f t="shared" si="206"/>
        <v>-120000000</v>
      </c>
      <c r="AB299" s="17">
        <f t="shared" si="206"/>
        <v>-120000000</v>
      </c>
      <c r="AC299" s="17">
        <f t="shared" si="206"/>
        <v>96000000</v>
      </c>
      <c r="AD299" s="17">
        <f t="shared" si="206"/>
        <v>-123000000</v>
      </c>
      <c r="AE299" s="17">
        <f t="shared" si="206"/>
        <v>-159000000</v>
      </c>
      <c r="AF299" s="17">
        <f t="shared" si="206"/>
        <v>-123000000</v>
      </c>
      <c r="AG299" s="17">
        <f t="shared" si="206"/>
        <v>-123000000</v>
      </c>
      <c r="AH299" s="18">
        <f t="shared" si="206"/>
        <v>-123000000</v>
      </c>
      <c r="AI299" s="5"/>
    </row>
    <row r="300" spans="1:35" x14ac:dyDescent="0.25">
      <c r="A300" t="str">
        <f t="shared" si="186"/>
        <v>4890000</v>
      </c>
      <c r="B300">
        <v>4890000</v>
      </c>
      <c r="C300">
        <v>4900</v>
      </c>
      <c r="F300">
        <v>4</v>
      </c>
      <c r="G300">
        <v>0</v>
      </c>
      <c r="H300">
        <v>1</v>
      </c>
      <c r="I300">
        <f t="shared" si="190"/>
        <v>1</v>
      </c>
      <c r="J300">
        <f t="shared" si="183"/>
        <v>1</v>
      </c>
      <c r="L300" s="8"/>
      <c r="N300" t="str">
        <f t="shared" si="191"/>
        <v/>
      </c>
      <c r="Q300">
        <f>IF(N300="",0,IFERROR(MATCH(N300,data[key],0),0))</f>
        <v>0</v>
      </c>
      <c r="R300">
        <f>IF(O300="",0,IFERROR(MATCH(O300,data[#Headers],0)-1,0))</f>
        <v>0</v>
      </c>
      <c r="T300" s="39"/>
      <c r="U300" s="63" t="s">
        <v>1685</v>
      </c>
      <c r="V300" s="15">
        <f>SUMPRODUCT(W300:AH300,W$3:AH$3)</f>
        <v>-97413000</v>
      </c>
      <c r="W300" s="16">
        <f>W297+W298+W299</f>
        <v>-4950000</v>
      </c>
      <c r="X300" s="17">
        <f t="shared" ref="X300:AH300" si="207">X297+X298+X299</f>
        <v>-2680000</v>
      </c>
      <c r="Y300" s="17">
        <f t="shared" si="207"/>
        <v>-98880000</v>
      </c>
      <c r="Z300" s="17">
        <f t="shared" si="207"/>
        <v>-1480000</v>
      </c>
      <c r="AA300" s="17">
        <f t="shared" si="207"/>
        <v>720000</v>
      </c>
      <c r="AB300" s="17">
        <f t="shared" si="207"/>
        <v>-280000</v>
      </c>
      <c r="AC300" s="17">
        <f t="shared" si="207"/>
        <v>3720000</v>
      </c>
      <c r="AD300" s="17">
        <f t="shared" si="207"/>
        <v>-136000</v>
      </c>
      <c r="AE300" s="17">
        <f t="shared" si="207"/>
        <v>-18403000</v>
      </c>
      <c r="AF300" s="17">
        <f t="shared" si="207"/>
        <v>20250000</v>
      </c>
      <c r="AG300" s="17">
        <f t="shared" si="207"/>
        <v>1244000</v>
      </c>
      <c r="AH300" s="18">
        <f t="shared" si="207"/>
        <v>3462000</v>
      </c>
      <c r="AI300" s="5"/>
    </row>
    <row r="301" spans="1:35" ht="15.75" thickBot="1" x14ac:dyDescent="0.3">
      <c r="A301" t="str">
        <f t="shared" si="186"/>
        <v>4891000</v>
      </c>
      <c r="B301">
        <f t="shared" ref="B301:B310" si="208">B300+1000</f>
        <v>4891000</v>
      </c>
      <c r="F301">
        <v>4</v>
      </c>
      <c r="G301">
        <v>0</v>
      </c>
      <c r="I301">
        <f t="shared" si="190"/>
        <v>1</v>
      </c>
      <c r="J301">
        <f t="shared" si="183"/>
        <v>0</v>
      </c>
      <c r="L301" s="8"/>
      <c r="N301" t="str">
        <f t="shared" si="191"/>
        <v/>
      </c>
      <c r="Q301">
        <f>IF(N301="",0,IFERROR(MATCH(N301,data[key],0),0))</f>
        <v>0</v>
      </c>
      <c r="R301">
        <f>IF(O301="",0,IFERROR(MATCH(O301,data[#Headers],0)-1,0))</f>
        <v>0</v>
      </c>
      <c r="T301" s="40"/>
      <c r="U301" s="66"/>
      <c r="V301" s="33"/>
      <c r="W301" s="34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6"/>
      <c r="AI301" s="5"/>
    </row>
    <row r="302" spans="1:35" hidden="1" x14ac:dyDescent="0.25">
      <c r="A302" t="str">
        <f t="shared" si="186"/>
        <v>4892000</v>
      </c>
      <c r="B302">
        <f t="shared" si="208"/>
        <v>4892000</v>
      </c>
      <c r="F302">
        <v>4</v>
      </c>
      <c r="G302">
        <v>5</v>
      </c>
      <c r="H302">
        <v>5</v>
      </c>
      <c r="I302">
        <f t="shared" si="190"/>
        <v>0</v>
      </c>
      <c r="J302">
        <f t="shared" si="183"/>
        <v>0</v>
      </c>
      <c r="L302" s="8"/>
      <c r="N302" t="str">
        <f t="shared" si="191"/>
        <v/>
      </c>
      <c r="Q302">
        <f>IF(N302="",0,IFERROR(MATCH(N302,data[key],0),0))</f>
        <v>0</v>
      </c>
      <c r="R302">
        <f>IF(O302="",0,IFERROR(MATCH(O302,data[#Headers],0)-1,0))</f>
        <v>0</v>
      </c>
      <c r="T302" s="8"/>
      <c r="U302" s="8" t="s">
        <v>1653</v>
      </c>
      <c r="V302" s="37">
        <f>SUMPRODUCT(W302:AH302,W$3:AH$3)</f>
        <v>0</v>
      </c>
      <c r="W302" s="37">
        <f t="shared" ref="W302:AH302" si="209">W293-W167</f>
        <v>0</v>
      </c>
      <c r="X302" s="37">
        <f t="shared" si="209"/>
        <v>0</v>
      </c>
      <c r="Y302" s="37">
        <f t="shared" si="209"/>
        <v>0</v>
      </c>
      <c r="Z302" s="37">
        <f t="shared" si="209"/>
        <v>0</v>
      </c>
      <c r="AA302" s="37">
        <f t="shared" si="209"/>
        <v>0</v>
      </c>
      <c r="AB302" s="37">
        <f t="shared" si="209"/>
        <v>0</v>
      </c>
      <c r="AC302" s="37">
        <f t="shared" si="209"/>
        <v>0</v>
      </c>
      <c r="AD302" s="37">
        <f t="shared" si="209"/>
        <v>0</v>
      </c>
      <c r="AE302" s="37">
        <f t="shared" si="209"/>
        <v>0</v>
      </c>
      <c r="AF302" s="37">
        <f t="shared" si="209"/>
        <v>0</v>
      </c>
      <c r="AG302" s="37">
        <f t="shared" si="209"/>
        <v>0</v>
      </c>
      <c r="AH302" s="37">
        <f t="shared" si="209"/>
        <v>0</v>
      </c>
    </row>
    <row r="303" spans="1:35" ht="15.75" thickBot="1" x14ac:dyDescent="0.3">
      <c r="A303" t="str">
        <f t="shared" si="186"/>
        <v>4893000</v>
      </c>
      <c r="B303">
        <f t="shared" si="208"/>
        <v>4893000</v>
      </c>
      <c r="F303">
        <v>5</v>
      </c>
      <c r="G303">
        <v>0</v>
      </c>
      <c r="I303">
        <f t="shared" si="190"/>
        <v>1</v>
      </c>
      <c r="J303">
        <f t="shared" si="183"/>
        <v>0</v>
      </c>
      <c r="L303" s="8"/>
      <c r="N303" t="str">
        <f t="shared" si="191"/>
        <v/>
      </c>
      <c r="Q303">
        <f>IF(N303="",0,IFERROR(MATCH(N303,data[key],0),0))</f>
        <v>0</v>
      </c>
      <c r="R303">
        <f>IF(O303="",0,IFERROR(MATCH(O303,data[#Headers],0)-1,0))</f>
        <v>0</v>
      </c>
      <c r="T303" s="8"/>
      <c r="U303" s="8"/>
    </row>
    <row r="304" spans="1:35" ht="15.75" thickBot="1" x14ac:dyDescent="0.3">
      <c r="A304" t="str">
        <f t="shared" si="186"/>
        <v>5000000</v>
      </c>
      <c r="B304">
        <v>5000000</v>
      </c>
      <c r="F304">
        <v>5</v>
      </c>
      <c r="G304">
        <v>0</v>
      </c>
      <c r="H304">
        <v>9</v>
      </c>
      <c r="I304">
        <f t="shared" si="190"/>
        <v>1</v>
      </c>
      <c r="J304">
        <f t="shared" si="183"/>
        <v>0</v>
      </c>
      <c r="L304" s="8"/>
      <c r="N304" t="str">
        <f t="shared" si="191"/>
        <v/>
      </c>
      <c r="Q304">
        <f>IF(N304="",0,IFERROR(MATCH(N304,data[key],0),0))</f>
        <v>0</v>
      </c>
      <c r="R304">
        <f>IF(O304="",0,IFERROR(MATCH(O304,data[#Headers],0)-1,0))</f>
        <v>0</v>
      </c>
      <c r="T304" s="23"/>
      <c r="U304" s="61" t="s">
        <v>1241</v>
      </c>
      <c r="V304" s="1" t="s">
        <v>1595</v>
      </c>
      <c r="W304" s="2" t="s">
        <v>1596</v>
      </c>
      <c r="X304" s="3" t="s">
        <v>1597</v>
      </c>
      <c r="Y304" s="3" t="s">
        <v>1598</v>
      </c>
      <c r="Z304" s="3" t="s">
        <v>1599</v>
      </c>
      <c r="AA304" s="3" t="s">
        <v>1600</v>
      </c>
      <c r="AB304" s="3" t="s">
        <v>1601</v>
      </c>
      <c r="AC304" s="3" t="s">
        <v>1602</v>
      </c>
      <c r="AD304" s="3" t="s">
        <v>1603</v>
      </c>
      <c r="AE304" s="3" t="s">
        <v>1604</v>
      </c>
      <c r="AF304" s="3" t="s">
        <v>1605</v>
      </c>
      <c r="AG304" s="3" t="s">
        <v>1606</v>
      </c>
      <c r="AH304" s="4" t="s">
        <v>1607</v>
      </c>
      <c r="AI304" s="5"/>
    </row>
    <row r="305" spans="1:35" x14ac:dyDescent="0.25">
      <c r="A305" t="str">
        <f t="shared" si="186"/>
        <v>5001000</v>
      </c>
      <c r="B305">
        <f t="shared" si="208"/>
        <v>5001000</v>
      </c>
      <c r="F305">
        <v>5</v>
      </c>
      <c r="G305">
        <v>0</v>
      </c>
      <c r="I305">
        <f t="shared" si="190"/>
        <v>1</v>
      </c>
      <c r="J305">
        <f t="shared" si="183"/>
        <v>0</v>
      </c>
      <c r="L305" s="8"/>
      <c r="N305" t="str">
        <f t="shared" si="191"/>
        <v/>
      </c>
      <c r="Q305">
        <f>IF(N305="",0,IFERROR(MATCH(N305,data[key],0),0))</f>
        <v>0</v>
      </c>
      <c r="R305">
        <f>IF(O305="",0,IFERROR(MATCH(O305,data[#Headers],0)-1,0))</f>
        <v>0</v>
      </c>
      <c r="T305" s="38"/>
      <c r="U305" s="62"/>
      <c r="V305" s="29"/>
      <c r="W305" s="30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2"/>
      <c r="AI305" s="5"/>
    </row>
    <row r="306" spans="1:35" x14ac:dyDescent="0.25">
      <c r="A306" t="str">
        <f t="shared" si="186"/>
        <v>5002000</v>
      </c>
      <c r="B306">
        <f t="shared" si="208"/>
        <v>5002000</v>
      </c>
      <c r="C306">
        <v>5205</v>
      </c>
      <c r="D306" t="s">
        <v>1432</v>
      </c>
      <c r="F306">
        <v>5</v>
      </c>
      <c r="G306">
        <v>0</v>
      </c>
      <c r="I306">
        <f t="shared" si="190"/>
        <v>1</v>
      </c>
      <c r="J306">
        <f t="shared" si="183"/>
        <v>1</v>
      </c>
      <c r="K306" t="s">
        <v>479</v>
      </c>
      <c r="L306" s="8" t="s">
        <v>142</v>
      </c>
      <c r="N306" t="str">
        <f t="shared" si="191"/>
        <v>C-PL+</v>
      </c>
      <c r="O306" t="s">
        <v>61</v>
      </c>
      <c r="P306">
        <v>1</v>
      </c>
      <c r="Q306">
        <f>IF(N306="",0,IFERROR(MATCH(N306,data[key],0),0))</f>
        <v>196</v>
      </c>
      <c r="R306">
        <f>IF(O306="",0,IFERROR(MATCH(O306,data[#Headers],0)-1,0))</f>
        <v>40</v>
      </c>
      <c r="T306" s="39"/>
      <c r="U306" s="63" t="s">
        <v>1750</v>
      </c>
      <c r="V306" s="15">
        <f t="shared" ref="V306:V308" si="210">SUMPRODUCT(W306:AH306,W$3:AH$3)</f>
        <v>1012620000</v>
      </c>
      <c r="W306" s="16">
        <f>IF(OR($Q306=0,$R306=0),0,INDEX(data[],$Q306,$R306+W$4)*W$5*$P306)</f>
        <v>84000000</v>
      </c>
      <c r="X306" s="17">
        <f>IF(OR($Q306=0,$R306=0),0,INDEX(data[],$Q306,$R306+X$4)*X$5*$P306)</f>
        <v>84000000</v>
      </c>
      <c r="Y306" s="17">
        <f>IF(OR($Q306=0,$R306=0),0,INDEX(data[],$Q306,$R306+Y$4)*Y$5*$P306)</f>
        <v>84000000</v>
      </c>
      <c r="Z306" s="17">
        <f>IF(OR($Q306=0,$R306=0),0,INDEX(data[],$Q306,$R306+Z$4)*Z$5*$P306)</f>
        <v>84000000</v>
      </c>
      <c r="AA306" s="17">
        <f>IF(OR($Q306=0,$R306=0),0,INDEX(data[],$Q306,$R306+AA$4)*AA$5*$P306)</f>
        <v>84000000</v>
      </c>
      <c r="AB306" s="17">
        <f>IF(OR($Q306=0,$R306=0),0,INDEX(data[],$Q306,$R306+AB$4)*AB$5*$P306)</f>
        <v>84000000</v>
      </c>
      <c r="AC306" s="17">
        <f>IF(OR($Q306=0,$R306=0),0,INDEX(data[],$Q306,$R306+AC$4)*AC$5*$P306)</f>
        <v>84420000</v>
      </c>
      <c r="AD306" s="17">
        <f>IF(OR($Q306=0,$R306=0),0,INDEX(data[],$Q306,$R306+AD$4)*AD$5*$P306)</f>
        <v>84840000</v>
      </c>
      <c r="AE306" s="17">
        <f>IF(OR($Q306=0,$R306=0),0,INDEX(data[],$Q306,$R306+AE$4)*AE$5*$P306)</f>
        <v>84840000</v>
      </c>
      <c r="AF306" s="17">
        <f>IF(OR($Q306=0,$R306=0),0,INDEX(data[],$Q306,$R306+AF$4)*AF$5*$P306)</f>
        <v>84840000</v>
      </c>
      <c r="AG306" s="17">
        <f>IF(OR($Q306=0,$R306=0),0,INDEX(data[],$Q306,$R306+AG$4)*AG$5*$P306)</f>
        <v>84840000</v>
      </c>
      <c r="AH306" s="18">
        <f>IF(OR($Q306=0,$R306=0),0,INDEX(data[],$Q306,$R306+AH$4)*AH$5*$P306)</f>
        <v>84840000</v>
      </c>
      <c r="AI306" s="5"/>
    </row>
    <row r="307" spans="1:35" x14ac:dyDescent="0.25">
      <c r="A307" t="str">
        <f t="shared" si="186"/>
        <v>5003000</v>
      </c>
      <c r="B307">
        <f t="shared" si="208"/>
        <v>5003000</v>
      </c>
      <c r="C307">
        <v>5337</v>
      </c>
      <c r="D307" t="s">
        <v>1397</v>
      </c>
      <c r="F307">
        <v>5</v>
      </c>
      <c r="G307">
        <v>0</v>
      </c>
      <c r="I307">
        <f t="shared" si="190"/>
        <v>1</v>
      </c>
      <c r="J307">
        <f t="shared" si="183"/>
        <v>1</v>
      </c>
      <c r="K307" t="s">
        <v>479</v>
      </c>
      <c r="L307" s="8" t="s">
        <v>141</v>
      </c>
      <c r="N307" t="str">
        <f t="shared" si="191"/>
        <v>C-PL-</v>
      </c>
      <c r="O307" t="s">
        <v>61</v>
      </c>
      <c r="P307">
        <v>1</v>
      </c>
      <c r="Q307">
        <f>IF(N307="",0,IFERROR(MATCH(N307,data[key],0),0))</f>
        <v>195</v>
      </c>
      <c r="R307">
        <f>IF(O307="",0,IFERROR(MATCH(O307,data[#Headers],0)-1,0))</f>
        <v>40</v>
      </c>
      <c r="T307" s="39"/>
      <c r="U307" s="64" t="s">
        <v>1398</v>
      </c>
      <c r="V307" s="15">
        <f t="shared" si="210"/>
        <v>-522120000</v>
      </c>
      <c r="W307" s="16">
        <f>IF(OR($Q307=0,$R307=0),0,INDEX(data[],$Q307,$R307+W$4)*W$5*$P307)</f>
        <v>-43600000</v>
      </c>
      <c r="X307" s="17">
        <f>IF(OR($Q307=0,$R307=0),0,INDEX(data[],$Q307,$R307+X$4)*X$5*$P307)</f>
        <v>-42800000</v>
      </c>
      <c r="Y307" s="17">
        <f>IF(OR($Q307=0,$R307=0),0,INDEX(data[],$Q307,$R307+Y$4)*Y$5*$P307)</f>
        <v>-43600000</v>
      </c>
      <c r="Z307" s="17">
        <f>IF(OR($Q307=0,$R307=0),0,INDEX(data[],$Q307,$R307+Z$4)*Z$5*$P307)</f>
        <v>-43200000</v>
      </c>
      <c r="AA307" s="17">
        <f>IF(OR($Q307=0,$R307=0),0,INDEX(data[],$Q307,$R307+AA$4)*AA$5*$P307)</f>
        <v>-43600000</v>
      </c>
      <c r="AB307" s="17">
        <f>IF(OR($Q307=0,$R307=0),0,INDEX(data[],$Q307,$R307+AB$4)*AB$5*$P307)</f>
        <v>-43200000</v>
      </c>
      <c r="AC307" s="17">
        <f>IF(OR($Q307=0,$R307=0),0,INDEX(data[],$Q307,$R307+AC$4)*AC$5*$P307)</f>
        <v>-43720000</v>
      </c>
      <c r="AD307" s="17">
        <f>IF(OR($Q307=0,$R307=0),0,INDEX(data[],$Q307,$R307+AD$4)*AD$5*$P307)</f>
        <v>-43840000</v>
      </c>
      <c r="AE307" s="17">
        <f>IF(OR($Q307=0,$R307=0),0,INDEX(data[],$Q307,$R307+AE$4)*AE$5*$P307)</f>
        <v>-43440000</v>
      </c>
      <c r="AF307" s="17">
        <f>IF(OR($Q307=0,$R307=0),0,INDEX(data[],$Q307,$R307+AF$4)*AF$5*$P307)</f>
        <v>-43840000</v>
      </c>
      <c r="AG307" s="17">
        <f>IF(OR($Q307=0,$R307=0),0,INDEX(data[],$Q307,$R307+AG$4)*AG$5*$P307)</f>
        <v>-43440000</v>
      </c>
      <c r="AH307" s="18">
        <f>IF(OR($Q307=0,$R307=0),0,INDEX(data[],$Q307,$R307+AH$4)*AH$5*$P307)</f>
        <v>-43840000</v>
      </c>
      <c r="AI307" s="5"/>
    </row>
    <row r="308" spans="1:35" x14ac:dyDescent="0.25">
      <c r="A308" t="str">
        <f t="shared" si="186"/>
        <v>5004000</v>
      </c>
      <c r="B308">
        <f t="shared" si="208"/>
        <v>5004000</v>
      </c>
      <c r="F308">
        <v>5</v>
      </c>
      <c r="G308">
        <v>0</v>
      </c>
      <c r="I308">
        <f t="shared" si="190"/>
        <v>1</v>
      </c>
      <c r="J308">
        <f t="shared" si="183"/>
        <v>1</v>
      </c>
      <c r="K308" t="s">
        <v>479</v>
      </c>
      <c r="L308" s="8" t="s">
        <v>198</v>
      </c>
      <c r="N308" t="str">
        <f t="shared" si="191"/>
        <v>C-PL0</v>
      </c>
      <c r="O308" t="s">
        <v>61</v>
      </c>
      <c r="P308">
        <v>1</v>
      </c>
      <c r="Q308">
        <f>IF(N308="",0,IFERROR(MATCH(N308,data[key],0),0))</f>
        <v>197</v>
      </c>
      <c r="R308">
        <f>IF(O308="",0,IFERROR(MATCH(O308,data[#Headers],0)-1,0))</f>
        <v>40</v>
      </c>
      <c r="T308" s="39"/>
      <c r="U308" s="64" t="s">
        <v>1751</v>
      </c>
      <c r="V308" s="15">
        <f t="shared" si="210"/>
        <v>-40800000</v>
      </c>
      <c r="W308" s="16">
        <f>IF(OR($Q308=0,$R308=0),0,INDEX(data[],$Q308,$R308+W$4)*W$5*$P308)</f>
        <v>-400000</v>
      </c>
      <c r="X308" s="17">
        <f>IF(OR($Q308=0,$R308=0),0,INDEX(data[],$Q308,$R308+X$4)*X$5*$P308)</f>
        <v>-400000</v>
      </c>
      <c r="Y308" s="17">
        <f>IF(OR($Q308=0,$R308=0),0,INDEX(data[],$Q308,$R308+Y$4)*Y$5*$P308)</f>
        <v>-400000</v>
      </c>
      <c r="Z308" s="17">
        <f>IF(OR($Q308=0,$R308=0),0,INDEX(data[],$Q308,$R308+Z$4)*Z$5*$P308)</f>
        <v>-400000</v>
      </c>
      <c r="AA308" s="17">
        <f>IF(OR($Q308=0,$R308=0),0,INDEX(data[],$Q308,$R308+AA$4)*AA$5*$P308)</f>
        <v>-400000</v>
      </c>
      <c r="AB308" s="17">
        <f>IF(OR($Q308=0,$R308=0),0,INDEX(data[],$Q308,$R308+AB$4)*AB$5*$P308)</f>
        <v>-400000</v>
      </c>
      <c r="AC308" s="17">
        <f>IF(OR($Q308=0,$R308=0),0,INDEX(data[],$Q308,$R308+AC$4)*AC$5*$P308)</f>
        <v>-18400000</v>
      </c>
      <c r="AD308" s="17">
        <f>IF(OR($Q308=0,$R308=0),0,INDEX(data[],$Q308,$R308+AD$4)*AD$5*$P308)</f>
        <v>-18400000</v>
      </c>
      <c r="AE308" s="17">
        <f>IF(OR($Q308=0,$R308=0),0,INDEX(data[],$Q308,$R308+AE$4)*AE$5*$P308)</f>
        <v>-400000</v>
      </c>
      <c r="AF308" s="17">
        <f>IF(OR($Q308=0,$R308=0),0,INDEX(data[],$Q308,$R308+AF$4)*AF$5*$P308)</f>
        <v>-400000</v>
      </c>
      <c r="AG308" s="17">
        <f>IF(OR($Q308=0,$R308=0),0,INDEX(data[],$Q308,$R308+AG$4)*AG$5*$P308)</f>
        <v>-400000</v>
      </c>
      <c r="AH308" s="18">
        <f>IF(OR($Q308=0,$R308=0),0,INDEX(data[],$Q308,$R308+AH$4)*AH$5*$P308)</f>
        <v>-400000</v>
      </c>
      <c r="AI308" s="5"/>
    </row>
    <row r="309" spans="1:35" x14ac:dyDescent="0.25">
      <c r="A309" t="str">
        <f t="shared" si="186"/>
        <v>5005000</v>
      </c>
      <c r="B309">
        <f t="shared" si="208"/>
        <v>5005000</v>
      </c>
      <c r="C309">
        <v>5700</v>
      </c>
      <c r="F309">
        <v>5</v>
      </c>
      <c r="G309">
        <v>0</v>
      </c>
      <c r="H309">
        <v>2</v>
      </c>
      <c r="I309">
        <f t="shared" ref="I309" si="211">IF(AND(OR($F$1=0,F309=$F$1),G309&lt;=$G$1,OR($J$1=1,J309=1,G309=0)),1,0)</f>
        <v>1</v>
      </c>
      <c r="J309">
        <f t="shared" ref="J309" si="212">IF(COUNTIF(V309:AH309,"&gt;0")&gt;0,1,IF(COUNTIF(V309:AH309,"&lt;0")&gt;0,1,0))</f>
        <v>1</v>
      </c>
      <c r="L309" s="8"/>
      <c r="N309" t="str">
        <f t="shared" si="191"/>
        <v/>
      </c>
      <c r="Q309">
        <f>IF(N309="",0,IFERROR(MATCH(N309,data[key],0),0))</f>
        <v>0</v>
      </c>
      <c r="R309">
        <f>IF(O309="",0,IFERROR(MATCH(O309,data[#Headers],0)-1,0))</f>
        <v>0</v>
      </c>
      <c r="T309" s="39"/>
      <c r="U309" s="64" t="s">
        <v>1752</v>
      </c>
      <c r="V309" s="15">
        <f t="shared" ref="V309" si="213">SUMPRODUCT(W309:AH309,W$3:AH$3)</f>
        <v>449700000</v>
      </c>
      <c r="W309" s="16">
        <f>SUM(W306:W308)</f>
        <v>40000000</v>
      </c>
      <c r="X309" s="17">
        <f t="shared" ref="X309:AH309" si="214">SUM(X306:X308)</f>
        <v>40800000</v>
      </c>
      <c r="Y309" s="17">
        <f t="shared" si="214"/>
        <v>40000000</v>
      </c>
      <c r="Z309" s="17">
        <f t="shared" si="214"/>
        <v>40400000</v>
      </c>
      <c r="AA309" s="17">
        <f t="shared" si="214"/>
        <v>40000000</v>
      </c>
      <c r="AB309" s="17">
        <f t="shared" si="214"/>
        <v>40400000</v>
      </c>
      <c r="AC309" s="17">
        <f t="shared" si="214"/>
        <v>22300000</v>
      </c>
      <c r="AD309" s="17">
        <f t="shared" si="214"/>
        <v>22600000</v>
      </c>
      <c r="AE309" s="17">
        <f t="shared" si="214"/>
        <v>41000000</v>
      </c>
      <c r="AF309" s="17">
        <f t="shared" si="214"/>
        <v>40600000</v>
      </c>
      <c r="AG309" s="17">
        <f t="shared" si="214"/>
        <v>41000000</v>
      </c>
      <c r="AH309" s="18">
        <f t="shared" si="214"/>
        <v>40600000</v>
      </c>
      <c r="AI309" s="5"/>
    </row>
    <row r="310" spans="1:35" ht="15.75" thickBot="1" x14ac:dyDescent="0.3">
      <c r="A310" t="str">
        <f t="shared" si="186"/>
        <v>5006000</v>
      </c>
      <c r="B310">
        <f t="shared" si="208"/>
        <v>5006000</v>
      </c>
      <c r="F310">
        <v>5</v>
      </c>
      <c r="G310">
        <v>0</v>
      </c>
      <c r="I310">
        <f t="shared" si="190"/>
        <v>1</v>
      </c>
      <c r="J310">
        <f t="shared" ref="J310" si="215">IF(COUNTIF(V310:AH310,"&gt;0")&gt;0,1,IF(COUNTIF(V310:AH310,"&lt;0")&gt;0,1,0))</f>
        <v>0</v>
      </c>
      <c r="L310" s="8"/>
      <c r="N310" t="str">
        <f t="shared" si="191"/>
        <v/>
      </c>
      <c r="Q310">
        <f>IF(N310="",0,IFERROR(MATCH(N310,data[key],0),0))</f>
        <v>0</v>
      </c>
      <c r="R310">
        <f>IF(O310="",0,IFERROR(MATCH(O310,data[#Headers],0)-1,0))</f>
        <v>0</v>
      </c>
      <c r="T310" s="40"/>
      <c r="U310" s="66"/>
      <c r="V310" s="33"/>
      <c r="W310" s="34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6"/>
      <c r="AI310" s="5"/>
    </row>
    <row r="311" spans="1:35" ht="15.75" thickBot="1" x14ac:dyDescent="0.3">
      <c r="L311" s="8"/>
      <c r="T311" s="67"/>
      <c r="U311" s="67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</sheetData>
  <conditionalFormatting sqref="V9:AH72 V180:AH234 V74:AH85 V155:AH176 V87:AH153 V284:AH285 V287:AH311 V247:AH251 V236:AH245 V253:AH282">
    <cfRule type="expression" dxfId="100" priority="112">
      <formula>$H9=4</formula>
    </cfRule>
  </conditionalFormatting>
  <conditionalFormatting sqref="T177:AH178">
    <cfRule type="expression" dxfId="99" priority="104">
      <formula>$H177=5</formula>
    </cfRule>
    <cfRule type="expression" dxfId="98" priority="106">
      <formula>$H177=9</formula>
    </cfRule>
    <cfRule type="expression" dxfId="97" priority="107">
      <formula>$H177=4</formula>
    </cfRule>
    <cfRule type="expression" dxfId="96" priority="108">
      <formula>$H177=3</formula>
    </cfRule>
    <cfRule type="expression" dxfId="95" priority="109">
      <formula>$H177=2</formula>
    </cfRule>
    <cfRule type="expression" dxfId="94" priority="110">
      <formula>$H177=1</formula>
    </cfRule>
  </conditionalFormatting>
  <conditionalFormatting sqref="V177:AH178">
    <cfRule type="expression" dxfId="93" priority="105">
      <formula>$H177=4</formula>
    </cfRule>
  </conditionalFormatting>
  <conditionalFormatting sqref="T86:AH86">
    <cfRule type="expression" dxfId="92" priority="90">
      <formula>$H86=5</formula>
    </cfRule>
    <cfRule type="expression" dxfId="91" priority="92">
      <formula>$H86=9</formula>
    </cfRule>
    <cfRule type="expression" dxfId="90" priority="93">
      <formula>$H86=4</formula>
    </cfRule>
    <cfRule type="expression" dxfId="89" priority="94">
      <formula>$H86=3</formula>
    </cfRule>
    <cfRule type="expression" dxfId="88" priority="95">
      <formula>$H86=2</formula>
    </cfRule>
    <cfRule type="expression" dxfId="87" priority="96">
      <formula>$H86=1</formula>
    </cfRule>
  </conditionalFormatting>
  <conditionalFormatting sqref="V86:AH86">
    <cfRule type="expression" dxfId="86" priority="91">
      <formula>$H86=4</formula>
    </cfRule>
  </conditionalFormatting>
  <conditionalFormatting sqref="T179:AH179">
    <cfRule type="expression" dxfId="85" priority="69">
      <formula>$H179=5</formula>
    </cfRule>
    <cfRule type="expression" dxfId="84" priority="71">
      <formula>$H179=9</formula>
    </cfRule>
    <cfRule type="expression" dxfId="83" priority="72">
      <formula>$H179=4</formula>
    </cfRule>
    <cfRule type="expression" dxfId="82" priority="73">
      <formula>$H179=3</formula>
    </cfRule>
    <cfRule type="expression" dxfId="81" priority="74">
      <formula>$H179=2</formula>
    </cfRule>
    <cfRule type="expression" dxfId="80" priority="75">
      <formula>$H179=1</formula>
    </cfRule>
  </conditionalFormatting>
  <conditionalFormatting sqref="V179:AH179">
    <cfRule type="expression" dxfId="79" priority="70">
      <formula>$H179=4</formula>
    </cfRule>
  </conditionalFormatting>
  <conditionalFormatting sqref="T73:AH73">
    <cfRule type="expression" dxfId="78" priority="62">
      <formula>$H73=5</formula>
    </cfRule>
    <cfRule type="expression" dxfId="77" priority="64">
      <formula>$H73=9</formula>
    </cfRule>
    <cfRule type="expression" dxfId="76" priority="65">
      <formula>$H73=4</formula>
    </cfRule>
    <cfRule type="expression" dxfId="75" priority="66">
      <formula>$H73=3</formula>
    </cfRule>
    <cfRule type="expression" dxfId="74" priority="67">
      <formula>$H73=2</formula>
    </cfRule>
    <cfRule type="expression" dxfId="73" priority="68">
      <formula>$H73=1</formula>
    </cfRule>
  </conditionalFormatting>
  <conditionalFormatting sqref="V73:AH73">
    <cfRule type="expression" dxfId="72" priority="63">
      <formula>$H73=4</formula>
    </cfRule>
  </conditionalFormatting>
  <conditionalFormatting sqref="T154:AH154">
    <cfRule type="expression" dxfId="71" priority="55">
      <formula>$H154=5</formula>
    </cfRule>
    <cfRule type="expression" dxfId="70" priority="57">
      <formula>$H154=9</formula>
    </cfRule>
    <cfRule type="expression" dxfId="69" priority="58">
      <formula>$H154=4</formula>
    </cfRule>
    <cfRule type="expression" dxfId="68" priority="59">
      <formula>$H154=3</formula>
    </cfRule>
    <cfRule type="expression" dxfId="67" priority="60">
      <formula>$H154=2</formula>
    </cfRule>
    <cfRule type="expression" dxfId="66" priority="61">
      <formula>$H154=1</formula>
    </cfRule>
  </conditionalFormatting>
  <conditionalFormatting sqref="V154:AH154">
    <cfRule type="expression" dxfId="65" priority="56">
      <formula>$H154=4</formula>
    </cfRule>
  </conditionalFormatting>
  <conditionalFormatting sqref="T283:AH283">
    <cfRule type="expression" dxfId="64" priority="41">
      <formula>$H283=5</formula>
    </cfRule>
    <cfRule type="expression" dxfId="63" priority="43">
      <formula>$H283=9</formula>
    </cfRule>
    <cfRule type="expression" dxfId="62" priority="44">
      <formula>$H283=4</formula>
    </cfRule>
    <cfRule type="expression" dxfId="61" priority="45">
      <formula>$H283=3</formula>
    </cfRule>
    <cfRule type="expression" dxfId="60" priority="46">
      <formula>$H283=2</formula>
    </cfRule>
    <cfRule type="expression" dxfId="59" priority="47">
      <formula>$H283=1</formula>
    </cfRule>
  </conditionalFormatting>
  <conditionalFormatting sqref="V283:AH283">
    <cfRule type="expression" dxfId="58" priority="42">
      <formula>$H283=4</formula>
    </cfRule>
  </conditionalFormatting>
  <conditionalFormatting sqref="T286:AH286">
    <cfRule type="expression" dxfId="57" priority="34">
      <formula>$H286=5</formula>
    </cfRule>
    <cfRule type="expression" dxfId="56" priority="36">
      <formula>$H286=9</formula>
    </cfRule>
    <cfRule type="expression" dxfId="55" priority="37">
      <formula>$H286=4</formula>
    </cfRule>
    <cfRule type="expression" dxfId="54" priority="38">
      <formula>$H286=3</formula>
    </cfRule>
    <cfRule type="expression" dxfId="53" priority="39">
      <formula>$H286=2</formula>
    </cfRule>
    <cfRule type="expression" dxfId="52" priority="40">
      <formula>$H286=1</formula>
    </cfRule>
  </conditionalFormatting>
  <conditionalFormatting sqref="V286:AH286">
    <cfRule type="expression" dxfId="51" priority="35">
      <formula>$H286=4</formula>
    </cfRule>
  </conditionalFormatting>
  <conditionalFormatting sqref="T246:AH246">
    <cfRule type="expression" dxfId="50" priority="27">
      <formula>$H246=5</formula>
    </cfRule>
    <cfRule type="expression" dxfId="49" priority="29">
      <formula>$H246=9</formula>
    </cfRule>
    <cfRule type="expression" dxfId="48" priority="30">
      <formula>$H246=4</formula>
    </cfRule>
    <cfRule type="expression" dxfId="47" priority="31">
      <formula>$H246=3</formula>
    </cfRule>
    <cfRule type="expression" dxfId="46" priority="32">
      <formula>$H246=2</formula>
    </cfRule>
    <cfRule type="expression" dxfId="45" priority="33">
      <formula>$H246=1</formula>
    </cfRule>
  </conditionalFormatting>
  <conditionalFormatting sqref="V246:AH246">
    <cfRule type="expression" dxfId="44" priority="28">
      <formula>$H246=4</formula>
    </cfRule>
  </conditionalFormatting>
  <conditionalFormatting sqref="T235:AH235">
    <cfRule type="expression" dxfId="43" priority="20">
      <formula>$H235=5</formula>
    </cfRule>
    <cfRule type="expression" dxfId="42" priority="22">
      <formula>$H235=9</formula>
    </cfRule>
    <cfRule type="expression" dxfId="41" priority="23">
      <formula>$H235=4</formula>
    </cfRule>
    <cfRule type="expression" dxfId="40" priority="24">
      <formula>$H235=3</formula>
    </cfRule>
    <cfRule type="expression" dxfId="39" priority="25">
      <formula>$H235=2</formula>
    </cfRule>
    <cfRule type="expression" dxfId="38" priority="26">
      <formula>$H235=1</formula>
    </cfRule>
  </conditionalFormatting>
  <conditionalFormatting sqref="V235:AH235">
    <cfRule type="expression" dxfId="37" priority="21">
      <formula>$H235=4</formula>
    </cfRule>
  </conditionalFormatting>
  <conditionalFormatting sqref="T252:AH252">
    <cfRule type="expression" dxfId="36" priority="13">
      <formula>$H252=5</formula>
    </cfRule>
    <cfRule type="expression" dxfId="35" priority="15">
      <formula>$H252=9</formula>
    </cfRule>
    <cfRule type="expression" dxfId="34" priority="16">
      <formula>$H252=4</formula>
    </cfRule>
    <cfRule type="expression" dxfId="33" priority="17">
      <formula>$H252=3</formula>
    </cfRule>
    <cfRule type="expression" dxfId="32" priority="18">
      <formula>$H252=2</formula>
    </cfRule>
    <cfRule type="expression" dxfId="31" priority="19">
      <formula>$H252=1</formula>
    </cfRule>
  </conditionalFormatting>
  <conditionalFormatting sqref="V252:AH252">
    <cfRule type="expression" dxfId="30" priority="14">
      <formula>$H252=4</formula>
    </cfRule>
  </conditionalFormatting>
  <conditionalFormatting sqref="T9:AH98 T99 V99:AH99 T100:AH311">
    <cfRule type="expression" dxfId="29" priority="111">
      <formula>$H9=5</formula>
    </cfRule>
    <cfRule type="expression" dxfId="28" priority="128">
      <formula>$H9=9</formula>
    </cfRule>
    <cfRule type="expression" dxfId="27" priority="141">
      <formula>$H9=4</formula>
    </cfRule>
    <cfRule type="expression" dxfId="26" priority="142">
      <formula>$H9=3</formula>
    </cfRule>
    <cfRule type="expression" dxfId="25" priority="143">
      <formula>$H9=2</formula>
    </cfRule>
    <cfRule type="expression" dxfId="24" priority="144">
      <formula>$H9=1</formula>
    </cfRule>
  </conditionalFormatting>
  <conditionalFormatting sqref="U99">
    <cfRule type="expression" priority="1">
      <formula>$I99=8</formula>
    </cfRule>
    <cfRule type="expression" dxfId="23" priority="2">
      <formula>$I99=2</formula>
    </cfRule>
    <cfRule type="expression" dxfId="22" priority="3">
      <formula>$I99=1</formula>
    </cfRule>
    <cfRule type="expression" dxfId="21" priority="4">
      <formula>$I99=9</formula>
    </cfRule>
  </conditionalFormatting>
  <dataValidations count="1">
    <dataValidation allowBlank="1" showInputMessage="1" showErrorMessage="1" sqref="A1" xr:uid="{00000000-0002-0000-0400-000000000000}"/>
  </dataValidations>
  <pageMargins left="0.51181102362204722" right="0.31496062992125984" top="0.55118110236220474" bottom="0.55118110236220474" header="0.31496062992125984" footer="0.31496062992125984"/>
  <pageSetup paperSize="9" scale="11" orientation="landscape" r:id="rId1"/>
  <ignoredErrors>
    <ignoredError sqref="T13:T19 L74:L76 T74:T76 T87:T97 L13:L57 L59:L72 T21:T57 T59:T62 T78:T82 L140:L151 T99:T113 T64:T72 L78:L130 L155:L166 D308:D311 D286:D288 D250:D267 D240:D247 D224:D237 D222 D218:D220 D213:D216 D211 D206 D202 D199 D188:D195 D186 D180:D184 D171 D143:D146 D99:D114 D94:D97 D90:D91 D83:D87 D79:D81 D73:D77 D67 D54:D57 D50:D52 D46:D48 D42:D44 D38:D40 D34:D36 D30:D32 D26:D28 D22:D24 D117 D121:D122 D125 D129:D131 D137:D141 D134 D269 D274:D280 D283:D284 D292:D305 D175:D176 D149 D153:D168 D14:D20 D21 D169:D170 D150:D152 D177:D179 D306:D307 D285 D281:D282 D270:D273 D135:D136 D142 D132:D133 D126:D128 D123:D124 D118:D120 D25 D29 D33 D37 D41 D45 D49 D53 D64:D66 D68:D72 D78 D82 D88:D89 D92:D93 D98 D115:D116 D147:D148 D172:D174 D185 D187 D196:D198 D200:D201 D203:D205 D207:D210 D212 D217 D221 D223 D238:D239 D248:D249 D268 D289:D291 D58:D63 L213:L216 L218:L220 L222 L202 L206 L211 L199 L188:L195 L186 L180:L184 L171 L168 L175 L247:L251 L238:L245 L287:L295 L284:L285 L281:L282 L253:L279 L167 L280 L283 L286 L296:L308 L246 L252 L176:L179 L169:L170 L172:L174 L185 L187 L196:L198 L200:L201 L212 L207:L210 L203:L205 L223:L237 L221 L217 T213:T216 T218:T220 T143:T151 T121 T130 T188:T195 T186 T180:T184 T248:T251 T225:T234 T285 T236:T245 T222 T253:T282 T175 T287:T295 T211 T134 T140:T141 T155:T166 T114:T120 T167:T174 T142 T135:T139 T212 T296:T310 T176:T179 T283:T284 T223:T224 T246:T247 T286 T235 T252 T185 T187 T196:T210 T131:T133 T122:T129 T152:T154 T221 T217" numberStoredAsText="1"/>
    <ignoredError sqref="W117:AH117 V171:AH174 W187 V222:AH222 W240:AH245 W288:AH290 V177:AH178 W67:AH67 W257:AH263 W269:AH269 W274:AH280 W284:AH285 V168:AH168 V185:AH185 V199:AH205 V207:AH209 V206:AH206 V211:AH211 V186:AH186 W125:AH125 W221:AH221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>
    <tabColor rgb="FF00B0F0"/>
  </sheetPr>
  <dimension ref="A1:H70"/>
  <sheetViews>
    <sheetView showGridLines="0" workbookViewId="0"/>
  </sheetViews>
  <sheetFormatPr defaultRowHeight="15" x14ac:dyDescent="0.25"/>
  <cols>
    <col min="1" max="1" width="13.140625" bestFit="1" customWidth="1"/>
    <col min="2" max="2" width="39.7109375" bestFit="1" customWidth="1"/>
    <col min="3" max="3" width="19.7109375" customWidth="1"/>
    <col min="4" max="4" width="18.42578125" customWidth="1"/>
    <col min="5" max="5" width="11.42578125" bestFit="1" customWidth="1"/>
    <col min="6" max="6" width="38.7109375" bestFit="1" customWidth="1"/>
    <col min="7" max="7" width="12.5703125" customWidth="1"/>
  </cols>
  <sheetData>
    <row r="1" spans="1:8" x14ac:dyDescent="0.25">
      <c r="A1" t="s">
        <v>205</v>
      </c>
    </row>
    <row r="3" spans="1:8" x14ac:dyDescent="0.25">
      <c r="A3" t="s">
        <v>199</v>
      </c>
      <c r="B3" s="47" t="s">
        <v>1622</v>
      </c>
      <c r="C3" t="s">
        <v>202</v>
      </c>
      <c r="D3" s="26" t="s">
        <v>200</v>
      </c>
      <c r="E3" s="26" t="s">
        <v>1201</v>
      </c>
    </row>
    <row r="5" spans="1:8" x14ac:dyDescent="0.25">
      <c r="A5" t="s">
        <v>48</v>
      </c>
      <c r="B5" s="7" t="s">
        <v>1623</v>
      </c>
      <c r="C5" t="s">
        <v>203</v>
      </c>
      <c r="D5" s="26"/>
      <c r="E5" s="26" t="s">
        <v>1649</v>
      </c>
      <c r="G5" s="26"/>
      <c r="H5" s="26"/>
    </row>
    <row r="7" spans="1:8" x14ac:dyDescent="0.25">
      <c r="A7" t="s">
        <v>181</v>
      </c>
      <c r="B7" s="7" t="s">
        <v>1624</v>
      </c>
      <c r="C7" t="s">
        <v>201</v>
      </c>
      <c r="D7" s="26" t="s">
        <v>186</v>
      </c>
      <c r="E7" s="26" t="s">
        <v>184</v>
      </c>
      <c r="F7" s="26" t="s">
        <v>136</v>
      </c>
      <c r="G7" s="26" t="s">
        <v>74</v>
      </c>
      <c r="H7" s="26">
        <f>$E$66</f>
        <v>69</v>
      </c>
    </row>
    <row r="8" spans="1:8" x14ac:dyDescent="0.25">
      <c r="B8" s="7"/>
      <c r="G8" s="26" t="s">
        <v>76</v>
      </c>
      <c r="H8" s="26">
        <f>$E$68</f>
        <v>67</v>
      </c>
    </row>
    <row r="10" spans="1:8" x14ac:dyDescent="0.25">
      <c r="A10" t="s">
        <v>206</v>
      </c>
      <c r="B10" s="7" t="s">
        <v>1625</v>
      </c>
      <c r="C10" t="s">
        <v>211</v>
      </c>
      <c r="D10" s="26"/>
      <c r="E10" s="26"/>
      <c r="F10" s="26" t="s">
        <v>207</v>
      </c>
      <c r="G10" s="26"/>
      <c r="H10" s="26"/>
    </row>
    <row r="12" spans="1:8" x14ac:dyDescent="0.25">
      <c r="A12" t="s">
        <v>206</v>
      </c>
      <c r="B12" s="7" t="s">
        <v>1626</v>
      </c>
      <c r="C12" t="s">
        <v>211</v>
      </c>
      <c r="D12" s="26"/>
      <c r="E12" s="26"/>
      <c r="F12" s="26" t="s">
        <v>208</v>
      </c>
      <c r="G12" s="26"/>
      <c r="H12" s="26"/>
    </row>
    <row r="14" spans="1:8" x14ac:dyDescent="0.25">
      <c r="A14" t="s">
        <v>206</v>
      </c>
      <c r="B14" s="48" t="s">
        <v>209</v>
      </c>
      <c r="D14" s="26"/>
      <c r="E14" s="26"/>
      <c r="F14" s="26"/>
      <c r="G14" s="26"/>
      <c r="H14" s="26"/>
    </row>
    <row r="16" spans="1:8" x14ac:dyDescent="0.25">
      <c r="A16" t="s">
        <v>206</v>
      </c>
      <c r="B16" s="7" t="s">
        <v>1627</v>
      </c>
      <c r="C16" t="s">
        <v>210</v>
      </c>
      <c r="D16" s="26"/>
      <c r="E16" s="26"/>
      <c r="F16" s="26" t="s">
        <v>1628</v>
      </c>
      <c r="G16" s="26"/>
      <c r="H16" s="26"/>
    </row>
    <row r="18" spans="1:8" x14ac:dyDescent="0.25">
      <c r="A18" t="s">
        <v>204</v>
      </c>
      <c r="B18" s="7" t="s">
        <v>1629</v>
      </c>
      <c r="C18" s="49">
        <v>3892</v>
      </c>
      <c r="D18" s="26" t="s">
        <v>186</v>
      </c>
      <c r="E18" s="26" t="s">
        <v>185</v>
      </c>
      <c r="F18" s="26" t="s">
        <v>1192</v>
      </c>
      <c r="G18" s="26" t="s">
        <v>74</v>
      </c>
      <c r="H18" s="26">
        <f>$E$66</f>
        <v>69</v>
      </c>
    </row>
    <row r="19" spans="1:8" x14ac:dyDescent="0.25">
      <c r="G19" s="26" t="s">
        <v>76</v>
      </c>
      <c r="H19" s="26">
        <f>$E$68</f>
        <v>67</v>
      </c>
    </row>
    <row r="20" spans="1:8" x14ac:dyDescent="0.25">
      <c r="G20" s="26" t="s">
        <v>134</v>
      </c>
      <c r="H20" s="26">
        <f>$E$70</f>
        <v>0</v>
      </c>
    </row>
    <row r="22" spans="1:8" x14ac:dyDescent="0.25">
      <c r="A22" t="s">
        <v>46</v>
      </c>
      <c r="B22" s="7" t="s">
        <v>195</v>
      </c>
      <c r="C22" t="s">
        <v>47</v>
      </c>
      <c r="D22" s="26"/>
      <c r="E22">
        <v>1</v>
      </c>
    </row>
    <row r="23" spans="1:8" x14ac:dyDescent="0.25">
      <c r="D23" s="26" t="s">
        <v>1644</v>
      </c>
    </row>
    <row r="24" spans="1:8" x14ac:dyDescent="0.25">
      <c r="D24" s="26" t="s">
        <v>1645</v>
      </c>
    </row>
    <row r="25" spans="1:8" x14ac:dyDescent="0.25">
      <c r="D25" s="26" t="s">
        <v>1646</v>
      </c>
    </row>
    <row r="26" spans="1:8" x14ac:dyDescent="0.25">
      <c r="D26" s="26" t="s">
        <v>1647</v>
      </c>
    </row>
    <row r="27" spans="1:8" x14ac:dyDescent="0.25">
      <c r="D27" s="26" t="s">
        <v>1648</v>
      </c>
    </row>
    <row r="29" spans="1:8" x14ac:dyDescent="0.25">
      <c r="A29" t="s">
        <v>46</v>
      </c>
      <c r="B29" s="7" t="s">
        <v>1588</v>
      </c>
      <c r="C29" t="s">
        <v>47</v>
      </c>
      <c r="D29" s="26"/>
      <c r="E29">
        <v>4</v>
      </c>
    </row>
    <row r="30" spans="1:8" x14ac:dyDescent="0.25">
      <c r="D30" s="26" t="s">
        <v>0</v>
      </c>
    </row>
    <row r="31" spans="1:8" x14ac:dyDescent="0.25">
      <c r="D31" s="26" t="s">
        <v>1</v>
      </c>
    </row>
    <row r="32" spans="1:8" x14ac:dyDescent="0.25">
      <c r="D32" s="26" t="s">
        <v>2</v>
      </c>
    </row>
    <row r="34" spans="1:5" x14ac:dyDescent="0.25">
      <c r="A34" t="s">
        <v>46</v>
      </c>
      <c r="B34" s="7" t="s">
        <v>1630</v>
      </c>
      <c r="C34" t="s">
        <v>47</v>
      </c>
      <c r="D34" s="69" t="s">
        <v>0</v>
      </c>
      <c r="E34">
        <v>1</v>
      </c>
    </row>
    <row r="35" spans="1:5" x14ac:dyDescent="0.25">
      <c r="D35" s="69" t="s">
        <v>1631</v>
      </c>
    </row>
    <row r="36" spans="1:5" x14ac:dyDescent="0.25">
      <c r="D36" s="69" t="s">
        <v>776</v>
      </c>
    </row>
    <row r="38" spans="1:5" x14ac:dyDescent="0.25">
      <c r="A38" t="s">
        <v>46</v>
      </c>
      <c r="B38" s="7" t="s">
        <v>1761</v>
      </c>
      <c r="C38" t="s">
        <v>47</v>
      </c>
      <c r="D38" s="26" t="s">
        <v>1632</v>
      </c>
      <c r="E38">
        <v>1</v>
      </c>
    </row>
    <row r="39" spans="1:5" x14ac:dyDescent="0.25">
      <c r="D39" s="26" t="s">
        <v>1633</v>
      </c>
    </row>
    <row r="40" spans="1:5" x14ac:dyDescent="0.25">
      <c r="D40" s="26" t="s">
        <v>1634</v>
      </c>
    </row>
    <row r="41" spans="1:5" x14ac:dyDescent="0.25">
      <c r="D41" s="26" t="s">
        <v>1635</v>
      </c>
    </row>
    <row r="42" spans="1:5" x14ac:dyDescent="0.25">
      <c r="D42" s="26" t="s">
        <v>1600</v>
      </c>
    </row>
    <row r="43" spans="1:5" x14ac:dyDescent="0.25">
      <c r="D43" s="26" t="s">
        <v>1636</v>
      </c>
    </row>
    <row r="44" spans="1:5" x14ac:dyDescent="0.25">
      <c r="D44" s="26" t="s">
        <v>1637</v>
      </c>
    </row>
    <row r="45" spans="1:5" x14ac:dyDescent="0.25">
      <c r="D45" s="26" t="s">
        <v>1638</v>
      </c>
    </row>
    <row r="46" spans="1:5" x14ac:dyDescent="0.25">
      <c r="D46" s="26" t="s">
        <v>1639</v>
      </c>
    </row>
    <row r="47" spans="1:5" x14ac:dyDescent="0.25">
      <c r="D47" s="26" t="s">
        <v>1640</v>
      </c>
    </row>
    <row r="48" spans="1:5" x14ac:dyDescent="0.25">
      <c r="D48" s="26" t="s">
        <v>1641</v>
      </c>
    </row>
    <row r="49" spans="1:5" x14ac:dyDescent="0.25">
      <c r="D49" s="26" t="s">
        <v>1642</v>
      </c>
    </row>
    <row r="51" spans="1:5" x14ac:dyDescent="0.25">
      <c r="A51" t="s">
        <v>46</v>
      </c>
      <c r="B51" s="7" t="s">
        <v>1762</v>
      </c>
      <c r="C51" t="s">
        <v>47</v>
      </c>
      <c r="D51" s="26" t="s">
        <v>1632</v>
      </c>
      <c r="E51">
        <v>12</v>
      </c>
    </row>
    <row r="52" spans="1:5" x14ac:dyDescent="0.25">
      <c r="D52" s="26" t="s">
        <v>1633</v>
      </c>
    </row>
    <row r="53" spans="1:5" x14ac:dyDescent="0.25">
      <c r="D53" s="26" t="s">
        <v>1634</v>
      </c>
    </row>
    <row r="54" spans="1:5" x14ac:dyDescent="0.25">
      <c r="D54" s="26" t="s">
        <v>1635</v>
      </c>
    </row>
    <row r="55" spans="1:5" x14ac:dyDescent="0.25">
      <c r="D55" s="26" t="s">
        <v>1600</v>
      </c>
    </row>
    <row r="56" spans="1:5" x14ac:dyDescent="0.25">
      <c r="D56" s="26" t="s">
        <v>1636</v>
      </c>
    </row>
    <row r="57" spans="1:5" x14ac:dyDescent="0.25">
      <c r="D57" s="26" t="s">
        <v>1637</v>
      </c>
    </row>
    <row r="58" spans="1:5" x14ac:dyDescent="0.25">
      <c r="D58" s="26" t="s">
        <v>1638</v>
      </c>
    </row>
    <row r="59" spans="1:5" x14ac:dyDescent="0.25">
      <c r="D59" s="26" t="s">
        <v>1639</v>
      </c>
    </row>
    <row r="60" spans="1:5" x14ac:dyDescent="0.25">
      <c r="D60" s="26" t="s">
        <v>1640</v>
      </c>
    </row>
    <row r="61" spans="1:5" x14ac:dyDescent="0.25">
      <c r="D61" s="26" t="s">
        <v>1641</v>
      </c>
    </row>
    <row r="62" spans="1:5" x14ac:dyDescent="0.25">
      <c r="D62" s="26" t="s">
        <v>1642</v>
      </c>
    </row>
    <row r="64" spans="1:5" x14ac:dyDescent="0.25">
      <c r="A64" t="s">
        <v>46</v>
      </c>
      <c r="B64" s="7" t="s">
        <v>1643</v>
      </c>
      <c r="C64" t="s">
        <v>196</v>
      </c>
      <c r="E64" s="46" t="b">
        <v>0</v>
      </c>
    </row>
    <row r="66" spans="1:7" x14ac:dyDescent="0.25">
      <c r="A66" t="s">
        <v>46</v>
      </c>
      <c r="B66" s="7" t="s">
        <v>1538</v>
      </c>
      <c r="E66">
        <v>69</v>
      </c>
      <c r="F66" s="26" t="s">
        <v>185</v>
      </c>
      <c r="G66" s="26" t="s">
        <v>74</v>
      </c>
    </row>
    <row r="68" spans="1:7" x14ac:dyDescent="0.25">
      <c r="A68" t="s">
        <v>46</v>
      </c>
      <c r="B68" s="7" t="s">
        <v>1539</v>
      </c>
      <c r="E68">
        <v>67</v>
      </c>
      <c r="F68" s="26" t="s">
        <v>185</v>
      </c>
      <c r="G68" s="26" t="s">
        <v>76</v>
      </c>
    </row>
    <row r="70" spans="1:7" x14ac:dyDescent="0.25">
      <c r="A70" t="s">
        <v>46</v>
      </c>
      <c r="B70" s="7" t="s">
        <v>1540</v>
      </c>
      <c r="F70" s="26" t="s">
        <v>185</v>
      </c>
      <c r="G70" s="26" t="s">
        <v>134</v>
      </c>
    </row>
  </sheetData>
  <pageMargins left="0.7" right="0.7" top="0.75" bottom="0.75" header="0.3" footer="0.3"/>
  <pageSetup paperSize="9" orientation="portrait" r:id="rId1"/>
  <ignoredErrors>
    <ignoredError sqref="D34:D36 D30:D3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tabColor rgb="FF002060"/>
    <pageSetUpPr fitToPage="1"/>
  </sheetPr>
  <dimension ref="B3:AD30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9.140625" hidden="1" customWidth="1"/>
    <col min="4" max="4" width="11.28515625" hidden="1" customWidth="1"/>
    <col min="5" max="5" width="9.140625" hidden="1" customWidth="1"/>
    <col min="6" max="6" width="13.85546875" hidden="1" customWidth="1"/>
    <col min="7" max="9" width="9.140625" hidden="1" customWidth="1"/>
    <col min="10" max="10" width="12.140625" hidden="1" customWidth="1"/>
    <col min="11" max="11" width="13.7109375" hidden="1" customWidth="1"/>
    <col min="12" max="12" width="7.28515625" hidden="1" customWidth="1"/>
    <col min="13" max="13" width="7.140625" hidden="1" customWidth="1"/>
    <col min="14" max="15" width="9.140625" hidden="1" customWidth="1"/>
    <col min="16" max="16" width="7.5703125" customWidth="1"/>
    <col min="17" max="17" width="64.42578125" customWidth="1"/>
    <col min="18" max="30" width="13.42578125" customWidth="1"/>
    <col min="31" max="31" width="9.5703125" customWidth="1"/>
  </cols>
  <sheetData>
    <row r="3" spans="2:30" x14ac:dyDescent="0.25">
      <c r="B3" t="s">
        <v>82</v>
      </c>
      <c r="C3" t="s">
        <v>553</v>
      </c>
      <c r="D3" t="s">
        <v>158</v>
      </c>
      <c r="E3" t="s">
        <v>173</v>
      </c>
      <c r="F3" t="s">
        <v>332</v>
      </c>
      <c r="G3" t="s">
        <v>152</v>
      </c>
      <c r="H3" t="s">
        <v>186</v>
      </c>
      <c r="I3" t="s">
        <v>397</v>
      </c>
      <c r="J3" t="s">
        <v>213</v>
      </c>
      <c r="K3" t="s">
        <v>212</v>
      </c>
      <c r="L3" t="s">
        <v>175</v>
      </c>
      <c r="M3" t="s">
        <v>176</v>
      </c>
      <c r="N3" t="s">
        <v>177</v>
      </c>
      <c r="O3" t="s">
        <v>178</v>
      </c>
      <c r="P3" t="s">
        <v>12</v>
      </c>
      <c r="Q3" t="s">
        <v>490</v>
      </c>
      <c r="R3" t="s">
        <v>172</v>
      </c>
      <c r="S3" t="s">
        <v>160</v>
      </c>
      <c r="T3" t="s">
        <v>161</v>
      </c>
      <c r="U3" t="s">
        <v>162</v>
      </c>
      <c r="V3" t="s">
        <v>163</v>
      </c>
      <c r="W3" t="s">
        <v>164</v>
      </c>
      <c r="X3" t="s">
        <v>165</v>
      </c>
      <c r="Y3" t="s">
        <v>166</v>
      </c>
      <c r="Z3" t="s">
        <v>167</v>
      </c>
      <c r="AA3" t="s">
        <v>168</v>
      </c>
      <c r="AB3" t="s">
        <v>169</v>
      </c>
      <c r="AC3" t="s">
        <v>170</v>
      </c>
      <c r="AD3" t="s">
        <v>171</v>
      </c>
    </row>
    <row r="4" spans="2:30" x14ac:dyDescent="0.25">
      <c r="B4">
        <v>0</v>
      </c>
      <c r="C4">
        <v>1</v>
      </c>
      <c r="D4" t="s">
        <v>776</v>
      </c>
      <c r="E4">
        <v>1000000</v>
      </c>
      <c r="H4">
        <v>1</v>
      </c>
      <c r="J4">
        <v>0</v>
      </c>
      <c r="L4">
        <v>1</v>
      </c>
      <c r="M4">
        <v>0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</row>
    <row r="5" spans="2:30" x14ac:dyDescent="0.25">
      <c r="B5">
        <v>1</v>
      </c>
      <c r="C5">
        <v>2</v>
      </c>
      <c r="D5" t="s">
        <v>777</v>
      </c>
      <c r="E5">
        <v>1001000</v>
      </c>
      <c r="H5">
        <v>1</v>
      </c>
      <c r="J5">
        <v>0</v>
      </c>
      <c r="K5">
        <v>9</v>
      </c>
      <c r="L5">
        <v>1</v>
      </c>
      <c r="M5">
        <v>0</v>
      </c>
      <c r="Q5" s="45" t="s">
        <v>1644</v>
      </c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</row>
    <row r="6" spans="2:30" x14ac:dyDescent="0.25">
      <c r="B6">
        <v>2</v>
      </c>
      <c r="C6">
        <v>3</v>
      </c>
      <c r="D6" t="s">
        <v>778</v>
      </c>
      <c r="E6">
        <v>1002000</v>
      </c>
      <c r="H6">
        <v>1</v>
      </c>
      <c r="J6">
        <v>0</v>
      </c>
      <c r="L6">
        <v>1</v>
      </c>
      <c r="M6">
        <v>0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</row>
    <row r="7" spans="2:30" x14ac:dyDescent="0.25">
      <c r="B7">
        <v>3</v>
      </c>
      <c r="C7">
        <v>4</v>
      </c>
      <c r="D7" t="s">
        <v>779</v>
      </c>
      <c r="E7">
        <v>1100000</v>
      </c>
      <c r="F7">
        <v>1100</v>
      </c>
      <c r="H7">
        <v>1</v>
      </c>
      <c r="J7">
        <v>0</v>
      </c>
      <c r="K7">
        <v>1</v>
      </c>
      <c r="L7">
        <v>1</v>
      </c>
      <c r="M7">
        <v>1</v>
      </c>
      <c r="Q7" s="45" t="s">
        <v>1655</v>
      </c>
      <c r="R7" s="45">
        <v>5063100000</v>
      </c>
      <c r="S7" s="45">
        <v>420000000</v>
      </c>
      <c r="T7" s="45">
        <v>420000000</v>
      </c>
      <c r="U7" s="45">
        <v>420000000</v>
      </c>
      <c r="V7" s="45">
        <v>420000000</v>
      </c>
      <c r="W7" s="45">
        <v>420000000</v>
      </c>
      <c r="X7" s="45">
        <v>420000000</v>
      </c>
      <c r="Y7" s="45">
        <v>422100000</v>
      </c>
      <c r="Z7" s="45">
        <v>424200000</v>
      </c>
      <c r="AA7" s="45">
        <v>424200000</v>
      </c>
      <c r="AB7" s="45">
        <v>424200000</v>
      </c>
      <c r="AC7" s="45">
        <v>424200000</v>
      </c>
      <c r="AD7" s="45">
        <v>424200000</v>
      </c>
    </row>
    <row r="8" spans="2:30" x14ac:dyDescent="0.25">
      <c r="B8">
        <v>4</v>
      </c>
      <c r="C8">
        <v>5</v>
      </c>
      <c r="D8" t="s">
        <v>780</v>
      </c>
      <c r="E8">
        <v>1101000</v>
      </c>
      <c r="F8">
        <v>1110</v>
      </c>
      <c r="G8" t="s">
        <v>1449</v>
      </c>
      <c r="H8">
        <v>1</v>
      </c>
      <c r="J8">
        <v>2</v>
      </c>
      <c r="L8">
        <v>1</v>
      </c>
      <c r="M8">
        <v>1</v>
      </c>
      <c r="N8" t="s">
        <v>156</v>
      </c>
      <c r="P8" t="s">
        <v>156</v>
      </c>
      <c r="Q8" s="45" t="s">
        <v>1215</v>
      </c>
      <c r="R8" s="45">
        <v>5063100000</v>
      </c>
      <c r="S8" s="45">
        <v>420000000</v>
      </c>
      <c r="T8" s="45">
        <v>420000000</v>
      </c>
      <c r="U8" s="45">
        <v>420000000</v>
      </c>
      <c r="V8" s="45">
        <v>420000000</v>
      </c>
      <c r="W8" s="45">
        <v>420000000</v>
      </c>
      <c r="X8" s="45">
        <v>420000000</v>
      </c>
      <c r="Y8" s="45">
        <v>422100000</v>
      </c>
      <c r="Z8" s="45">
        <v>424200000</v>
      </c>
      <c r="AA8" s="45">
        <v>424200000</v>
      </c>
      <c r="AB8" s="45">
        <v>424200000</v>
      </c>
      <c r="AC8" s="45">
        <v>424200000</v>
      </c>
      <c r="AD8" s="45">
        <v>424200000</v>
      </c>
    </row>
    <row r="9" spans="2:30" hidden="1" x14ac:dyDescent="0.25">
      <c r="B9">
        <v>5</v>
      </c>
      <c r="C9">
        <v>6</v>
      </c>
      <c r="D9" t="s">
        <v>1771</v>
      </c>
      <c r="E9">
        <v>1101000</v>
      </c>
      <c r="F9">
        <v>1110</v>
      </c>
      <c r="G9" t="s">
        <v>1449</v>
      </c>
      <c r="H9">
        <v>1</v>
      </c>
      <c r="J9">
        <v>4</v>
      </c>
      <c r="L9">
        <v>0</v>
      </c>
      <c r="M9">
        <v>1</v>
      </c>
      <c r="N9" t="s">
        <v>156</v>
      </c>
      <c r="O9" t="s">
        <v>1657</v>
      </c>
      <c r="Q9" s="45" t="s">
        <v>1650</v>
      </c>
      <c r="R9" s="45">
        <v>5063100000</v>
      </c>
      <c r="S9" s="45">
        <v>420000000</v>
      </c>
      <c r="T9" s="45">
        <v>420000000</v>
      </c>
      <c r="U9" s="45">
        <v>420000000</v>
      </c>
      <c r="V9" s="45">
        <v>420000000</v>
      </c>
      <c r="W9" s="45">
        <v>420000000</v>
      </c>
      <c r="X9" s="45">
        <v>420000000</v>
      </c>
      <c r="Y9" s="45">
        <v>422100000</v>
      </c>
      <c r="Z9" s="45">
        <v>424200000</v>
      </c>
      <c r="AA9" s="45">
        <v>424200000</v>
      </c>
      <c r="AB9" s="45">
        <v>424200000</v>
      </c>
      <c r="AC9" s="45">
        <v>424200000</v>
      </c>
      <c r="AD9" s="45">
        <v>424200000</v>
      </c>
    </row>
    <row r="10" spans="2:30" hidden="1" x14ac:dyDescent="0.25">
      <c r="B10">
        <v>6</v>
      </c>
      <c r="C10">
        <v>7</v>
      </c>
      <c r="D10" t="s">
        <v>1772</v>
      </c>
      <c r="E10">
        <v>1101000</v>
      </c>
      <c r="F10">
        <v>1110</v>
      </c>
      <c r="G10" t="s">
        <v>1449</v>
      </c>
      <c r="H10">
        <v>1</v>
      </c>
      <c r="J10">
        <v>4</v>
      </c>
      <c r="L10">
        <v>0</v>
      </c>
      <c r="M10">
        <v>0</v>
      </c>
      <c r="N10" t="s">
        <v>156</v>
      </c>
      <c r="O10" t="s">
        <v>1658</v>
      </c>
      <c r="Q10" s="45" t="s">
        <v>1651</v>
      </c>
      <c r="R10" s="45">
        <v>0</v>
      </c>
      <c r="S10" s="45">
        <v>0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</row>
    <row r="11" spans="2:30" hidden="1" x14ac:dyDescent="0.25">
      <c r="B11">
        <v>7</v>
      </c>
      <c r="C11">
        <v>8</v>
      </c>
      <c r="D11" t="s">
        <v>1773</v>
      </c>
      <c r="E11">
        <v>1101000</v>
      </c>
      <c r="F11">
        <v>1110</v>
      </c>
      <c r="G11" t="s">
        <v>1449</v>
      </c>
      <c r="H11">
        <v>1</v>
      </c>
      <c r="J11">
        <v>4</v>
      </c>
      <c r="L11">
        <v>0</v>
      </c>
      <c r="M11">
        <v>0</v>
      </c>
      <c r="N11" t="s">
        <v>156</v>
      </c>
      <c r="O11" t="s">
        <v>1652</v>
      </c>
      <c r="Q11" s="45" t="s">
        <v>1652</v>
      </c>
      <c r="R11" s="45">
        <v>0</v>
      </c>
      <c r="S11" s="45">
        <v>0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</row>
    <row r="12" spans="2:30" hidden="1" x14ac:dyDescent="0.25">
      <c r="B12">
        <v>8</v>
      </c>
      <c r="C12">
        <v>9</v>
      </c>
      <c r="D12" t="s">
        <v>781</v>
      </c>
      <c r="E12">
        <v>1102000</v>
      </c>
      <c r="F12">
        <v>1119</v>
      </c>
      <c r="H12">
        <v>1</v>
      </c>
      <c r="J12">
        <v>2</v>
      </c>
      <c r="L12">
        <v>0</v>
      </c>
      <c r="M12">
        <v>0</v>
      </c>
      <c r="N12" t="s">
        <v>222</v>
      </c>
      <c r="P12" t="s">
        <v>222</v>
      </c>
      <c r="Q12" s="45" t="s">
        <v>1659</v>
      </c>
      <c r="R12" s="45">
        <v>0</v>
      </c>
      <c r="S12" s="45">
        <v>0</v>
      </c>
      <c r="T12" s="45">
        <v>0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</row>
    <row r="13" spans="2:30" x14ac:dyDescent="0.25">
      <c r="B13">
        <v>9</v>
      </c>
      <c r="C13">
        <v>10</v>
      </c>
      <c r="D13" t="s">
        <v>782</v>
      </c>
      <c r="E13">
        <v>1103000</v>
      </c>
      <c r="H13">
        <v>1</v>
      </c>
      <c r="J13">
        <v>0</v>
      </c>
      <c r="L13">
        <v>1</v>
      </c>
      <c r="M13">
        <v>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</row>
    <row r="14" spans="2:30" x14ac:dyDescent="0.25">
      <c r="B14">
        <v>10</v>
      </c>
      <c r="C14">
        <v>11</v>
      </c>
      <c r="D14" t="s">
        <v>735</v>
      </c>
      <c r="E14">
        <v>1200000</v>
      </c>
      <c r="F14">
        <v>1200</v>
      </c>
      <c r="H14">
        <v>1</v>
      </c>
      <c r="J14">
        <v>0</v>
      </c>
      <c r="K14">
        <v>1</v>
      </c>
      <c r="L14">
        <v>1</v>
      </c>
      <c r="M14">
        <v>1</v>
      </c>
      <c r="Q14" s="45" t="s">
        <v>1656</v>
      </c>
      <c r="R14" s="45">
        <v>3246375000</v>
      </c>
      <c r="S14" s="45">
        <v>270700000</v>
      </c>
      <c r="T14" s="45">
        <v>266700000</v>
      </c>
      <c r="U14" s="45">
        <v>270700000</v>
      </c>
      <c r="V14" s="45">
        <v>268700000</v>
      </c>
      <c r="W14" s="45">
        <v>270700000</v>
      </c>
      <c r="X14" s="45">
        <v>268700000</v>
      </c>
      <c r="Y14" s="45">
        <v>271300000</v>
      </c>
      <c r="Z14" s="45">
        <v>272275000</v>
      </c>
      <c r="AA14" s="45">
        <v>270650000</v>
      </c>
      <c r="AB14" s="45">
        <v>272650000</v>
      </c>
      <c r="AC14" s="45">
        <v>270650000</v>
      </c>
      <c r="AD14" s="45">
        <v>272650000</v>
      </c>
    </row>
    <row r="15" spans="2:30" x14ac:dyDescent="0.25">
      <c r="B15">
        <v>11</v>
      </c>
      <c r="C15">
        <v>12</v>
      </c>
      <c r="D15" t="s">
        <v>783</v>
      </c>
      <c r="E15">
        <v>1201000</v>
      </c>
      <c r="H15">
        <v>1</v>
      </c>
      <c r="J15">
        <v>1</v>
      </c>
      <c r="K15">
        <v>2</v>
      </c>
      <c r="L15">
        <v>1</v>
      </c>
      <c r="M15">
        <v>1</v>
      </c>
      <c r="Q15" s="45" t="s">
        <v>1660</v>
      </c>
      <c r="R15" s="45">
        <v>3246375000</v>
      </c>
      <c r="S15" s="45">
        <v>270700000</v>
      </c>
      <c r="T15" s="45">
        <v>266700000</v>
      </c>
      <c r="U15" s="45">
        <v>270700000</v>
      </c>
      <c r="V15" s="45">
        <v>268700000</v>
      </c>
      <c r="W15" s="45">
        <v>270700000</v>
      </c>
      <c r="X15" s="45">
        <v>268700000</v>
      </c>
      <c r="Y15" s="45">
        <v>271300000</v>
      </c>
      <c r="Z15" s="45">
        <v>272275000</v>
      </c>
      <c r="AA15" s="45">
        <v>270650000</v>
      </c>
      <c r="AB15" s="45">
        <v>272650000</v>
      </c>
      <c r="AC15" s="45">
        <v>270650000</v>
      </c>
      <c r="AD15" s="45">
        <v>272650000</v>
      </c>
    </row>
    <row r="16" spans="2:30" x14ac:dyDescent="0.25">
      <c r="B16">
        <v>12</v>
      </c>
      <c r="C16">
        <v>13</v>
      </c>
      <c r="D16" t="s">
        <v>784</v>
      </c>
      <c r="E16">
        <v>1202000</v>
      </c>
      <c r="F16">
        <v>1210</v>
      </c>
      <c r="G16" t="s">
        <v>1451</v>
      </c>
      <c r="H16">
        <v>1</v>
      </c>
      <c r="J16">
        <v>2</v>
      </c>
      <c r="L16">
        <v>1</v>
      </c>
      <c r="M16">
        <v>1</v>
      </c>
      <c r="N16" t="s">
        <v>555</v>
      </c>
      <c r="P16" t="s">
        <v>555</v>
      </c>
      <c r="Q16" s="45" t="s">
        <v>1218</v>
      </c>
      <c r="R16" s="45">
        <v>1084950000</v>
      </c>
      <c r="S16" s="45">
        <v>90000000</v>
      </c>
      <c r="T16" s="45">
        <v>90000000</v>
      </c>
      <c r="U16" s="45">
        <v>90000000</v>
      </c>
      <c r="V16" s="45">
        <v>90000000</v>
      </c>
      <c r="W16" s="45">
        <v>90000000</v>
      </c>
      <c r="X16" s="45">
        <v>90000000</v>
      </c>
      <c r="Y16" s="45">
        <v>90450000</v>
      </c>
      <c r="Z16" s="45">
        <v>90900000</v>
      </c>
      <c r="AA16" s="45">
        <v>90900000</v>
      </c>
      <c r="AB16" s="45">
        <v>90900000</v>
      </c>
      <c r="AC16" s="45">
        <v>90900000</v>
      </c>
      <c r="AD16" s="45">
        <v>90900000</v>
      </c>
    </row>
    <row r="17" spans="2:30" hidden="1" x14ac:dyDescent="0.25">
      <c r="B17">
        <v>13</v>
      </c>
      <c r="C17">
        <v>14</v>
      </c>
      <c r="D17" t="s">
        <v>1774</v>
      </c>
      <c r="E17">
        <v>1202000</v>
      </c>
      <c r="F17">
        <v>1210</v>
      </c>
      <c r="G17" t="s">
        <v>1451</v>
      </c>
      <c r="H17">
        <v>1</v>
      </c>
      <c r="J17">
        <v>4</v>
      </c>
      <c r="L17">
        <v>0</v>
      </c>
      <c r="M17">
        <v>1</v>
      </c>
      <c r="N17" t="s">
        <v>555</v>
      </c>
      <c r="O17" t="s">
        <v>1657</v>
      </c>
      <c r="Q17" s="45" t="s">
        <v>1650</v>
      </c>
      <c r="R17" s="45">
        <v>1084950000</v>
      </c>
      <c r="S17" s="45">
        <v>90000000</v>
      </c>
      <c r="T17" s="45">
        <v>90000000</v>
      </c>
      <c r="U17" s="45">
        <v>90000000</v>
      </c>
      <c r="V17" s="45">
        <v>90000000</v>
      </c>
      <c r="W17" s="45">
        <v>90000000</v>
      </c>
      <c r="X17" s="45">
        <v>90000000</v>
      </c>
      <c r="Y17" s="45">
        <v>90450000</v>
      </c>
      <c r="Z17" s="45">
        <v>90900000</v>
      </c>
      <c r="AA17" s="45">
        <v>90900000</v>
      </c>
      <c r="AB17" s="45">
        <v>90900000</v>
      </c>
      <c r="AC17" s="45">
        <v>90900000</v>
      </c>
      <c r="AD17" s="45">
        <v>90900000</v>
      </c>
    </row>
    <row r="18" spans="2:30" hidden="1" x14ac:dyDescent="0.25">
      <c r="B18">
        <v>14</v>
      </c>
      <c r="C18">
        <v>15</v>
      </c>
      <c r="D18" t="s">
        <v>1775</v>
      </c>
      <c r="E18">
        <v>1202000</v>
      </c>
      <c r="F18">
        <v>1210</v>
      </c>
      <c r="G18" t="s">
        <v>1451</v>
      </c>
      <c r="H18">
        <v>1</v>
      </c>
      <c r="J18">
        <v>4</v>
      </c>
      <c r="L18">
        <v>0</v>
      </c>
      <c r="M18">
        <v>0</v>
      </c>
      <c r="N18" t="s">
        <v>555</v>
      </c>
      <c r="O18" t="s">
        <v>1658</v>
      </c>
      <c r="Q18" s="45" t="s">
        <v>1651</v>
      </c>
      <c r="R18" s="45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</row>
    <row r="19" spans="2:30" hidden="1" x14ac:dyDescent="0.25">
      <c r="B19">
        <v>15</v>
      </c>
      <c r="C19">
        <v>16</v>
      </c>
      <c r="D19" t="s">
        <v>1776</v>
      </c>
      <c r="E19">
        <v>1202000</v>
      </c>
      <c r="F19">
        <v>1210</v>
      </c>
      <c r="G19" t="s">
        <v>1451</v>
      </c>
      <c r="H19">
        <v>1</v>
      </c>
      <c r="J19">
        <v>4</v>
      </c>
      <c r="L19">
        <v>0</v>
      </c>
      <c r="M19">
        <v>0</v>
      </c>
      <c r="N19" t="s">
        <v>555</v>
      </c>
      <c r="O19" t="s">
        <v>1652</v>
      </c>
      <c r="Q19" s="45" t="s">
        <v>1652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</row>
    <row r="20" spans="2:30" x14ac:dyDescent="0.25">
      <c r="B20">
        <v>16</v>
      </c>
      <c r="C20">
        <v>17</v>
      </c>
      <c r="D20" t="s">
        <v>785</v>
      </c>
      <c r="E20">
        <v>1203000</v>
      </c>
      <c r="F20">
        <v>1211</v>
      </c>
      <c r="G20" t="s">
        <v>1453</v>
      </c>
      <c r="H20">
        <v>1</v>
      </c>
      <c r="J20">
        <v>2</v>
      </c>
      <c r="L20">
        <v>1</v>
      </c>
      <c r="M20">
        <v>1</v>
      </c>
      <c r="N20" t="s">
        <v>557</v>
      </c>
      <c r="P20" t="s">
        <v>557</v>
      </c>
      <c r="Q20" s="45" t="s">
        <v>1219</v>
      </c>
      <c r="R20" s="45">
        <v>361650000</v>
      </c>
      <c r="S20" s="45">
        <v>30000000</v>
      </c>
      <c r="T20" s="45">
        <v>30000000</v>
      </c>
      <c r="U20" s="45">
        <v>30000000</v>
      </c>
      <c r="V20" s="45">
        <v>30000000</v>
      </c>
      <c r="W20" s="45">
        <v>30000000</v>
      </c>
      <c r="X20" s="45">
        <v>30000000</v>
      </c>
      <c r="Y20" s="45">
        <v>30150000</v>
      </c>
      <c r="Z20" s="45">
        <v>30300000</v>
      </c>
      <c r="AA20" s="45">
        <v>30300000</v>
      </c>
      <c r="AB20" s="45">
        <v>30300000</v>
      </c>
      <c r="AC20" s="45">
        <v>30300000</v>
      </c>
      <c r="AD20" s="45">
        <v>30300000</v>
      </c>
    </row>
    <row r="21" spans="2:30" hidden="1" x14ac:dyDescent="0.25">
      <c r="B21">
        <v>17</v>
      </c>
      <c r="C21">
        <v>18</v>
      </c>
      <c r="D21" t="s">
        <v>1777</v>
      </c>
      <c r="E21">
        <v>1203000</v>
      </c>
      <c r="F21">
        <v>1211</v>
      </c>
      <c r="G21" t="s">
        <v>1453</v>
      </c>
      <c r="H21">
        <v>1</v>
      </c>
      <c r="J21">
        <v>4</v>
      </c>
      <c r="L21">
        <v>0</v>
      </c>
      <c r="M21">
        <v>1</v>
      </c>
      <c r="N21" t="s">
        <v>557</v>
      </c>
      <c r="O21" t="s">
        <v>1657</v>
      </c>
      <c r="Q21" s="45" t="s">
        <v>1650</v>
      </c>
      <c r="R21" s="45">
        <v>361650000</v>
      </c>
      <c r="S21" s="45">
        <v>30000000</v>
      </c>
      <c r="T21" s="45">
        <v>30000000</v>
      </c>
      <c r="U21" s="45">
        <v>30000000</v>
      </c>
      <c r="V21" s="45">
        <v>30000000</v>
      </c>
      <c r="W21" s="45">
        <v>30000000</v>
      </c>
      <c r="X21" s="45">
        <v>30000000</v>
      </c>
      <c r="Y21" s="45">
        <v>30150000</v>
      </c>
      <c r="Z21" s="45">
        <v>30300000</v>
      </c>
      <c r="AA21" s="45">
        <v>30300000</v>
      </c>
      <c r="AB21" s="45">
        <v>30300000</v>
      </c>
      <c r="AC21" s="45">
        <v>30300000</v>
      </c>
      <c r="AD21" s="45">
        <v>30300000</v>
      </c>
    </row>
    <row r="22" spans="2:30" hidden="1" x14ac:dyDescent="0.25">
      <c r="B22">
        <v>18</v>
      </c>
      <c r="C22">
        <v>19</v>
      </c>
      <c r="D22" t="s">
        <v>1778</v>
      </c>
      <c r="E22">
        <v>1203000</v>
      </c>
      <c r="F22">
        <v>1211</v>
      </c>
      <c r="G22" t="s">
        <v>1453</v>
      </c>
      <c r="H22">
        <v>1</v>
      </c>
      <c r="J22">
        <v>4</v>
      </c>
      <c r="L22">
        <v>0</v>
      </c>
      <c r="M22">
        <v>0</v>
      </c>
      <c r="N22" t="s">
        <v>557</v>
      </c>
      <c r="O22" t="s">
        <v>1658</v>
      </c>
      <c r="Q22" s="45" t="s">
        <v>1651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</row>
    <row r="23" spans="2:30" hidden="1" x14ac:dyDescent="0.25">
      <c r="B23">
        <v>19</v>
      </c>
      <c r="C23">
        <v>20</v>
      </c>
      <c r="D23" t="s">
        <v>1779</v>
      </c>
      <c r="E23">
        <v>1203000</v>
      </c>
      <c r="F23">
        <v>1211</v>
      </c>
      <c r="G23" t="s">
        <v>1453</v>
      </c>
      <c r="H23">
        <v>1</v>
      </c>
      <c r="J23">
        <v>4</v>
      </c>
      <c r="L23">
        <v>0</v>
      </c>
      <c r="M23">
        <v>0</v>
      </c>
      <c r="N23" t="s">
        <v>557</v>
      </c>
      <c r="O23" t="s">
        <v>1652</v>
      </c>
      <c r="Q23" s="45" t="s">
        <v>1652</v>
      </c>
      <c r="R23" s="45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</row>
    <row r="24" spans="2:30" x14ac:dyDescent="0.25">
      <c r="B24">
        <v>20</v>
      </c>
      <c r="C24">
        <v>21</v>
      </c>
      <c r="D24" t="s">
        <v>786</v>
      </c>
      <c r="E24">
        <v>1204000</v>
      </c>
      <c r="F24">
        <v>1220</v>
      </c>
      <c r="G24" t="s">
        <v>1455</v>
      </c>
      <c r="H24">
        <v>1</v>
      </c>
      <c r="J24">
        <v>2</v>
      </c>
      <c r="L24">
        <v>1</v>
      </c>
      <c r="M24">
        <v>1</v>
      </c>
      <c r="N24" t="s">
        <v>559</v>
      </c>
      <c r="P24" t="s">
        <v>559</v>
      </c>
      <c r="Q24" s="45" t="s">
        <v>1220</v>
      </c>
      <c r="R24" s="45">
        <v>732000000</v>
      </c>
      <c r="S24" s="45">
        <v>62000000</v>
      </c>
      <c r="T24" s="45">
        <v>58000000</v>
      </c>
      <c r="U24" s="45">
        <v>62000000</v>
      </c>
      <c r="V24" s="45">
        <v>60000000</v>
      </c>
      <c r="W24" s="45">
        <v>62000000</v>
      </c>
      <c r="X24" s="45">
        <v>60000000</v>
      </c>
      <c r="Y24" s="45">
        <v>62000000</v>
      </c>
      <c r="Z24" s="45">
        <v>62000000</v>
      </c>
      <c r="AA24" s="45">
        <v>60000000</v>
      </c>
      <c r="AB24" s="45">
        <v>62000000</v>
      </c>
      <c r="AC24" s="45">
        <v>60000000</v>
      </c>
      <c r="AD24" s="45">
        <v>62000000</v>
      </c>
    </row>
    <row r="25" spans="2:30" hidden="1" x14ac:dyDescent="0.25">
      <c r="B25">
        <v>21</v>
      </c>
      <c r="C25">
        <v>22</v>
      </c>
      <c r="D25" t="s">
        <v>1780</v>
      </c>
      <c r="E25">
        <v>1204000</v>
      </c>
      <c r="F25">
        <v>1220</v>
      </c>
      <c r="G25" t="s">
        <v>1455</v>
      </c>
      <c r="H25">
        <v>1</v>
      </c>
      <c r="J25">
        <v>4</v>
      </c>
      <c r="L25">
        <v>0</v>
      </c>
      <c r="M25">
        <v>1</v>
      </c>
      <c r="N25" t="s">
        <v>559</v>
      </c>
      <c r="O25" t="s">
        <v>1657</v>
      </c>
      <c r="Q25" s="45" t="s">
        <v>1650</v>
      </c>
      <c r="R25" s="45">
        <v>732000000</v>
      </c>
      <c r="S25" s="45">
        <v>62000000</v>
      </c>
      <c r="T25" s="45">
        <v>58000000</v>
      </c>
      <c r="U25" s="45">
        <v>62000000</v>
      </c>
      <c r="V25" s="45">
        <v>60000000</v>
      </c>
      <c r="W25" s="45">
        <v>62000000</v>
      </c>
      <c r="X25" s="45">
        <v>60000000</v>
      </c>
      <c r="Y25" s="45">
        <v>62000000</v>
      </c>
      <c r="Z25" s="45">
        <v>62000000</v>
      </c>
      <c r="AA25" s="45">
        <v>60000000</v>
      </c>
      <c r="AB25" s="45">
        <v>62000000</v>
      </c>
      <c r="AC25" s="45">
        <v>60000000</v>
      </c>
      <c r="AD25" s="45">
        <v>62000000</v>
      </c>
    </row>
    <row r="26" spans="2:30" hidden="1" x14ac:dyDescent="0.25">
      <c r="B26">
        <v>22</v>
      </c>
      <c r="C26">
        <v>23</v>
      </c>
      <c r="D26" t="s">
        <v>1781</v>
      </c>
      <c r="E26">
        <v>1204000</v>
      </c>
      <c r="F26">
        <v>1220</v>
      </c>
      <c r="G26" t="s">
        <v>1455</v>
      </c>
      <c r="H26">
        <v>1</v>
      </c>
      <c r="J26">
        <v>4</v>
      </c>
      <c r="L26">
        <v>0</v>
      </c>
      <c r="M26">
        <v>0</v>
      </c>
      <c r="N26" t="s">
        <v>559</v>
      </c>
      <c r="O26" t="s">
        <v>1658</v>
      </c>
      <c r="Q26" s="45" t="s">
        <v>1651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</row>
    <row r="27" spans="2:30" hidden="1" x14ac:dyDescent="0.25">
      <c r="B27">
        <v>23</v>
      </c>
      <c r="C27">
        <v>24</v>
      </c>
      <c r="D27" t="s">
        <v>1782</v>
      </c>
      <c r="E27">
        <v>1204000</v>
      </c>
      <c r="F27">
        <v>1220</v>
      </c>
      <c r="G27" t="s">
        <v>1455</v>
      </c>
      <c r="H27">
        <v>1</v>
      </c>
      <c r="J27">
        <v>4</v>
      </c>
      <c r="L27">
        <v>0</v>
      </c>
      <c r="M27">
        <v>0</v>
      </c>
      <c r="N27" t="s">
        <v>559</v>
      </c>
      <c r="O27" t="s">
        <v>1652</v>
      </c>
      <c r="Q27" s="45" t="s">
        <v>1652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</row>
    <row r="28" spans="2:30" x14ac:dyDescent="0.25">
      <c r="B28">
        <v>24</v>
      </c>
      <c r="C28">
        <v>25</v>
      </c>
      <c r="D28" t="s">
        <v>787</v>
      </c>
      <c r="E28">
        <v>1205000</v>
      </c>
      <c r="F28">
        <v>1230</v>
      </c>
      <c r="G28" t="s">
        <v>1457</v>
      </c>
      <c r="H28">
        <v>1</v>
      </c>
      <c r="J28">
        <v>2</v>
      </c>
      <c r="L28">
        <v>1</v>
      </c>
      <c r="M28">
        <v>1</v>
      </c>
      <c r="N28" t="s">
        <v>561</v>
      </c>
      <c r="P28" t="s">
        <v>561</v>
      </c>
      <c r="Q28" s="45" t="s">
        <v>1221</v>
      </c>
      <c r="R28" s="45">
        <v>120000000</v>
      </c>
      <c r="S28" s="45">
        <v>10000000</v>
      </c>
      <c r="T28" s="45">
        <v>10000000</v>
      </c>
      <c r="U28" s="45">
        <v>10000000</v>
      </c>
      <c r="V28" s="45">
        <v>10000000</v>
      </c>
      <c r="W28" s="45">
        <v>10000000</v>
      </c>
      <c r="X28" s="45">
        <v>10000000</v>
      </c>
      <c r="Y28" s="45">
        <v>10000000</v>
      </c>
      <c r="Z28" s="45">
        <v>10000000</v>
      </c>
      <c r="AA28" s="45">
        <v>10000000</v>
      </c>
      <c r="AB28" s="45">
        <v>10000000</v>
      </c>
      <c r="AC28" s="45">
        <v>10000000</v>
      </c>
      <c r="AD28" s="45">
        <v>10000000</v>
      </c>
    </row>
    <row r="29" spans="2:30" hidden="1" x14ac:dyDescent="0.25">
      <c r="B29">
        <v>25</v>
      </c>
      <c r="C29">
        <v>26</v>
      </c>
      <c r="D29" t="s">
        <v>1783</v>
      </c>
      <c r="E29">
        <v>1205000</v>
      </c>
      <c r="F29">
        <v>1230</v>
      </c>
      <c r="G29" t="s">
        <v>1457</v>
      </c>
      <c r="H29">
        <v>1</v>
      </c>
      <c r="J29">
        <v>4</v>
      </c>
      <c r="L29">
        <v>0</v>
      </c>
      <c r="M29">
        <v>1</v>
      </c>
      <c r="N29" t="s">
        <v>561</v>
      </c>
      <c r="O29" t="s">
        <v>1657</v>
      </c>
      <c r="Q29" s="45" t="s">
        <v>1650</v>
      </c>
      <c r="R29" s="45">
        <v>120000000</v>
      </c>
      <c r="S29" s="45">
        <v>10000000</v>
      </c>
      <c r="T29" s="45">
        <v>10000000</v>
      </c>
      <c r="U29" s="45">
        <v>10000000</v>
      </c>
      <c r="V29" s="45">
        <v>10000000</v>
      </c>
      <c r="W29" s="45">
        <v>10000000</v>
      </c>
      <c r="X29" s="45">
        <v>10000000</v>
      </c>
      <c r="Y29" s="45">
        <v>10000000</v>
      </c>
      <c r="Z29" s="45">
        <v>10000000</v>
      </c>
      <c r="AA29" s="45">
        <v>10000000</v>
      </c>
      <c r="AB29" s="45">
        <v>10000000</v>
      </c>
      <c r="AC29" s="45">
        <v>10000000</v>
      </c>
      <c r="AD29" s="45">
        <v>10000000</v>
      </c>
    </row>
    <row r="30" spans="2:30" hidden="1" x14ac:dyDescent="0.25">
      <c r="B30">
        <v>26</v>
      </c>
      <c r="C30">
        <v>27</v>
      </c>
      <c r="D30" t="s">
        <v>1784</v>
      </c>
      <c r="E30">
        <v>1205000</v>
      </c>
      <c r="F30">
        <v>1230</v>
      </c>
      <c r="G30" t="s">
        <v>1457</v>
      </c>
      <c r="H30">
        <v>1</v>
      </c>
      <c r="J30">
        <v>4</v>
      </c>
      <c r="L30">
        <v>0</v>
      </c>
      <c r="M30">
        <v>0</v>
      </c>
      <c r="N30" t="s">
        <v>561</v>
      </c>
      <c r="O30" t="s">
        <v>1658</v>
      </c>
      <c r="Q30" s="45" t="s">
        <v>1651</v>
      </c>
      <c r="R30" s="45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</row>
    <row r="31" spans="2:30" hidden="1" x14ac:dyDescent="0.25">
      <c r="B31">
        <v>27</v>
      </c>
      <c r="C31">
        <v>28</v>
      </c>
      <c r="D31" t="s">
        <v>1785</v>
      </c>
      <c r="E31">
        <v>1205000</v>
      </c>
      <c r="F31">
        <v>1230</v>
      </c>
      <c r="G31" t="s">
        <v>1457</v>
      </c>
      <c r="H31">
        <v>1</v>
      </c>
      <c r="J31">
        <v>4</v>
      </c>
      <c r="L31">
        <v>0</v>
      </c>
      <c r="M31">
        <v>0</v>
      </c>
      <c r="N31" t="s">
        <v>561</v>
      </c>
      <c r="O31" t="s">
        <v>1652</v>
      </c>
      <c r="Q31" s="45" t="s">
        <v>1652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5">
        <v>0</v>
      </c>
      <c r="AD31" s="45">
        <v>0</v>
      </c>
    </row>
    <row r="32" spans="2:30" x14ac:dyDescent="0.25">
      <c r="B32">
        <v>28</v>
      </c>
      <c r="C32">
        <v>29</v>
      </c>
      <c r="D32" t="s">
        <v>788</v>
      </c>
      <c r="E32">
        <v>1206000</v>
      </c>
      <c r="F32">
        <v>1231</v>
      </c>
      <c r="G32" t="s">
        <v>1459</v>
      </c>
      <c r="H32">
        <v>1</v>
      </c>
      <c r="J32">
        <v>2</v>
      </c>
      <c r="L32">
        <v>1</v>
      </c>
      <c r="M32">
        <v>1</v>
      </c>
      <c r="N32" t="s">
        <v>563</v>
      </c>
      <c r="P32" t="s">
        <v>563</v>
      </c>
      <c r="Q32" s="45" t="s">
        <v>1222</v>
      </c>
      <c r="R32" s="45">
        <v>240000000</v>
      </c>
      <c r="S32" s="45">
        <v>20000000</v>
      </c>
      <c r="T32" s="45">
        <v>20000000</v>
      </c>
      <c r="U32" s="45">
        <v>20000000</v>
      </c>
      <c r="V32" s="45">
        <v>20000000</v>
      </c>
      <c r="W32" s="45">
        <v>20000000</v>
      </c>
      <c r="X32" s="45">
        <v>20000000</v>
      </c>
      <c r="Y32" s="45">
        <v>20000000</v>
      </c>
      <c r="Z32" s="45">
        <v>20000000</v>
      </c>
      <c r="AA32" s="45">
        <v>20000000</v>
      </c>
      <c r="AB32" s="45">
        <v>20000000</v>
      </c>
      <c r="AC32" s="45">
        <v>20000000</v>
      </c>
      <c r="AD32" s="45">
        <v>20000000</v>
      </c>
    </row>
    <row r="33" spans="2:30" hidden="1" x14ac:dyDescent="0.25">
      <c r="B33">
        <v>29</v>
      </c>
      <c r="C33">
        <v>30</v>
      </c>
      <c r="D33" t="s">
        <v>1786</v>
      </c>
      <c r="E33">
        <v>1206000</v>
      </c>
      <c r="F33">
        <v>1231</v>
      </c>
      <c r="G33" t="s">
        <v>1459</v>
      </c>
      <c r="H33">
        <v>1</v>
      </c>
      <c r="J33">
        <v>4</v>
      </c>
      <c r="L33">
        <v>0</v>
      </c>
      <c r="M33">
        <v>1</v>
      </c>
      <c r="N33" t="s">
        <v>563</v>
      </c>
      <c r="O33" t="s">
        <v>1657</v>
      </c>
      <c r="Q33" s="45" t="s">
        <v>1650</v>
      </c>
      <c r="R33" s="45">
        <v>240000000</v>
      </c>
      <c r="S33" s="45">
        <v>20000000</v>
      </c>
      <c r="T33" s="45">
        <v>20000000</v>
      </c>
      <c r="U33" s="45">
        <v>20000000</v>
      </c>
      <c r="V33" s="45">
        <v>20000000</v>
      </c>
      <c r="W33" s="45">
        <v>20000000</v>
      </c>
      <c r="X33" s="45">
        <v>20000000</v>
      </c>
      <c r="Y33" s="45">
        <v>20000000</v>
      </c>
      <c r="Z33" s="45">
        <v>20000000</v>
      </c>
      <c r="AA33" s="45">
        <v>20000000</v>
      </c>
      <c r="AB33" s="45">
        <v>20000000</v>
      </c>
      <c r="AC33" s="45">
        <v>20000000</v>
      </c>
      <c r="AD33" s="45">
        <v>20000000</v>
      </c>
    </row>
    <row r="34" spans="2:30" hidden="1" x14ac:dyDescent="0.25">
      <c r="B34">
        <v>30</v>
      </c>
      <c r="C34">
        <v>31</v>
      </c>
      <c r="D34" t="s">
        <v>1787</v>
      </c>
      <c r="E34">
        <v>1206000</v>
      </c>
      <c r="F34">
        <v>1231</v>
      </c>
      <c r="G34" t="s">
        <v>1459</v>
      </c>
      <c r="H34">
        <v>1</v>
      </c>
      <c r="J34">
        <v>4</v>
      </c>
      <c r="L34">
        <v>0</v>
      </c>
      <c r="M34">
        <v>0</v>
      </c>
      <c r="N34" t="s">
        <v>563</v>
      </c>
      <c r="O34" t="s">
        <v>1658</v>
      </c>
      <c r="Q34" s="45" t="s">
        <v>1651</v>
      </c>
      <c r="R34" s="45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</row>
    <row r="35" spans="2:30" hidden="1" x14ac:dyDescent="0.25">
      <c r="B35">
        <v>31</v>
      </c>
      <c r="C35">
        <v>32</v>
      </c>
      <c r="D35" t="s">
        <v>1788</v>
      </c>
      <c r="E35">
        <v>1206000</v>
      </c>
      <c r="F35">
        <v>1231</v>
      </c>
      <c r="G35" t="s">
        <v>1459</v>
      </c>
      <c r="H35">
        <v>1</v>
      </c>
      <c r="J35">
        <v>4</v>
      </c>
      <c r="L35">
        <v>0</v>
      </c>
      <c r="M35">
        <v>0</v>
      </c>
      <c r="N35" t="s">
        <v>563</v>
      </c>
      <c r="O35" t="s">
        <v>1652</v>
      </c>
      <c r="Q35" s="45" t="s">
        <v>1652</v>
      </c>
      <c r="R35" s="45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</row>
    <row r="36" spans="2:30" x14ac:dyDescent="0.25">
      <c r="B36">
        <v>32</v>
      </c>
      <c r="C36">
        <v>33</v>
      </c>
      <c r="D36" t="s">
        <v>789</v>
      </c>
      <c r="E36">
        <v>1207000</v>
      </c>
      <c r="F36">
        <v>1232</v>
      </c>
      <c r="G36" t="s">
        <v>1461</v>
      </c>
      <c r="H36">
        <v>1</v>
      </c>
      <c r="J36">
        <v>2</v>
      </c>
      <c r="L36">
        <v>1</v>
      </c>
      <c r="M36">
        <v>1</v>
      </c>
      <c r="N36" t="s">
        <v>565</v>
      </c>
      <c r="P36" t="s">
        <v>565</v>
      </c>
      <c r="Q36" s="45" t="s">
        <v>1223</v>
      </c>
      <c r="R36" s="45">
        <v>24000000</v>
      </c>
      <c r="S36" s="45">
        <v>2000000</v>
      </c>
      <c r="T36" s="45">
        <v>2000000</v>
      </c>
      <c r="U36" s="45">
        <v>2000000</v>
      </c>
      <c r="V36" s="45">
        <v>2000000</v>
      </c>
      <c r="W36" s="45">
        <v>2000000</v>
      </c>
      <c r="X36" s="45">
        <v>2000000</v>
      </c>
      <c r="Y36" s="45">
        <v>2000000</v>
      </c>
      <c r="Z36" s="45">
        <v>2000000</v>
      </c>
      <c r="AA36" s="45">
        <v>2000000</v>
      </c>
      <c r="AB36" s="45">
        <v>2000000</v>
      </c>
      <c r="AC36" s="45">
        <v>2000000</v>
      </c>
      <c r="AD36" s="45">
        <v>2000000</v>
      </c>
    </row>
    <row r="37" spans="2:30" hidden="1" x14ac:dyDescent="0.25">
      <c r="B37">
        <v>33</v>
      </c>
      <c r="C37">
        <v>34</v>
      </c>
      <c r="D37" t="s">
        <v>1789</v>
      </c>
      <c r="E37">
        <v>1207000</v>
      </c>
      <c r="F37">
        <v>1232</v>
      </c>
      <c r="G37" t="s">
        <v>1461</v>
      </c>
      <c r="H37">
        <v>1</v>
      </c>
      <c r="J37">
        <v>4</v>
      </c>
      <c r="L37">
        <v>0</v>
      </c>
      <c r="M37">
        <v>1</v>
      </c>
      <c r="N37" t="s">
        <v>565</v>
      </c>
      <c r="O37" t="s">
        <v>1657</v>
      </c>
      <c r="Q37" s="45" t="s">
        <v>1650</v>
      </c>
      <c r="R37" s="45">
        <v>24000000</v>
      </c>
      <c r="S37" s="45">
        <v>2000000</v>
      </c>
      <c r="T37" s="45">
        <v>2000000</v>
      </c>
      <c r="U37" s="45">
        <v>2000000</v>
      </c>
      <c r="V37" s="45">
        <v>2000000</v>
      </c>
      <c r="W37" s="45">
        <v>2000000</v>
      </c>
      <c r="X37" s="45">
        <v>2000000</v>
      </c>
      <c r="Y37" s="45">
        <v>2000000</v>
      </c>
      <c r="Z37" s="45">
        <v>2000000</v>
      </c>
      <c r="AA37" s="45">
        <v>2000000</v>
      </c>
      <c r="AB37" s="45">
        <v>2000000</v>
      </c>
      <c r="AC37" s="45">
        <v>2000000</v>
      </c>
      <c r="AD37" s="45">
        <v>2000000</v>
      </c>
    </row>
    <row r="38" spans="2:30" hidden="1" x14ac:dyDescent="0.25">
      <c r="B38">
        <v>34</v>
      </c>
      <c r="C38">
        <v>35</v>
      </c>
      <c r="D38" t="s">
        <v>1790</v>
      </c>
      <c r="E38">
        <v>1207000</v>
      </c>
      <c r="F38">
        <v>1232</v>
      </c>
      <c r="G38" t="s">
        <v>1461</v>
      </c>
      <c r="H38">
        <v>1</v>
      </c>
      <c r="J38">
        <v>4</v>
      </c>
      <c r="L38">
        <v>0</v>
      </c>
      <c r="M38">
        <v>0</v>
      </c>
      <c r="N38" t="s">
        <v>565</v>
      </c>
      <c r="O38" t="s">
        <v>1658</v>
      </c>
      <c r="Q38" s="45" t="s">
        <v>1651</v>
      </c>
      <c r="R38" s="45">
        <v>0</v>
      </c>
      <c r="S38" s="45">
        <v>0</v>
      </c>
      <c r="T38" s="45">
        <v>0</v>
      </c>
      <c r="U38" s="45">
        <v>0</v>
      </c>
      <c r="V38" s="45">
        <v>0</v>
      </c>
      <c r="W38" s="45">
        <v>0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</row>
    <row r="39" spans="2:30" hidden="1" x14ac:dyDescent="0.25">
      <c r="B39">
        <v>35</v>
      </c>
      <c r="C39">
        <v>36</v>
      </c>
      <c r="D39" t="s">
        <v>1791</v>
      </c>
      <c r="E39">
        <v>1207000</v>
      </c>
      <c r="F39">
        <v>1232</v>
      </c>
      <c r="G39" t="s">
        <v>1461</v>
      </c>
      <c r="H39">
        <v>1</v>
      </c>
      <c r="J39">
        <v>4</v>
      </c>
      <c r="L39">
        <v>0</v>
      </c>
      <c r="M39">
        <v>0</v>
      </c>
      <c r="N39" t="s">
        <v>565</v>
      </c>
      <c r="O39" t="s">
        <v>1652</v>
      </c>
      <c r="Q39" s="45" t="s">
        <v>1652</v>
      </c>
      <c r="R39" s="45">
        <v>0</v>
      </c>
      <c r="S39" s="45">
        <v>0</v>
      </c>
      <c r="T39" s="45">
        <v>0</v>
      </c>
      <c r="U39" s="45">
        <v>0</v>
      </c>
      <c r="V39" s="45">
        <v>0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  <c r="AD39" s="45">
        <v>0</v>
      </c>
    </row>
    <row r="40" spans="2:30" x14ac:dyDescent="0.25">
      <c r="B40">
        <v>36</v>
      </c>
      <c r="C40">
        <v>37</v>
      </c>
      <c r="D40" t="s">
        <v>790</v>
      </c>
      <c r="E40">
        <v>1208000</v>
      </c>
      <c r="F40">
        <v>1240</v>
      </c>
      <c r="G40" t="s">
        <v>1463</v>
      </c>
      <c r="H40">
        <v>1</v>
      </c>
      <c r="J40">
        <v>2</v>
      </c>
      <c r="L40">
        <v>1</v>
      </c>
      <c r="M40">
        <v>1</v>
      </c>
      <c r="N40" t="s">
        <v>571</v>
      </c>
      <c r="P40" t="s">
        <v>571</v>
      </c>
      <c r="Q40" s="45" t="s">
        <v>1226</v>
      </c>
      <c r="R40" s="45">
        <v>543375000</v>
      </c>
      <c r="S40" s="45">
        <v>45000000</v>
      </c>
      <c r="T40" s="45">
        <v>45000000</v>
      </c>
      <c r="U40" s="45">
        <v>45000000</v>
      </c>
      <c r="V40" s="45">
        <v>45000000</v>
      </c>
      <c r="W40" s="45">
        <v>45000000</v>
      </c>
      <c r="X40" s="45">
        <v>45000000</v>
      </c>
      <c r="Y40" s="45">
        <v>45000000</v>
      </c>
      <c r="Z40" s="45">
        <v>45375000</v>
      </c>
      <c r="AA40" s="45">
        <v>45750000</v>
      </c>
      <c r="AB40" s="45">
        <v>45750000</v>
      </c>
      <c r="AC40" s="45">
        <v>45750000</v>
      </c>
      <c r="AD40" s="45">
        <v>45750000</v>
      </c>
    </row>
    <row r="41" spans="2:30" hidden="1" x14ac:dyDescent="0.25">
      <c r="B41">
        <v>37</v>
      </c>
      <c r="C41">
        <v>38</v>
      </c>
      <c r="D41" t="s">
        <v>1792</v>
      </c>
      <c r="E41">
        <v>1208000</v>
      </c>
      <c r="F41">
        <v>1240</v>
      </c>
      <c r="G41" t="s">
        <v>1463</v>
      </c>
      <c r="H41">
        <v>1</v>
      </c>
      <c r="J41">
        <v>4</v>
      </c>
      <c r="L41">
        <v>0</v>
      </c>
      <c r="M41">
        <v>1</v>
      </c>
      <c r="N41" t="s">
        <v>571</v>
      </c>
      <c r="O41" t="s">
        <v>1657</v>
      </c>
      <c r="Q41" s="45" t="s">
        <v>1650</v>
      </c>
      <c r="R41" s="45">
        <v>543375000</v>
      </c>
      <c r="S41" s="45">
        <v>45000000</v>
      </c>
      <c r="T41" s="45">
        <v>45000000</v>
      </c>
      <c r="U41" s="45">
        <v>45000000</v>
      </c>
      <c r="V41" s="45">
        <v>45000000</v>
      </c>
      <c r="W41" s="45">
        <v>45000000</v>
      </c>
      <c r="X41" s="45">
        <v>45000000</v>
      </c>
      <c r="Y41" s="45">
        <v>45000000</v>
      </c>
      <c r="Z41" s="45">
        <v>45375000</v>
      </c>
      <c r="AA41" s="45">
        <v>45750000</v>
      </c>
      <c r="AB41" s="45">
        <v>45750000</v>
      </c>
      <c r="AC41" s="45">
        <v>45750000</v>
      </c>
      <c r="AD41" s="45">
        <v>45750000</v>
      </c>
    </row>
    <row r="42" spans="2:30" hidden="1" x14ac:dyDescent="0.25">
      <c r="B42">
        <v>38</v>
      </c>
      <c r="C42">
        <v>39</v>
      </c>
      <c r="D42" t="s">
        <v>1793</v>
      </c>
      <c r="E42">
        <v>1208000</v>
      </c>
      <c r="F42">
        <v>1240</v>
      </c>
      <c r="G42" t="s">
        <v>1463</v>
      </c>
      <c r="H42">
        <v>1</v>
      </c>
      <c r="J42">
        <v>4</v>
      </c>
      <c r="L42">
        <v>0</v>
      </c>
      <c r="M42">
        <v>0</v>
      </c>
      <c r="N42" t="s">
        <v>571</v>
      </c>
      <c r="O42" t="s">
        <v>1658</v>
      </c>
      <c r="Q42" s="45" t="s">
        <v>1651</v>
      </c>
      <c r="R42" s="45">
        <v>0</v>
      </c>
      <c r="S42" s="45">
        <v>0</v>
      </c>
      <c r="T42" s="45">
        <v>0</v>
      </c>
      <c r="U42" s="45">
        <v>0</v>
      </c>
      <c r="V42" s="45">
        <v>0</v>
      </c>
      <c r="W42" s="45">
        <v>0</v>
      </c>
      <c r="X42" s="45">
        <v>0</v>
      </c>
      <c r="Y42" s="45">
        <v>0</v>
      </c>
      <c r="Z42" s="45">
        <v>0</v>
      </c>
      <c r="AA42" s="45">
        <v>0</v>
      </c>
      <c r="AB42" s="45">
        <v>0</v>
      </c>
      <c r="AC42" s="45">
        <v>0</v>
      </c>
      <c r="AD42" s="45">
        <v>0</v>
      </c>
    </row>
    <row r="43" spans="2:30" hidden="1" x14ac:dyDescent="0.25">
      <c r="B43">
        <v>39</v>
      </c>
      <c r="C43">
        <v>40</v>
      </c>
      <c r="D43" t="s">
        <v>1794</v>
      </c>
      <c r="E43">
        <v>1208000</v>
      </c>
      <c r="F43">
        <v>1240</v>
      </c>
      <c r="G43" t="s">
        <v>1463</v>
      </c>
      <c r="H43">
        <v>1</v>
      </c>
      <c r="J43">
        <v>4</v>
      </c>
      <c r="L43">
        <v>0</v>
      </c>
      <c r="M43">
        <v>0</v>
      </c>
      <c r="N43" t="s">
        <v>571</v>
      </c>
      <c r="O43" t="s">
        <v>1652</v>
      </c>
      <c r="Q43" s="45" t="s">
        <v>1652</v>
      </c>
      <c r="R43" s="45">
        <v>0</v>
      </c>
      <c r="S43" s="45">
        <v>0</v>
      </c>
      <c r="T43" s="45">
        <v>0</v>
      </c>
      <c r="U43" s="45">
        <v>0</v>
      </c>
      <c r="V43" s="45">
        <v>0</v>
      </c>
      <c r="W43" s="45">
        <v>0</v>
      </c>
      <c r="X43" s="45">
        <v>0</v>
      </c>
      <c r="Y43" s="45">
        <v>0</v>
      </c>
      <c r="Z43" s="45">
        <v>0</v>
      </c>
      <c r="AA43" s="45">
        <v>0</v>
      </c>
      <c r="AB43" s="45">
        <v>0</v>
      </c>
      <c r="AC43" s="45">
        <v>0</v>
      </c>
      <c r="AD43" s="45">
        <v>0</v>
      </c>
    </row>
    <row r="44" spans="2:30" x14ac:dyDescent="0.25">
      <c r="B44">
        <v>40</v>
      </c>
      <c r="C44">
        <v>41</v>
      </c>
      <c r="D44" t="s">
        <v>791</v>
      </c>
      <c r="E44">
        <v>1209000</v>
      </c>
      <c r="F44">
        <v>1250</v>
      </c>
      <c r="G44" t="s">
        <v>1466</v>
      </c>
      <c r="H44">
        <v>1</v>
      </c>
      <c r="J44">
        <v>2</v>
      </c>
      <c r="L44">
        <v>1</v>
      </c>
      <c r="M44">
        <v>1</v>
      </c>
      <c r="N44" t="s">
        <v>573</v>
      </c>
      <c r="P44" t="s">
        <v>573</v>
      </c>
      <c r="Q44" s="45" t="s">
        <v>1227</v>
      </c>
      <c r="R44" s="45">
        <v>108000000</v>
      </c>
      <c r="S44" s="45">
        <v>9000000</v>
      </c>
      <c r="T44" s="45">
        <v>9000000</v>
      </c>
      <c r="U44" s="45">
        <v>9000000</v>
      </c>
      <c r="V44" s="45">
        <v>9000000</v>
      </c>
      <c r="W44" s="45">
        <v>9000000</v>
      </c>
      <c r="X44" s="45">
        <v>9000000</v>
      </c>
      <c r="Y44" s="45">
        <v>9000000</v>
      </c>
      <c r="Z44" s="45">
        <v>9000000</v>
      </c>
      <c r="AA44" s="45">
        <v>9000000</v>
      </c>
      <c r="AB44" s="45">
        <v>9000000</v>
      </c>
      <c r="AC44" s="45">
        <v>9000000</v>
      </c>
      <c r="AD44" s="45">
        <v>9000000</v>
      </c>
    </row>
    <row r="45" spans="2:30" hidden="1" x14ac:dyDescent="0.25">
      <c r="B45">
        <v>41</v>
      </c>
      <c r="C45">
        <v>42</v>
      </c>
      <c r="D45" t="s">
        <v>1795</v>
      </c>
      <c r="E45">
        <v>1209000</v>
      </c>
      <c r="F45">
        <v>1250</v>
      </c>
      <c r="G45" t="s">
        <v>1466</v>
      </c>
      <c r="H45">
        <v>1</v>
      </c>
      <c r="J45">
        <v>4</v>
      </c>
      <c r="L45">
        <v>0</v>
      </c>
      <c r="M45">
        <v>1</v>
      </c>
      <c r="N45" t="s">
        <v>573</v>
      </c>
      <c r="O45" t="s">
        <v>1657</v>
      </c>
      <c r="Q45" s="45" t="s">
        <v>1650</v>
      </c>
      <c r="R45" s="45">
        <v>108000000</v>
      </c>
      <c r="S45" s="45">
        <v>9000000</v>
      </c>
      <c r="T45" s="45">
        <v>9000000</v>
      </c>
      <c r="U45" s="45">
        <v>9000000</v>
      </c>
      <c r="V45" s="45">
        <v>9000000</v>
      </c>
      <c r="W45" s="45">
        <v>9000000</v>
      </c>
      <c r="X45" s="45">
        <v>9000000</v>
      </c>
      <c r="Y45" s="45">
        <v>9000000</v>
      </c>
      <c r="Z45" s="45">
        <v>9000000</v>
      </c>
      <c r="AA45" s="45">
        <v>9000000</v>
      </c>
      <c r="AB45" s="45">
        <v>9000000</v>
      </c>
      <c r="AC45" s="45">
        <v>9000000</v>
      </c>
      <c r="AD45" s="45">
        <v>9000000</v>
      </c>
    </row>
    <row r="46" spans="2:30" hidden="1" x14ac:dyDescent="0.25">
      <c r="B46">
        <v>42</v>
      </c>
      <c r="C46">
        <v>43</v>
      </c>
      <c r="D46" t="s">
        <v>1796</v>
      </c>
      <c r="E46">
        <v>1209000</v>
      </c>
      <c r="F46">
        <v>1250</v>
      </c>
      <c r="G46" t="s">
        <v>1466</v>
      </c>
      <c r="H46">
        <v>1</v>
      </c>
      <c r="J46">
        <v>4</v>
      </c>
      <c r="L46">
        <v>0</v>
      </c>
      <c r="M46">
        <v>0</v>
      </c>
      <c r="N46" t="s">
        <v>573</v>
      </c>
      <c r="O46" t="s">
        <v>1658</v>
      </c>
      <c r="Q46" s="45" t="s">
        <v>1651</v>
      </c>
      <c r="R46" s="45">
        <v>0</v>
      </c>
      <c r="S46" s="45">
        <v>0</v>
      </c>
      <c r="T46" s="45">
        <v>0</v>
      </c>
      <c r="U46" s="45">
        <v>0</v>
      </c>
      <c r="V46" s="45">
        <v>0</v>
      </c>
      <c r="W46" s="45">
        <v>0</v>
      </c>
      <c r="X46" s="45">
        <v>0</v>
      </c>
      <c r="Y46" s="45">
        <v>0</v>
      </c>
      <c r="Z46" s="45">
        <v>0</v>
      </c>
      <c r="AA46" s="45">
        <v>0</v>
      </c>
      <c r="AB46" s="45">
        <v>0</v>
      </c>
      <c r="AC46" s="45">
        <v>0</v>
      </c>
      <c r="AD46" s="45">
        <v>0</v>
      </c>
    </row>
    <row r="47" spans="2:30" hidden="1" x14ac:dyDescent="0.25">
      <c r="B47">
        <v>43</v>
      </c>
      <c r="C47">
        <v>44</v>
      </c>
      <c r="D47" t="s">
        <v>1797</v>
      </c>
      <c r="E47">
        <v>1209000</v>
      </c>
      <c r="F47">
        <v>1250</v>
      </c>
      <c r="G47" t="s">
        <v>1466</v>
      </c>
      <c r="H47">
        <v>1</v>
      </c>
      <c r="J47">
        <v>4</v>
      </c>
      <c r="L47">
        <v>0</v>
      </c>
      <c r="M47">
        <v>0</v>
      </c>
      <c r="N47" t="s">
        <v>573</v>
      </c>
      <c r="O47" t="s">
        <v>1652</v>
      </c>
      <c r="Q47" s="45" t="s">
        <v>1652</v>
      </c>
      <c r="R47" s="45">
        <v>0</v>
      </c>
      <c r="S47" s="45">
        <v>0</v>
      </c>
      <c r="T47" s="45">
        <v>0</v>
      </c>
      <c r="U47" s="45">
        <v>0</v>
      </c>
      <c r="V47" s="45">
        <v>0</v>
      </c>
      <c r="W47" s="45">
        <v>0</v>
      </c>
      <c r="X47" s="45">
        <v>0</v>
      </c>
      <c r="Y47" s="45">
        <v>0</v>
      </c>
      <c r="Z47" s="45">
        <v>0</v>
      </c>
      <c r="AA47" s="45">
        <v>0</v>
      </c>
      <c r="AB47" s="45">
        <v>0</v>
      </c>
      <c r="AC47" s="45">
        <v>0</v>
      </c>
      <c r="AD47" s="45">
        <v>0</v>
      </c>
    </row>
    <row r="48" spans="2:30" x14ac:dyDescent="0.25">
      <c r="B48">
        <v>44</v>
      </c>
      <c r="C48">
        <v>45</v>
      </c>
      <c r="D48" t="s">
        <v>792</v>
      </c>
      <c r="E48">
        <v>1210000</v>
      </c>
      <c r="F48">
        <v>1260</v>
      </c>
      <c r="G48" t="s">
        <v>1468</v>
      </c>
      <c r="H48">
        <v>1</v>
      </c>
      <c r="J48">
        <v>2</v>
      </c>
      <c r="L48">
        <v>1</v>
      </c>
      <c r="M48">
        <v>1</v>
      </c>
      <c r="N48" t="s">
        <v>581</v>
      </c>
      <c r="P48" t="s">
        <v>581</v>
      </c>
      <c r="Q48" s="45" t="s">
        <v>1234</v>
      </c>
      <c r="R48" s="45">
        <v>32400000</v>
      </c>
      <c r="S48" s="45">
        <v>2700000</v>
      </c>
      <c r="T48" s="45">
        <v>2700000</v>
      </c>
      <c r="U48" s="45">
        <v>2700000</v>
      </c>
      <c r="V48" s="45">
        <v>2700000</v>
      </c>
      <c r="W48" s="45">
        <v>2700000</v>
      </c>
      <c r="X48" s="45">
        <v>2700000</v>
      </c>
      <c r="Y48" s="45">
        <v>2700000</v>
      </c>
      <c r="Z48" s="45">
        <v>2700000</v>
      </c>
      <c r="AA48" s="45">
        <v>2700000</v>
      </c>
      <c r="AB48" s="45">
        <v>2700000</v>
      </c>
      <c r="AC48" s="45">
        <v>2700000</v>
      </c>
      <c r="AD48" s="45">
        <v>2700000</v>
      </c>
    </row>
    <row r="49" spans="2:30" hidden="1" x14ac:dyDescent="0.25">
      <c r="B49">
        <v>45</v>
      </c>
      <c r="C49">
        <v>46</v>
      </c>
      <c r="D49" t="s">
        <v>1798</v>
      </c>
      <c r="E49">
        <v>1210000</v>
      </c>
      <c r="F49">
        <v>1260</v>
      </c>
      <c r="G49" t="s">
        <v>1468</v>
      </c>
      <c r="H49">
        <v>1</v>
      </c>
      <c r="J49">
        <v>4</v>
      </c>
      <c r="L49">
        <v>0</v>
      </c>
      <c r="M49">
        <v>1</v>
      </c>
      <c r="N49" t="s">
        <v>581</v>
      </c>
      <c r="O49" t="s">
        <v>1657</v>
      </c>
      <c r="Q49" s="45" t="s">
        <v>1650</v>
      </c>
      <c r="R49" s="45">
        <v>32400000</v>
      </c>
      <c r="S49" s="45">
        <v>2700000</v>
      </c>
      <c r="T49" s="45">
        <v>2700000</v>
      </c>
      <c r="U49" s="45">
        <v>2700000</v>
      </c>
      <c r="V49" s="45">
        <v>2700000</v>
      </c>
      <c r="W49" s="45">
        <v>2700000</v>
      </c>
      <c r="X49" s="45">
        <v>2700000</v>
      </c>
      <c r="Y49" s="45">
        <v>2700000</v>
      </c>
      <c r="Z49" s="45">
        <v>2700000</v>
      </c>
      <c r="AA49" s="45">
        <v>2700000</v>
      </c>
      <c r="AB49" s="45">
        <v>2700000</v>
      </c>
      <c r="AC49" s="45">
        <v>2700000</v>
      </c>
      <c r="AD49" s="45">
        <v>2700000</v>
      </c>
    </row>
    <row r="50" spans="2:30" hidden="1" x14ac:dyDescent="0.25">
      <c r="B50">
        <v>46</v>
      </c>
      <c r="C50">
        <v>47</v>
      </c>
      <c r="D50" t="s">
        <v>1799</v>
      </c>
      <c r="E50">
        <v>1210000</v>
      </c>
      <c r="F50">
        <v>1260</v>
      </c>
      <c r="G50" t="s">
        <v>1468</v>
      </c>
      <c r="H50">
        <v>1</v>
      </c>
      <c r="J50">
        <v>4</v>
      </c>
      <c r="L50">
        <v>0</v>
      </c>
      <c r="M50">
        <v>0</v>
      </c>
      <c r="N50" t="s">
        <v>581</v>
      </c>
      <c r="O50" t="s">
        <v>1658</v>
      </c>
      <c r="Q50" s="45" t="s">
        <v>1651</v>
      </c>
      <c r="R50" s="45">
        <v>0</v>
      </c>
      <c r="S50" s="45">
        <v>0</v>
      </c>
      <c r="T50" s="45">
        <v>0</v>
      </c>
      <c r="U50" s="45">
        <v>0</v>
      </c>
      <c r="V50" s="45">
        <v>0</v>
      </c>
      <c r="W50" s="45">
        <v>0</v>
      </c>
      <c r="X50" s="45">
        <v>0</v>
      </c>
      <c r="Y50" s="45">
        <v>0</v>
      </c>
      <c r="Z50" s="45">
        <v>0</v>
      </c>
      <c r="AA50" s="45">
        <v>0</v>
      </c>
      <c r="AB50" s="45">
        <v>0</v>
      </c>
      <c r="AC50" s="45">
        <v>0</v>
      </c>
      <c r="AD50" s="45">
        <v>0</v>
      </c>
    </row>
    <row r="51" spans="2:30" hidden="1" x14ac:dyDescent="0.25">
      <c r="B51">
        <v>47</v>
      </c>
      <c r="C51">
        <v>48</v>
      </c>
      <c r="D51" t="s">
        <v>1800</v>
      </c>
      <c r="E51">
        <v>1210000</v>
      </c>
      <c r="F51">
        <v>1260</v>
      </c>
      <c r="G51" t="s">
        <v>1468</v>
      </c>
      <c r="H51">
        <v>1</v>
      </c>
      <c r="J51">
        <v>4</v>
      </c>
      <c r="L51">
        <v>0</v>
      </c>
      <c r="M51">
        <v>0</v>
      </c>
      <c r="N51" t="s">
        <v>581</v>
      </c>
      <c r="O51" t="s">
        <v>1652</v>
      </c>
      <c r="Q51" s="45" t="s">
        <v>1652</v>
      </c>
      <c r="R51" s="45">
        <v>0</v>
      </c>
      <c r="S51" s="45">
        <v>0</v>
      </c>
      <c r="T51" s="45">
        <v>0</v>
      </c>
      <c r="U51" s="45">
        <v>0</v>
      </c>
      <c r="V51" s="45">
        <v>0</v>
      </c>
      <c r="W51" s="45">
        <v>0</v>
      </c>
      <c r="X51" s="45">
        <v>0</v>
      </c>
      <c r="Y51" s="45">
        <v>0</v>
      </c>
      <c r="Z51" s="45">
        <v>0</v>
      </c>
      <c r="AA51" s="45">
        <v>0</v>
      </c>
      <c r="AB51" s="45">
        <v>0</v>
      </c>
      <c r="AC51" s="45">
        <v>0</v>
      </c>
      <c r="AD51" s="45">
        <v>0</v>
      </c>
    </row>
    <row r="52" spans="2:30" hidden="1" x14ac:dyDescent="0.25">
      <c r="B52">
        <v>48</v>
      </c>
      <c r="C52">
        <v>49</v>
      </c>
      <c r="D52" t="s">
        <v>793</v>
      </c>
      <c r="E52">
        <v>1211000</v>
      </c>
      <c r="F52">
        <v>1290</v>
      </c>
      <c r="G52" t="s">
        <v>1770</v>
      </c>
      <c r="H52">
        <v>1</v>
      </c>
      <c r="J52">
        <v>2</v>
      </c>
      <c r="L52">
        <v>0</v>
      </c>
      <c r="M52">
        <v>0</v>
      </c>
      <c r="N52" t="s">
        <v>724</v>
      </c>
      <c r="P52" t="s">
        <v>724</v>
      </c>
      <c r="Q52" s="45" t="s">
        <v>1665</v>
      </c>
      <c r="R52" s="45">
        <v>0</v>
      </c>
      <c r="S52" s="45">
        <v>0</v>
      </c>
      <c r="T52" s="45">
        <v>0</v>
      </c>
      <c r="U52" s="45">
        <v>0</v>
      </c>
      <c r="V52" s="45">
        <v>0</v>
      </c>
      <c r="W52" s="45">
        <v>0</v>
      </c>
      <c r="X52" s="45">
        <v>0</v>
      </c>
      <c r="Y52" s="45">
        <v>0</v>
      </c>
      <c r="Z52" s="45">
        <v>0</v>
      </c>
      <c r="AA52" s="45">
        <v>0</v>
      </c>
      <c r="AB52" s="45">
        <v>0</v>
      </c>
      <c r="AC52" s="45">
        <v>0</v>
      </c>
      <c r="AD52" s="45">
        <v>0</v>
      </c>
    </row>
    <row r="53" spans="2:30" x14ac:dyDescent="0.25">
      <c r="B53">
        <v>49</v>
      </c>
      <c r="C53">
        <v>50</v>
      </c>
      <c r="D53" t="s">
        <v>794</v>
      </c>
      <c r="E53">
        <v>1212000</v>
      </c>
      <c r="H53">
        <v>1</v>
      </c>
      <c r="J53">
        <v>0</v>
      </c>
      <c r="L53">
        <v>1</v>
      </c>
      <c r="M53">
        <v>0</v>
      </c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</row>
    <row r="54" spans="2:30" x14ac:dyDescent="0.25">
      <c r="B54">
        <v>50</v>
      </c>
      <c r="C54">
        <v>51</v>
      </c>
      <c r="D54" t="s">
        <v>795</v>
      </c>
      <c r="E54">
        <v>1300000</v>
      </c>
      <c r="F54">
        <v>1400</v>
      </c>
      <c r="H54">
        <v>1</v>
      </c>
      <c r="J54">
        <v>0</v>
      </c>
      <c r="K54">
        <v>1</v>
      </c>
      <c r="L54">
        <v>1</v>
      </c>
      <c r="M54">
        <v>1</v>
      </c>
      <c r="Q54" s="45" t="s">
        <v>1661</v>
      </c>
      <c r="R54" s="45">
        <v>1816725000</v>
      </c>
      <c r="S54" s="45">
        <v>149300000</v>
      </c>
      <c r="T54" s="45">
        <v>153300000</v>
      </c>
      <c r="U54" s="45">
        <v>149300000</v>
      </c>
      <c r="V54" s="45">
        <v>151300000</v>
      </c>
      <c r="W54" s="45">
        <v>149300000</v>
      </c>
      <c r="X54" s="45">
        <v>151300000</v>
      </c>
      <c r="Y54" s="45">
        <v>150800000</v>
      </c>
      <c r="Z54" s="45">
        <v>151925000</v>
      </c>
      <c r="AA54" s="45">
        <v>153550000</v>
      </c>
      <c r="AB54" s="45">
        <v>151550000</v>
      </c>
      <c r="AC54" s="45">
        <v>153550000</v>
      </c>
      <c r="AD54" s="45">
        <v>151550000</v>
      </c>
    </row>
    <row r="55" spans="2:30" x14ac:dyDescent="0.25">
      <c r="B55">
        <v>51</v>
      </c>
      <c r="C55">
        <v>52</v>
      </c>
      <c r="D55" t="s">
        <v>796</v>
      </c>
      <c r="E55">
        <v>1301000</v>
      </c>
      <c r="H55">
        <v>1</v>
      </c>
      <c r="J55">
        <v>0</v>
      </c>
      <c r="K55">
        <v>4</v>
      </c>
      <c r="L55">
        <v>1</v>
      </c>
      <c r="M55">
        <v>1</v>
      </c>
      <c r="Q55" s="45" t="s">
        <v>1760</v>
      </c>
      <c r="R55" s="45">
        <v>0.35881673283166399</v>
      </c>
      <c r="S55" s="45">
        <v>0.355476190476191</v>
      </c>
      <c r="T55" s="45">
        <v>0.36499999999999999</v>
      </c>
      <c r="U55" s="45">
        <v>0.355476190476191</v>
      </c>
      <c r="V55" s="45">
        <v>0.36023809523809502</v>
      </c>
      <c r="W55" s="45">
        <v>0.355476190476191</v>
      </c>
      <c r="X55" s="45">
        <v>0.36023809523809502</v>
      </c>
      <c r="Y55" s="45">
        <v>0.35726131248519299</v>
      </c>
      <c r="Z55" s="45">
        <v>0.35814474304573302</v>
      </c>
      <c r="AA55" s="45">
        <v>0.36197548326261197</v>
      </c>
      <c r="AB55" s="45">
        <v>0.357260726072607</v>
      </c>
      <c r="AC55" s="45">
        <v>0.36197548326261197</v>
      </c>
      <c r="AD55" s="45">
        <v>0.357260726072607</v>
      </c>
    </row>
    <row r="56" spans="2:30" x14ac:dyDescent="0.25">
      <c r="B56">
        <v>52</v>
      </c>
      <c r="C56">
        <v>53</v>
      </c>
      <c r="D56" t="s">
        <v>797</v>
      </c>
      <c r="E56">
        <v>1302000</v>
      </c>
      <c r="H56">
        <v>1</v>
      </c>
      <c r="J56">
        <v>0</v>
      </c>
      <c r="L56">
        <v>1</v>
      </c>
      <c r="M56">
        <v>0</v>
      </c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</row>
    <row r="57" spans="2:30" x14ac:dyDescent="0.25">
      <c r="B57">
        <v>53</v>
      </c>
      <c r="C57">
        <v>54</v>
      </c>
      <c r="D57" t="s">
        <v>798</v>
      </c>
      <c r="E57">
        <v>1303000</v>
      </c>
      <c r="F57">
        <v>1410</v>
      </c>
      <c r="H57">
        <v>1</v>
      </c>
      <c r="J57">
        <v>1</v>
      </c>
      <c r="K57">
        <v>1</v>
      </c>
      <c r="L57">
        <v>1</v>
      </c>
      <c r="M57">
        <v>1</v>
      </c>
      <c r="Q57" s="45" t="s">
        <v>1662</v>
      </c>
      <c r="R57" s="45">
        <v>274800000</v>
      </c>
      <c r="S57" s="45">
        <v>22900000</v>
      </c>
      <c r="T57" s="45">
        <v>22900000</v>
      </c>
      <c r="U57" s="45">
        <v>22900000</v>
      </c>
      <c r="V57" s="45">
        <v>22900000</v>
      </c>
      <c r="W57" s="45">
        <v>22900000</v>
      </c>
      <c r="X57" s="45">
        <v>22900000</v>
      </c>
      <c r="Y57" s="45">
        <v>22900000</v>
      </c>
      <c r="Z57" s="45">
        <v>22900000</v>
      </c>
      <c r="AA57" s="45">
        <v>22900000</v>
      </c>
      <c r="AB57" s="45">
        <v>22900000</v>
      </c>
      <c r="AC57" s="45">
        <v>22900000</v>
      </c>
      <c r="AD57" s="45">
        <v>22900000</v>
      </c>
    </row>
    <row r="58" spans="2:30" x14ac:dyDescent="0.25">
      <c r="B58">
        <v>54</v>
      </c>
      <c r="C58">
        <v>55</v>
      </c>
      <c r="D58" t="s">
        <v>736</v>
      </c>
      <c r="E58">
        <v>1400000</v>
      </c>
      <c r="H58">
        <v>1</v>
      </c>
      <c r="J58">
        <v>1</v>
      </c>
      <c r="K58">
        <v>2</v>
      </c>
      <c r="L58">
        <v>1</v>
      </c>
      <c r="M58">
        <v>1</v>
      </c>
      <c r="Q58" s="45" t="s">
        <v>1663</v>
      </c>
      <c r="R58" s="45">
        <v>78000000</v>
      </c>
      <c r="S58" s="45">
        <v>6500000</v>
      </c>
      <c r="T58" s="45">
        <v>6500000</v>
      </c>
      <c r="U58" s="45">
        <v>6500000</v>
      </c>
      <c r="V58" s="45">
        <v>6500000</v>
      </c>
      <c r="W58" s="45">
        <v>6500000</v>
      </c>
      <c r="X58" s="45">
        <v>6500000</v>
      </c>
      <c r="Y58" s="45">
        <v>6500000</v>
      </c>
      <c r="Z58" s="45">
        <v>6500000</v>
      </c>
      <c r="AA58" s="45">
        <v>6500000</v>
      </c>
      <c r="AB58" s="45">
        <v>6500000</v>
      </c>
      <c r="AC58" s="45">
        <v>6500000</v>
      </c>
      <c r="AD58" s="45">
        <v>6500000</v>
      </c>
    </row>
    <row r="59" spans="2:30" x14ac:dyDescent="0.25">
      <c r="B59">
        <v>55</v>
      </c>
      <c r="C59">
        <v>56</v>
      </c>
      <c r="D59" t="s">
        <v>799</v>
      </c>
      <c r="E59">
        <v>1401000</v>
      </c>
      <c r="F59">
        <v>1550</v>
      </c>
      <c r="G59" t="s">
        <v>1470</v>
      </c>
      <c r="H59">
        <v>1</v>
      </c>
      <c r="J59">
        <v>2</v>
      </c>
      <c r="L59">
        <v>1</v>
      </c>
      <c r="M59">
        <v>1</v>
      </c>
      <c r="N59" t="s">
        <v>575</v>
      </c>
      <c r="P59" t="s">
        <v>575</v>
      </c>
      <c r="Q59" s="45" t="s">
        <v>1228</v>
      </c>
      <c r="R59" s="45">
        <v>60000000</v>
      </c>
      <c r="S59" s="45">
        <v>5000000</v>
      </c>
      <c r="T59" s="45">
        <v>5000000</v>
      </c>
      <c r="U59" s="45">
        <v>5000000</v>
      </c>
      <c r="V59" s="45">
        <v>5000000</v>
      </c>
      <c r="W59" s="45">
        <v>5000000</v>
      </c>
      <c r="X59" s="45">
        <v>5000000</v>
      </c>
      <c r="Y59" s="45">
        <v>5000000</v>
      </c>
      <c r="Z59" s="45">
        <v>5000000</v>
      </c>
      <c r="AA59" s="45">
        <v>5000000</v>
      </c>
      <c r="AB59" s="45">
        <v>5000000</v>
      </c>
      <c r="AC59" s="45">
        <v>5000000</v>
      </c>
      <c r="AD59" s="45">
        <v>5000000</v>
      </c>
    </row>
    <row r="60" spans="2:30" x14ac:dyDescent="0.25">
      <c r="B60">
        <v>56</v>
      </c>
      <c r="C60">
        <v>57</v>
      </c>
      <c r="D60" t="s">
        <v>800</v>
      </c>
      <c r="E60">
        <v>1402000</v>
      </c>
      <c r="F60">
        <v>1560</v>
      </c>
      <c r="G60" t="s">
        <v>1472</v>
      </c>
      <c r="H60">
        <v>1</v>
      </c>
      <c r="J60">
        <v>2</v>
      </c>
      <c r="L60">
        <v>1</v>
      </c>
      <c r="M60">
        <v>1</v>
      </c>
      <c r="N60" t="s">
        <v>583</v>
      </c>
      <c r="P60" t="s">
        <v>583</v>
      </c>
      <c r="Q60" s="45" t="s">
        <v>1235</v>
      </c>
      <c r="R60" s="45">
        <v>18000000</v>
      </c>
      <c r="S60" s="45">
        <v>1500000</v>
      </c>
      <c r="T60" s="45">
        <v>1500000</v>
      </c>
      <c r="U60" s="45">
        <v>1500000</v>
      </c>
      <c r="V60" s="45">
        <v>1500000</v>
      </c>
      <c r="W60" s="45">
        <v>1500000</v>
      </c>
      <c r="X60" s="45">
        <v>1500000</v>
      </c>
      <c r="Y60" s="45">
        <v>1500000</v>
      </c>
      <c r="Z60" s="45">
        <v>1500000</v>
      </c>
      <c r="AA60" s="45">
        <v>1500000</v>
      </c>
      <c r="AB60" s="45">
        <v>1500000</v>
      </c>
      <c r="AC60" s="45">
        <v>1500000</v>
      </c>
      <c r="AD60" s="45">
        <v>1500000</v>
      </c>
    </row>
    <row r="61" spans="2:30" hidden="1" x14ac:dyDescent="0.25">
      <c r="B61">
        <v>57</v>
      </c>
      <c r="C61">
        <v>58</v>
      </c>
      <c r="D61" t="s">
        <v>801</v>
      </c>
      <c r="E61">
        <v>1403000</v>
      </c>
      <c r="F61">
        <v>1590</v>
      </c>
      <c r="G61" t="s">
        <v>1763</v>
      </c>
      <c r="H61">
        <v>1</v>
      </c>
      <c r="J61">
        <v>2</v>
      </c>
      <c r="L61">
        <v>0</v>
      </c>
      <c r="M61">
        <v>0</v>
      </c>
      <c r="N61" t="s">
        <v>20</v>
      </c>
      <c r="P61" t="s">
        <v>20</v>
      </c>
      <c r="Q61" s="45" t="s">
        <v>1667</v>
      </c>
      <c r="R61" s="45">
        <v>0</v>
      </c>
      <c r="S61" s="45">
        <v>0</v>
      </c>
      <c r="T61" s="45">
        <v>0</v>
      </c>
      <c r="U61" s="45">
        <v>0</v>
      </c>
      <c r="V61" s="45">
        <v>0</v>
      </c>
      <c r="W61" s="45">
        <v>0</v>
      </c>
      <c r="X61" s="45">
        <v>0</v>
      </c>
      <c r="Y61" s="45">
        <v>0</v>
      </c>
      <c r="Z61" s="45">
        <v>0</v>
      </c>
      <c r="AA61" s="45">
        <v>0</v>
      </c>
      <c r="AB61" s="45">
        <v>0</v>
      </c>
      <c r="AC61" s="45">
        <v>0</v>
      </c>
      <c r="AD61" s="45">
        <v>0</v>
      </c>
    </row>
    <row r="62" spans="2:30" x14ac:dyDescent="0.25">
      <c r="B62">
        <v>58</v>
      </c>
      <c r="C62">
        <v>59</v>
      </c>
      <c r="D62" t="s">
        <v>737</v>
      </c>
      <c r="E62">
        <v>1500000</v>
      </c>
      <c r="H62">
        <v>1</v>
      </c>
      <c r="J62">
        <v>1</v>
      </c>
      <c r="K62">
        <v>2</v>
      </c>
      <c r="L62">
        <v>1</v>
      </c>
      <c r="M62">
        <v>1</v>
      </c>
      <c r="Q62" s="45" t="s">
        <v>1664</v>
      </c>
      <c r="R62" s="45">
        <v>196800000</v>
      </c>
      <c r="S62" s="45">
        <v>16400000</v>
      </c>
      <c r="T62" s="45">
        <v>16400000</v>
      </c>
      <c r="U62" s="45">
        <v>16400000</v>
      </c>
      <c r="V62" s="45">
        <v>16400000</v>
      </c>
      <c r="W62" s="45">
        <v>16400000</v>
      </c>
      <c r="X62" s="45">
        <v>16400000</v>
      </c>
      <c r="Y62" s="45">
        <v>16400000</v>
      </c>
      <c r="Z62" s="45">
        <v>16400000</v>
      </c>
      <c r="AA62" s="45">
        <v>16400000</v>
      </c>
      <c r="AB62" s="45">
        <v>16400000</v>
      </c>
      <c r="AC62" s="45">
        <v>16400000</v>
      </c>
      <c r="AD62" s="45">
        <v>16400000</v>
      </c>
    </row>
    <row r="63" spans="2:30" x14ac:dyDescent="0.25">
      <c r="B63">
        <v>59</v>
      </c>
      <c r="C63">
        <v>60</v>
      </c>
      <c r="D63" t="s">
        <v>802</v>
      </c>
      <c r="E63">
        <v>1501000</v>
      </c>
      <c r="F63">
        <v>1610</v>
      </c>
      <c r="G63" t="s">
        <v>1474</v>
      </c>
      <c r="H63">
        <v>1</v>
      </c>
      <c r="J63">
        <v>2</v>
      </c>
      <c r="L63">
        <v>1</v>
      </c>
      <c r="M63">
        <v>1</v>
      </c>
      <c r="N63" t="s">
        <v>567</v>
      </c>
      <c r="P63" t="s">
        <v>567</v>
      </c>
      <c r="Q63" s="45" t="s">
        <v>1224</v>
      </c>
      <c r="R63" s="45">
        <v>36000000</v>
      </c>
      <c r="S63" s="45">
        <v>3000000</v>
      </c>
      <c r="T63" s="45">
        <v>3000000</v>
      </c>
      <c r="U63" s="45">
        <v>3000000</v>
      </c>
      <c r="V63" s="45">
        <v>3000000</v>
      </c>
      <c r="W63" s="45">
        <v>3000000</v>
      </c>
      <c r="X63" s="45">
        <v>3000000</v>
      </c>
      <c r="Y63" s="45">
        <v>3000000</v>
      </c>
      <c r="Z63" s="45">
        <v>3000000</v>
      </c>
      <c r="AA63" s="45">
        <v>3000000</v>
      </c>
      <c r="AB63" s="45">
        <v>3000000</v>
      </c>
      <c r="AC63" s="45">
        <v>3000000</v>
      </c>
      <c r="AD63" s="45">
        <v>3000000</v>
      </c>
    </row>
    <row r="64" spans="2:30" x14ac:dyDescent="0.25">
      <c r="B64">
        <v>60</v>
      </c>
      <c r="C64">
        <v>61</v>
      </c>
      <c r="D64" t="s">
        <v>803</v>
      </c>
      <c r="E64">
        <v>1502000</v>
      </c>
      <c r="F64">
        <v>1620</v>
      </c>
      <c r="G64" t="s">
        <v>1476</v>
      </c>
      <c r="H64">
        <v>1</v>
      </c>
      <c r="J64">
        <v>2</v>
      </c>
      <c r="L64">
        <v>1</v>
      </c>
      <c r="M64">
        <v>1</v>
      </c>
      <c r="N64" t="s">
        <v>569</v>
      </c>
      <c r="P64" t="s">
        <v>569</v>
      </c>
      <c r="Q64" s="45" t="s">
        <v>1225</v>
      </c>
      <c r="R64" s="45">
        <v>36000000</v>
      </c>
      <c r="S64" s="45">
        <v>3000000</v>
      </c>
      <c r="T64" s="45">
        <v>3000000</v>
      </c>
      <c r="U64" s="45">
        <v>3000000</v>
      </c>
      <c r="V64" s="45">
        <v>3000000</v>
      </c>
      <c r="W64" s="45">
        <v>3000000</v>
      </c>
      <c r="X64" s="45">
        <v>3000000</v>
      </c>
      <c r="Y64" s="45">
        <v>3000000</v>
      </c>
      <c r="Z64" s="45">
        <v>3000000</v>
      </c>
      <c r="AA64" s="45">
        <v>3000000</v>
      </c>
      <c r="AB64" s="45">
        <v>3000000</v>
      </c>
      <c r="AC64" s="45">
        <v>3000000</v>
      </c>
      <c r="AD64" s="45">
        <v>3000000</v>
      </c>
    </row>
    <row r="65" spans="2:30" x14ac:dyDescent="0.25">
      <c r="B65">
        <v>61</v>
      </c>
      <c r="C65">
        <v>62</v>
      </c>
      <c r="D65" t="s">
        <v>804</v>
      </c>
      <c r="E65">
        <v>1503000</v>
      </c>
      <c r="F65">
        <v>1650</v>
      </c>
      <c r="G65" t="s">
        <v>1478</v>
      </c>
      <c r="H65">
        <v>1</v>
      </c>
      <c r="J65">
        <v>2</v>
      </c>
      <c r="L65">
        <v>1</v>
      </c>
      <c r="M65">
        <v>1</v>
      </c>
      <c r="N65" t="s">
        <v>577</v>
      </c>
      <c r="P65" t="s">
        <v>577</v>
      </c>
      <c r="Q65" s="45" t="s">
        <v>1229</v>
      </c>
      <c r="R65" s="45">
        <v>96000000</v>
      </c>
      <c r="S65" s="45">
        <v>8000000</v>
      </c>
      <c r="T65" s="45">
        <v>8000000</v>
      </c>
      <c r="U65" s="45">
        <v>8000000</v>
      </c>
      <c r="V65" s="45">
        <v>8000000</v>
      </c>
      <c r="W65" s="45">
        <v>8000000</v>
      </c>
      <c r="X65" s="45">
        <v>8000000</v>
      </c>
      <c r="Y65" s="45">
        <v>8000000</v>
      </c>
      <c r="Z65" s="45">
        <v>8000000</v>
      </c>
      <c r="AA65" s="45">
        <v>8000000</v>
      </c>
      <c r="AB65" s="45">
        <v>8000000</v>
      </c>
      <c r="AC65" s="45">
        <v>8000000</v>
      </c>
      <c r="AD65" s="45">
        <v>8000000</v>
      </c>
    </row>
    <row r="66" spans="2:30" x14ac:dyDescent="0.25">
      <c r="B66">
        <v>62</v>
      </c>
      <c r="C66">
        <v>63</v>
      </c>
      <c r="D66" t="s">
        <v>805</v>
      </c>
      <c r="E66">
        <v>1504000</v>
      </c>
      <c r="F66">
        <v>1660</v>
      </c>
      <c r="G66" t="s">
        <v>1480</v>
      </c>
      <c r="H66">
        <v>1</v>
      </c>
      <c r="J66">
        <v>2</v>
      </c>
      <c r="L66">
        <v>1</v>
      </c>
      <c r="M66">
        <v>1</v>
      </c>
      <c r="N66" t="s">
        <v>585</v>
      </c>
      <c r="P66" t="s">
        <v>585</v>
      </c>
      <c r="Q66" s="45" t="s">
        <v>1236</v>
      </c>
      <c r="R66" s="45">
        <v>28800000</v>
      </c>
      <c r="S66" s="45">
        <v>2400000</v>
      </c>
      <c r="T66" s="45">
        <v>2400000</v>
      </c>
      <c r="U66" s="45">
        <v>2400000</v>
      </c>
      <c r="V66" s="45">
        <v>2400000</v>
      </c>
      <c r="W66" s="45">
        <v>2400000</v>
      </c>
      <c r="X66" s="45">
        <v>2400000</v>
      </c>
      <c r="Y66" s="45">
        <v>2400000</v>
      </c>
      <c r="Z66" s="45">
        <v>2400000</v>
      </c>
      <c r="AA66" s="45">
        <v>2400000</v>
      </c>
      <c r="AB66" s="45">
        <v>2400000</v>
      </c>
      <c r="AC66" s="45">
        <v>2400000</v>
      </c>
      <c r="AD66" s="45">
        <v>2400000</v>
      </c>
    </row>
    <row r="67" spans="2:30" hidden="1" x14ac:dyDescent="0.25">
      <c r="B67">
        <v>63</v>
      </c>
      <c r="C67">
        <v>64</v>
      </c>
      <c r="D67" t="s">
        <v>806</v>
      </c>
      <c r="E67">
        <v>1505000</v>
      </c>
      <c r="F67">
        <v>1690</v>
      </c>
      <c r="G67" t="s">
        <v>1764</v>
      </c>
      <c r="H67">
        <v>1</v>
      </c>
      <c r="J67">
        <v>2</v>
      </c>
      <c r="L67">
        <v>0</v>
      </c>
      <c r="M67">
        <v>0</v>
      </c>
      <c r="N67" t="s">
        <v>725</v>
      </c>
      <c r="P67" t="s">
        <v>725</v>
      </c>
      <c r="Q67" s="45" t="s">
        <v>1666</v>
      </c>
      <c r="R67" s="45">
        <v>0</v>
      </c>
      <c r="S67" s="45">
        <v>0</v>
      </c>
      <c r="T67" s="45">
        <v>0</v>
      </c>
      <c r="U67" s="45">
        <v>0</v>
      </c>
      <c r="V67" s="45">
        <v>0</v>
      </c>
      <c r="W67" s="45">
        <v>0</v>
      </c>
      <c r="X67" s="45">
        <v>0</v>
      </c>
      <c r="Y67" s="45">
        <v>0</v>
      </c>
      <c r="Z67" s="45">
        <v>0</v>
      </c>
      <c r="AA67" s="45">
        <v>0</v>
      </c>
      <c r="AB67" s="45">
        <v>0</v>
      </c>
      <c r="AC67" s="45">
        <v>0</v>
      </c>
      <c r="AD67" s="45">
        <v>0</v>
      </c>
    </row>
    <row r="68" spans="2:30" x14ac:dyDescent="0.25">
      <c r="B68">
        <v>64</v>
      </c>
      <c r="C68">
        <v>65</v>
      </c>
      <c r="D68" t="s">
        <v>807</v>
      </c>
      <c r="E68">
        <v>1506000</v>
      </c>
      <c r="H68">
        <v>1</v>
      </c>
      <c r="J68">
        <v>0</v>
      </c>
      <c r="L68">
        <v>1</v>
      </c>
      <c r="M68">
        <v>0</v>
      </c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</row>
    <row r="69" spans="2:30" x14ac:dyDescent="0.25">
      <c r="B69">
        <v>65</v>
      </c>
      <c r="C69">
        <v>66</v>
      </c>
      <c r="D69" t="s">
        <v>808</v>
      </c>
      <c r="E69">
        <v>1600000</v>
      </c>
      <c r="F69">
        <v>1700</v>
      </c>
      <c r="H69">
        <v>1</v>
      </c>
      <c r="J69">
        <v>1</v>
      </c>
      <c r="K69">
        <v>1</v>
      </c>
      <c r="L69">
        <v>1</v>
      </c>
      <c r="M69">
        <v>1</v>
      </c>
      <c r="Q69" s="45" t="s">
        <v>1668</v>
      </c>
      <c r="R69" s="45">
        <v>1541925000</v>
      </c>
      <c r="S69" s="45">
        <v>126400000</v>
      </c>
      <c r="T69" s="45">
        <v>130400000</v>
      </c>
      <c r="U69" s="45">
        <v>126400000</v>
      </c>
      <c r="V69" s="45">
        <v>128400000</v>
      </c>
      <c r="W69" s="45">
        <v>126400000</v>
      </c>
      <c r="X69" s="45">
        <v>128400000</v>
      </c>
      <c r="Y69" s="45">
        <v>127900000</v>
      </c>
      <c r="Z69" s="45">
        <v>129025000</v>
      </c>
      <c r="AA69" s="45">
        <v>130650000</v>
      </c>
      <c r="AB69" s="45">
        <v>128650000</v>
      </c>
      <c r="AC69" s="45">
        <v>130650000</v>
      </c>
      <c r="AD69" s="45">
        <v>128650000</v>
      </c>
    </row>
    <row r="70" spans="2:30" x14ac:dyDescent="0.25">
      <c r="B70">
        <v>66</v>
      </c>
      <c r="C70">
        <v>67</v>
      </c>
      <c r="D70" t="s">
        <v>809</v>
      </c>
      <c r="E70">
        <v>1601000</v>
      </c>
      <c r="H70">
        <v>1</v>
      </c>
      <c r="J70">
        <v>1</v>
      </c>
      <c r="K70">
        <v>4</v>
      </c>
      <c r="L70">
        <v>1</v>
      </c>
      <c r="M70">
        <v>1</v>
      </c>
      <c r="Q70" s="45" t="s">
        <v>1759</v>
      </c>
      <c r="R70" s="45">
        <v>0.30454168394856901</v>
      </c>
      <c r="S70" s="45">
        <v>0.30095238095238103</v>
      </c>
      <c r="T70" s="45">
        <v>0.31047619047619002</v>
      </c>
      <c r="U70" s="45">
        <v>0.30095238095238103</v>
      </c>
      <c r="V70" s="45">
        <v>0.30571428571428599</v>
      </c>
      <c r="W70" s="45">
        <v>0.30095238095238103</v>
      </c>
      <c r="X70" s="45">
        <v>0.30571428571428599</v>
      </c>
      <c r="Y70" s="45">
        <v>0.30300876569533303</v>
      </c>
      <c r="Z70" s="45">
        <v>0.30416077322017898</v>
      </c>
      <c r="AA70" s="45">
        <v>0.307991513437058</v>
      </c>
      <c r="AB70" s="45">
        <v>0.30327675624705303</v>
      </c>
      <c r="AC70" s="45">
        <v>0.307991513437058</v>
      </c>
      <c r="AD70" s="45">
        <v>0.30327675624705303</v>
      </c>
    </row>
    <row r="71" spans="2:30" x14ac:dyDescent="0.25">
      <c r="B71">
        <v>67</v>
      </c>
      <c r="C71">
        <v>68</v>
      </c>
      <c r="D71" t="s">
        <v>810</v>
      </c>
      <c r="E71">
        <v>1602000</v>
      </c>
      <c r="H71">
        <v>1</v>
      </c>
      <c r="J71">
        <v>0</v>
      </c>
      <c r="L71">
        <v>1</v>
      </c>
      <c r="M71">
        <v>0</v>
      </c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</row>
    <row r="72" spans="2:30" x14ac:dyDescent="0.25">
      <c r="B72">
        <v>68</v>
      </c>
      <c r="C72">
        <v>69</v>
      </c>
      <c r="D72" t="s">
        <v>811</v>
      </c>
      <c r="E72">
        <v>1700000</v>
      </c>
      <c r="F72">
        <v>1710</v>
      </c>
      <c r="H72">
        <v>1</v>
      </c>
      <c r="J72">
        <v>1</v>
      </c>
      <c r="K72">
        <v>1</v>
      </c>
      <c r="L72">
        <v>1</v>
      </c>
      <c r="M72">
        <v>1</v>
      </c>
      <c r="Q72" s="45" t="s">
        <v>1669</v>
      </c>
      <c r="R72" s="45">
        <v>390622500</v>
      </c>
      <c r="S72" s="45">
        <v>36000000</v>
      </c>
      <c r="T72" s="45">
        <v>35250000</v>
      </c>
      <c r="U72" s="45">
        <v>34500000</v>
      </c>
      <c r="V72" s="45">
        <v>33750000</v>
      </c>
      <c r="W72" s="45">
        <v>33000000</v>
      </c>
      <c r="X72" s="45">
        <v>32250000</v>
      </c>
      <c r="Y72" s="45">
        <v>32970000</v>
      </c>
      <c r="Z72" s="45">
        <v>32197500</v>
      </c>
      <c r="AA72" s="45">
        <v>31425000</v>
      </c>
      <c r="AB72" s="45">
        <v>30532500</v>
      </c>
      <c r="AC72" s="45">
        <v>29760000</v>
      </c>
      <c r="AD72" s="45">
        <v>28987500</v>
      </c>
    </row>
    <row r="73" spans="2:30" x14ac:dyDescent="0.25">
      <c r="B73">
        <v>69</v>
      </c>
      <c r="C73">
        <v>70</v>
      </c>
      <c r="D73" t="s">
        <v>812</v>
      </c>
      <c r="E73">
        <v>1701000</v>
      </c>
      <c r="F73">
        <v>1720</v>
      </c>
      <c r="G73" t="s">
        <v>1482</v>
      </c>
      <c r="H73">
        <v>1</v>
      </c>
      <c r="J73">
        <v>2</v>
      </c>
      <c r="L73">
        <v>1</v>
      </c>
      <c r="M73">
        <v>1</v>
      </c>
      <c r="N73" t="s">
        <v>32</v>
      </c>
      <c r="P73" t="s">
        <v>32</v>
      </c>
      <c r="Q73" s="45" t="s">
        <v>1249</v>
      </c>
      <c r="R73" s="45">
        <v>360000</v>
      </c>
      <c r="S73" s="45">
        <v>0</v>
      </c>
      <c r="T73" s="45">
        <v>0</v>
      </c>
      <c r="U73" s="45">
        <v>0</v>
      </c>
      <c r="V73" s="45">
        <v>0</v>
      </c>
      <c r="W73" s="45">
        <v>0</v>
      </c>
      <c r="X73" s="45">
        <v>0</v>
      </c>
      <c r="Y73" s="45">
        <v>120000</v>
      </c>
      <c r="Z73" s="45">
        <v>120000</v>
      </c>
      <c r="AA73" s="45">
        <v>120000</v>
      </c>
      <c r="AB73" s="45">
        <v>0</v>
      </c>
      <c r="AC73" s="45">
        <v>0</v>
      </c>
      <c r="AD73" s="45">
        <v>0</v>
      </c>
    </row>
    <row r="74" spans="2:30" hidden="1" x14ac:dyDescent="0.25">
      <c r="B74">
        <v>70</v>
      </c>
      <c r="C74">
        <v>71</v>
      </c>
      <c r="D74" t="s">
        <v>1801</v>
      </c>
      <c r="E74">
        <v>1701000</v>
      </c>
      <c r="F74">
        <v>1720</v>
      </c>
      <c r="G74" t="s">
        <v>1482</v>
      </c>
      <c r="H74">
        <v>1</v>
      </c>
      <c r="J74">
        <v>4</v>
      </c>
      <c r="L74">
        <v>0</v>
      </c>
      <c r="M74">
        <v>1</v>
      </c>
      <c r="N74" t="s">
        <v>32</v>
      </c>
      <c r="O74" t="s">
        <v>1657</v>
      </c>
      <c r="Q74" s="45" t="s">
        <v>1650</v>
      </c>
      <c r="R74" s="45">
        <v>360000</v>
      </c>
      <c r="S74" s="45">
        <v>0</v>
      </c>
      <c r="T74" s="45">
        <v>0</v>
      </c>
      <c r="U74" s="45">
        <v>0</v>
      </c>
      <c r="V74" s="45">
        <v>0</v>
      </c>
      <c r="W74" s="45">
        <v>0</v>
      </c>
      <c r="X74" s="45">
        <v>0</v>
      </c>
      <c r="Y74" s="45">
        <v>120000</v>
      </c>
      <c r="Z74" s="45">
        <v>120000</v>
      </c>
      <c r="AA74" s="45">
        <v>120000</v>
      </c>
      <c r="AB74" s="45">
        <v>0</v>
      </c>
      <c r="AC74" s="45">
        <v>0</v>
      </c>
      <c r="AD74" s="45">
        <v>0</v>
      </c>
    </row>
    <row r="75" spans="2:30" hidden="1" x14ac:dyDescent="0.25">
      <c r="B75">
        <v>71</v>
      </c>
      <c r="C75">
        <v>72</v>
      </c>
      <c r="D75" t="s">
        <v>1802</v>
      </c>
      <c r="E75">
        <v>1701000</v>
      </c>
      <c r="F75">
        <v>1720</v>
      </c>
      <c r="G75" t="s">
        <v>1482</v>
      </c>
      <c r="H75">
        <v>1</v>
      </c>
      <c r="J75">
        <v>4</v>
      </c>
      <c r="L75">
        <v>0</v>
      </c>
      <c r="M75">
        <v>0</v>
      </c>
      <c r="N75" t="s">
        <v>32</v>
      </c>
      <c r="O75" t="s">
        <v>1658</v>
      </c>
      <c r="Q75" s="45" t="s">
        <v>1651</v>
      </c>
      <c r="R75" s="45">
        <v>0</v>
      </c>
      <c r="S75" s="45">
        <v>0</v>
      </c>
      <c r="T75" s="45">
        <v>0</v>
      </c>
      <c r="U75" s="45">
        <v>0</v>
      </c>
      <c r="V75" s="45">
        <v>0</v>
      </c>
      <c r="W75" s="45">
        <v>0</v>
      </c>
      <c r="X75" s="45">
        <v>0</v>
      </c>
      <c r="Y75" s="45">
        <v>0</v>
      </c>
      <c r="Z75" s="45">
        <v>0</v>
      </c>
      <c r="AA75" s="45">
        <v>0</v>
      </c>
      <c r="AB75" s="45">
        <v>0</v>
      </c>
      <c r="AC75" s="45">
        <v>0</v>
      </c>
      <c r="AD75" s="45">
        <v>0</v>
      </c>
    </row>
    <row r="76" spans="2:30" hidden="1" x14ac:dyDescent="0.25">
      <c r="B76">
        <v>72</v>
      </c>
      <c r="C76">
        <v>73</v>
      </c>
      <c r="D76" t="s">
        <v>1803</v>
      </c>
      <c r="E76">
        <v>1701000</v>
      </c>
      <c r="F76">
        <v>1720</v>
      </c>
      <c r="G76" t="s">
        <v>1482</v>
      </c>
      <c r="H76">
        <v>1</v>
      </c>
      <c r="J76">
        <v>4</v>
      </c>
      <c r="L76">
        <v>0</v>
      </c>
      <c r="M76">
        <v>0</v>
      </c>
      <c r="N76" t="s">
        <v>32</v>
      </c>
      <c r="O76" t="s">
        <v>1652</v>
      </c>
      <c r="Q76" s="45" t="s">
        <v>1652</v>
      </c>
      <c r="R76" s="45">
        <v>0</v>
      </c>
      <c r="S76" s="45">
        <v>0</v>
      </c>
      <c r="T76" s="45">
        <v>0</v>
      </c>
      <c r="U76" s="45">
        <v>0</v>
      </c>
      <c r="V76" s="45">
        <v>0</v>
      </c>
      <c r="W76" s="45">
        <v>0</v>
      </c>
      <c r="X76" s="45">
        <v>0</v>
      </c>
      <c r="Y76" s="45">
        <v>0</v>
      </c>
      <c r="Z76" s="45">
        <v>0</v>
      </c>
      <c r="AA76" s="45">
        <v>0</v>
      </c>
      <c r="AB76" s="45">
        <v>0</v>
      </c>
      <c r="AC76" s="45">
        <v>0</v>
      </c>
      <c r="AD76" s="45">
        <v>0</v>
      </c>
    </row>
    <row r="77" spans="2:30" x14ac:dyDescent="0.25">
      <c r="B77">
        <v>73</v>
      </c>
      <c r="C77">
        <v>74</v>
      </c>
      <c r="D77" t="s">
        <v>813</v>
      </c>
      <c r="E77">
        <v>1702000</v>
      </c>
      <c r="F77">
        <v>1730</v>
      </c>
      <c r="G77" t="s">
        <v>1485</v>
      </c>
      <c r="H77">
        <v>1</v>
      </c>
      <c r="J77">
        <v>2</v>
      </c>
      <c r="L77">
        <v>1</v>
      </c>
      <c r="M77">
        <v>1</v>
      </c>
      <c r="N77" t="s">
        <v>33</v>
      </c>
      <c r="P77" t="s">
        <v>33</v>
      </c>
      <c r="Q77" s="45" t="s">
        <v>1250</v>
      </c>
      <c r="R77" s="45">
        <v>390262500</v>
      </c>
      <c r="S77" s="45">
        <v>36000000</v>
      </c>
      <c r="T77" s="45">
        <v>35250000</v>
      </c>
      <c r="U77" s="45">
        <v>34500000</v>
      </c>
      <c r="V77" s="45">
        <v>33750000</v>
      </c>
      <c r="W77" s="45">
        <v>33000000</v>
      </c>
      <c r="X77" s="45">
        <v>32250000</v>
      </c>
      <c r="Y77" s="45">
        <v>32850000</v>
      </c>
      <c r="Z77" s="45">
        <v>32077500</v>
      </c>
      <c r="AA77" s="45">
        <v>31305000</v>
      </c>
      <c r="AB77" s="45">
        <v>30532500</v>
      </c>
      <c r="AC77" s="45">
        <v>29760000</v>
      </c>
      <c r="AD77" s="45">
        <v>28987500</v>
      </c>
    </row>
    <row r="78" spans="2:30" hidden="1" x14ac:dyDescent="0.25">
      <c r="B78">
        <v>74</v>
      </c>
      <c r="C78">
        <v>75</v>
      </c>
      <c r="D78" t="s">
        <v>1804</v>
      </c>
      <c r="E78">
        <v>1702000</v>
      </c>
      <c r="F78">
        <v>1730</v>
      </c>
      <c r="G78" t="s">
        <v>1485</v>
      </c>
      <c r="H78">
        <v>1</v>
      </c>
      <c r="J78">
        <v>4</v>
      </c>
      <c r="L78">
        <v>0</v>
      </c>
      <c r="M78">
        <v>1</v>
      </c>
      <c r="N78" t="s">
        <v>33</v>
      </c>
      <c r="O78" t="s">
        <v>1657</v>
      </c>
      <c r="Q78" s="45" t="s">
        <v>1650</v>
      </c>
      <c r="R78" s="45">
        <v>390262500</v>
      </c>
      <c r="S78" s="45">
        <v>36000000</v>
      </c>
      <c r="T78" s="45">
        <v>35250000</v>
      </c>
      <c r="U78" s="45">
        <v>34500000</v>
      </c>
      <c r="V78" s="45">
        <v>33750000</v>
      </c>
      <c r="W78" s="45">
        <v>33000000</v>
      </c>
      <c r="X78" s="45">
        <v>32250000</v>
      </c>
      <c r="Y78" s="45">
        <v>32850000</v>
      </c>
      <c r="Z78" s="45">
        <v>32077500</v>
      </c>
      <c r="AA78" s="45">
        <v>31305000</v>
      </c>
      <c r="AB78" s="45">
        <v>30532500</v>
      </c>
      <c r="AC78" s="45">
        <v>29760000</v>
      </c>
      <c r="AD78" s="45">
        <v>28987500</v>
      </c>
    </row>
    <row r="79" spans="2:30" hidden="1" x14ac:dyDescent="0.25">
      <c r="B79">
        <v>75</v>
      </c>
      <c r="C79">
        <v>76</v>
      </c>
      <c r="D79" t="s">
        <v>1805</v>
      </c>
      <c r="E79">
        <v>1702000</v>
      </c>
      <c r="F79">
        <v>1730</v>
      </c>
      <c r="G79" t="s">
        <v>1485</v>
      </c>
      <c r="H79">
        <v>1</v>
      </c>
      <c r="J79">
        <v>4</v>
      </c>
      <c r="L79">
        <v>0</v>
      </c>
      <c r="M79">
        <v>0</v>
      </c>
      <c r="N79" t="s">
        <v>33</v>
      </c>
      <c r="O79" t="s">
        <v>1658</v>
      </c>
      <c r="Q79" s="45" t="s">
        <v>1651</v>
      </c>
      <c r="R79" s="45">
        <v>0</v>
      </c>
      <c r="S79" s="45">
        <v>0</v>
      </c>
      <c r="T79" s="45">
        <v>0</v>
      </c>
      <c r="U79" s="45">
        <v>0</v>
      </c>
      <c r="V79" s="45">
        <v>0</v>
      </c>
      <c r="W79" s="45">
        <v>0</v>
      </c>
      <c r="X79" s="45">
        <v>0</v>
      </c>
      <c r="Y79" s="45">
        <v>0</v>
      </c>
      <c r="Z79" s="45">
        <v>0</v>
      </c>
      <c r="AA79" s="45">
        <v>0</v>
      </c>
      <c r="AB79" s="45">
        <v>0</v>
      </c>
      <c r="AC79" s="45">
        <v>0</v>
      </c>
      <c r="AD79" s="45">
        <v>0</v>
      </c>
    </row>
    <row r="80" spans="2:30" hidden="1" x14ac:dyDescent="0.25">
      <c r="B80">
        <v>76</v>
      </c>
      <c r="C80">
        <v>77</v>
      </c>
      <c r="D80" t="s">
        <v>1806</v>
      </c>
      <c r="E80">
        <v>1702000</v>
      </c>
      <c r="F80">
        <v>1730</v>
      </c>
      <c r="G80" t="s">
        <v>1485</v>
      </c>
      <c r="H80">
        <v>1</v>
      </c>
      <c r="J80">
        <v>4</v>
      </c>
      <c r="L80">
        <v>0</v>
      </c>
      <c r="M80">
        <v>0</v>
      </c>
      <c r="N80" t="s">
        <v>33</v>
      </c>
      <c r="O80" t="s">
        <v>1652</v>
      </c>
      <c r="Q80" s="45" t="s">
        <v>1652</v>
      </c>
      <c r="R80" s="45">
        <v>0</v>
      </c>
      <c r="S80" s="45">
        <v>0</v>
      </c>
      <c r="T80" s="45">
        <v>0</v>
      </c>
      <c r="U80" s="45">
        <v>0</v>
      </c>
      <c r="V80" s="45">
        <v>0</v>
      </c>
      <c r="W80" s="45">
        <v>0</v>
      </c>
      <c r="X80" s="45">
        <v>0</v>
      </c>
      <c r="Y80" s="45">
        <v>0</v>
      </c>
      <c r="Z80" s="45">
        <v>0</v>
      </c>
      <c r="AA80" s="45">
        <v>0</v>
      </c>
      <c r="AB80" s="45">
        <v>0</v>
      </c>
      <c r="AC80" s="45">
        <v>0</v>
      </c>
      <c r="AD80" s="45">
        <v>0</v>
      </c>
    </row>
    <row r="81" spans="2:30" hidden="1" x14ac:dyDescent="0.25">
      <c r="B81">
        <v>77</v>
      </c>
      <c r="C81">
        <v>78</v>
      </c>
      <c r="D81" t="s">
        <v>814</v>
      </c>
      <c r="E81">
        <v>1703000</v>
      </c>
      <c r="H81">
        <v>1</v>
      </c>
      <c r="J81">
        <v>1</v>
      </c>
      <c r="L81">
        <v>0</v>
      </c>
      <c r="M81">
        <v>0</v>
      </c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</row>
    <row r="82" spans="2:30" hidden="1" x14ac:dyDescent="0.25">
      <c r="B82">
        <v>78</v>
      </c>
      <c r="C82">
        <v>79</v>
      </c>
      <c r="D82" t="s">
        <v>815</v>
      </c>
      <c r="E82">
        <v>1704000</v>
      </c>
      <c r="H82">
        <v>1</v>
      </c>
      <c r="J82">
        <v>1</v>
      </c>
      <c r="K82">
        <v>1</v>
      </c>
      <c r="L82">
        <v>0</v>
      </c>
      <c r="M82">
        <v>0</v>
      </c>
      <c r="P82" t="s">
        <v>4</v>
      </c>
      <c r="Q82" s="45" t="s">
        <v>1670</v>
      </c>
      <c r="R82" s="45">
        <v>0</v>
      </c>
      <c r="S82" s="45">
        <v>0</v>
      </c>
      <c r="T82" s="45">
        <v>0</v>
      </c>
      <c r="U82" s="45">
        <v>0</v>
      </c>
      <c r="V82" s="45">
        <v>0</v>
      </c>
      <c r="W82" s="45">
        <v>0</v>
      </c>
      <c r="X82" s="45">
        <v>0</v>
      </c>
      <c r="Y82" s="45">
        <v>0</v>
      </c>
      <c r="Z82" s="45">
        <v>0</v>
      </c>
      <c r="AA82" s="45">
        <v>0</v>
      </c>
      <c r="AB82" s="45">
        <v>0</v>
      </c>
      <c r="AC82" s="45">
        <v>0</v>
      </c>
      <c r="AD82" s="45">
        <v>0</v>
      </c>
    </row>
    <row r="83" spans="2:30" hidden="1" x14ac:dyDescent="0.25">
      <c r="B83">
        <v>79</v>
      </c>
      <c r="C83">
        <v>80</v>
      </c>
      <c r="D83" t="s">
        <v>816</v>
      </c>
      <c r="E83">
        <v>1705000</v>
      </c>
      <c r="F83">
        <v>1750</v>
      </c>
      <c r="G83" t="s">
        <v>1765</v>
      </c>
      <c r="H83">
        <v>1</v>
      </c>
      <c r="J83">
        <v>2</v>
      </c>
      <c r="L83">
        <v>0</v>
      </c>
      <c r="M83">
        <v>0</v>
      </c>
      <c r="N83" t="s">
        <v>16</v>
      </c>
      <c r="P83" t="s">
        <v>16</v>
      </c>
      <c r="Q83" s="45" t="s">
        <v>1672</v>
      </c>
      <c r="R83" s="45">
        <v>0</v>
      </c>
      <c r="S83" s="45">
        <v>0</v>
      </c>
      <c r="T83" s="45">
        <v>0</v>
      </c>
      <c r="U83" s="45">
        <v>0</v>
      </c>
      <c r="V83" s="45">
        <v>0</v>
      </c>
      <c r="W83" s="45">
        <v>0</v>
      </c>
      <c r="X83" s="45">
        <v>0</v>
      </c>
      <c r="Y83" s="45">
        <v>0</v>
      </c>
      <c r="Z83" s="45">
        <v>0</v>
      </c>
      <c r="AA83" s="45">
        <v>0</v>
      </c>
      <c r="AB83" s="45">
        <v>0</v>
      </c>
      <c r="AC83" s="45">
        <v>0</v>
      </c>
      <c r="AD83" s="45">
        <v>0</v>
      </c>
    </row>
    <row r="84" spans="2:30" hidden="1" x14ac:dyDescent="0.25">
      <c r="B84">
        <v>80</v>
      </c>
      <c r="C84">
        <v>81</v>
      </c>
      <c r="D84" t="s">
        <v>817</v>
      </c>
      <c r="E84">
        <v>1706000</v>
      </c>
      <c r="F84">
        <v>1740</v>
      </c>
      <c r="G84" t="s">
        <v>1766</v>
      </c>
      <c r="H84">
        <v>1</v>
      </c>
      <c r="J84">
        <v>2</v>
      </c>
      <c r="L84">
        <v>0</v>
      </c>
      <c r="M84">
        <v>0</v>
      </c>
      <c r="N84" t="s">
        <v>17</v>
      </c>
      <c r="P84" t="s">
        <v>17</v>
      </c>
      <c r="Q84" s="45" t="s">
        <v>1673</v>
      </c>
      <c r="R84" s="45">
        <v>0</v>
      </c>
      <c r="S84" s="45">
        <v>0</v>
      </c>
      <c r="T84" s="45">
        <v>0</v>
      </c>
      <c r="U84" s="45">
        <v>0</v>
      </c>
      <c r="V84" s="45">
        <v>0</v>
      </c>
      <c r="W84" s="45">
        <v>0</v>
      </c>
      <c r="X84" s="45">
        <v>0</v>
      </c>
      <c r="Y84" s="45">
        <v>0</v>
      </c>
      <c r="Z84" s="45">
        <v>0</v>
      </c>
      <c r="AA84" s="45">
        <v>0</v>
      </c>
      <c r="AB84" s="45">
        <v>0</v>
      </c>
      <c r="AC84" s="45">
        <v>0</v>
      </c>
      <c r="AD84" s="45">
        <v>0</v>
      </c>
    </row>
    <row r="85" spans="2:30" hidden="1" x14ac:dyDescent="0.25">
      <c r="B85">
        <v>81</v>
      </c>
      <c r="C85">
        <v>82</v>
      </c>
      <c r="D85" t="s">
        <v>939</v>
      </c>
      <c r="E85">
        <v>1707000</v>
      </c>
      <c r="H85">
        <v>1</v>
      </c>
      <c r="J85">
        <v>1</v>
      </c>
      <c r="L85">
        <v>0</v>
      </c>
      <c r="M85">
        <v>0</v>
      </c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</row>
    <row r="86" spans="2:30" hidden="1" x14ac:dyDescent="0.25">
      <c r="B86">
        <v>82</v>
      </c>
      <c r="C86">
        <v>83</v>
      </c>
      <c r="D86" t="s">
        <v>818</v>
      </c>
      <c r="E86">
        <v>1708000</v>
      </c>
      <c r="H86">
        <v>1</v>
      </c>
      <c r="J86">
        <v>1</v>
      </c>
      <c r="K86">
        <v>1</v>
      </c>
      <c r="L86">
        <v>0</v>
      </c>
      <c r="M86">
        <v>0</v>
      </c>
      <c r="P86" t="s">
        <v>7</v>
      </c>
      <c r="Q86" s="45" t="s">
        <v>1671</v>
      </c>
      <c r="R86" s="45">
        <v>0</v>
      </c>
      <c r="S86" s="45">
        <v>0</v>
      </c>
      <c r="T86" s="45">
        <v>0</v>
      </c>
      <c r="U86" s="45">
        <v>0</v>
      </c>
      <c r="V86" s="45">
        <v>0</v>
      </c>
      <c r="W86" s="45">
        <v>0</v>
      </c>
      <c r="X86" s="45">
        <v>0</v>
      </c>
      <c r="Y86" s="45">
        <v>0</v>
      </c>
      <c r="Z86" s="45">
        <v>0</v>
      </c>
      <c r="AA86" s="45">
        <v>0</v>
      </c>
      <c r="AB86" s="45">
        <v>0</v>
      </c>
      <c r="AC86" s="45">
        <v>0</v>
      </c>
      <c r="AD86" s="45">
        <v>0</v>
      </c>
    </row>
    <row r="87" spans="2:30" hidden="1" x14ac:dyDescent="0.25">
      <c r="B87">
        <v>83</v>
      </c>
      <c r="C87">
        <v>84</v>
      </c>
      <c r="D87" t="s">
        <v>819</v>
      </c>
      <c r="E87">
        <v>1709000</v>
      </c>
      <c r="F87">
        <v>1850</v>
      </c>
      <c r="G87" t="s">
        <v>1768</v>
      </c>
      <c r="H87">
        <v>1</v>
      </c>
      <c r="J87">
        <v>2</v>
      </c>
      <c r="L87">
        <v>0</v>
      </c>
      <c r="M87">
        <v>0</v>
      </c>
      <c r="N87" t="s">
        <v>27</v>
      </c>
      <c r="P87" t="s">
        <v>27</v>
      </c>
      <c r="Q87" s="45" t="s">
        <v>1675</v>
      </c>
      <c r="R87" s="45">
        <v>0</v>
      </c>
      <c r="S87" s="45">
        <v>0</v>
      </c>
      <c r="T87" s="45">
        <v>0</v>
      </c>
      <c r="U87" s="45">
        <v>0</v>
      </c>
      <c r="V87" s="45">
        <v>0</v>
      </c>
      <c r="W87" s="45">
        <v>0</v>
      </c>
      <c r="X87" s="45">
        <v>0</v>
      </c>
      <c r="Y87" s="45">
        <v>0</v>
      </c>
      <c r="Z87" s="45">
        <v>0</v>
      </c>
      <c r="AA87" s="45">
        <v>0</v>
      </c>
      <c r="AB87" s="45">
        <v>0</v>
      </c>
      <c r="AC87" s="45">
        <v>0</v>
      </c>
      <c r="AD87" s="45">
        <v>0</v>
      </c>
    </row>
    <row r="88" spans="2:30" hidden="1" x14ac:dyDescent="0.25">
      <c r="B88">
        <v>84</v>
      </c>
      <c r="C88">
        <v>85</v>
      </c>
      <c r="D88" t="s">
        <v>820</v>
      </c>
      <c r="E88">
        <v>1710000</v>
      </c>
      <c r="F88">
        <v>1840</v>
      </c>
      <c r="G88" t="s">
        <v>1767</v>
      </c>
      <c r="H88">
        <v>1</v>
      </c>
      <c r="J88">
        <v>2</v>
      </c>
      <c r="L88">
        <v>0</v>
      </c>
      <c r="M88">
        <v>0</v>
      </c>
      <c r="N88" t="s">
        <v>28</v>
      </c>
      <c r="P88" t="s">
        <v>28</v>
      </c>
      <c r="Q88" s="45" t="s">
        <v>1674</v>
      </c>
      <c r="R88" s="45">
        <v>0</v>
      </c>
      <c r="S88" s="45">
        <v>0</v>
      </c>
      <c r="T88" s="45">
        <v>0</v>
      </c>
      <c r="U88" s="45">
        <v>0</v>
      </c>
      <c r="V88" s="45">
        <v>0</v>
      </c>
      <c r="W88" s="45">
        <v>0</v>
      </c>
      <c r="X88" s="45">
        <v>0</v>
      </c>
      <c r="Y88" s="45">
        <v>0</v>
      </c>
      <c r="Z88" s="45">
        <v>0</v>
      </c>
      <c r="AA88" s="45">
        <v>0</v>
      </c>
      <c r="AB88" s="45">
        <v>0</v>
      </c>
      <c r="AC88" s="45">
        <v>0</v>
      </c>
      <c r="AD88" s="45">
        <v>0</v>
      </c>
    </row>
    <row r="89" spans="2:30" x14ac:dyDescent="0.25">
      <c r="B89">
        <v>85</v>
      </c>
      <c r="C89">
        <v>86</v>
      </c>
      <c r="D89" t="s">
        <v>940</v>
      </c>
      <c r="E89">
        <v>1711000</v>
      </c>
      <c r="H89">
        <v>1</v>
      </c>
      <c r="J89">
        <v>0</v>
      </c>
      <c r="L89">
        <v>1</v>
      </c>
      <c r="M89">
        <v>0</v>
      </c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</row>
    <row r="90" spans="2:30" x14ac:dyDescent="0.25">
      <c r="B90">
        <v>86</v>
      </c>
      <c r="C90">
        <v>87</v>
      </c>
      <c r="D90" t="s">
        <v>821</v>
      </c>
      <c r="E90">
        <v>1800000</v>
      </c>
      <c r="F90">
        <v>1880</v>
      </c>
      <c r="H90">
        <v>1</v>
      </c>
      <c r="J90">
        <v>1</v>
      </c>
      <c r="K90">
        <v>1</v>
      </c>
      <c r="L90">
        <v>1</v>
      </c>
      <c r="M90">
        <v>1</v>
      </c>
      <c r="Q90" s="45" t="s">
        <v>1676</v>
      </c>
      <c r="R90" s="45">
        <v>1151302500</v>
      </c>
      <c r="S90" s="45">
        <v>90400000</v>
      </c>
      <c r="T90" s="45">
        <v>95150000</v>
      </c>
      <c r="U90" s="45">
        <v>91900000</v>
      </c>
      <c r="V90" s="45">
        <v>94650000</v>
      </c>
      <c r="W90" s="45">
        <v>93400000</v>
      </c>
      <c r="X90" s="45">
        <v>96150000</v>
      </c>
      <c r="Y90" s="45">
        <v>94930000</v>
      </c>
      <c r="Z90" s="45">
        <v>96827500</v>
      </c>
      <c r="AA90" s="45">
        <v>99225000</v>
      </c>
      <c r="AB90" s="45">
        <v>98117500</v>
      </c>
      <c r="AC90" s="45">
        <v>100890000</v>
      </c>
      <c r="AD90" s="45">
        <v>99662500</v>
      </c>
    </row>
    <row r="91" spans="2:30" x14ac:dyDescent="0.25">
      <c r="B91">
        <v>87</v>
      </c>
      <c r="C91">
        <v>88</v>
      </c>
      <c r="D91" t="s">
        <v>822</v>
      </c>
      <c r="E91">
        <v>1801000</v>
      </c>
      <c r="H91">
        <v>1</v>
      </c>
      <c r="J91">
        <v>1</v>
      </c>
      <c r="K91">
        <v>4</v>
      </c>
      <c r="L91">
        <v>1</v>
      </c>
      <c r="M91">
        <v>1</v>
      </c>
      <c r="Q91" s="45" t="s">
        <v>1758</v>
      </c>
      <c r="R91" s="45">
        <v>0.227390827753748</v>
      </c>
      <c r="S91" s="45">
        <v>0.21523809523809501</v>
      </c>
      <c r="T91" s="45">
        <v>0.226547619047619</v>
      </c>
      <c r="U91" s="45">
        <v>0.21880952380952401</v>
      </c>
      <c r="V91" s="45">
        <v>0.22535714285714301</v>
      </c>
      <c r="W91" s="45">
        <v>0.22238095238095201</v>
      </c>
      <c r="X91" s="45">
        <v>0.22892857142857101</v>
      </c>
      <c r="Y91" s="45">
        <v>0.224899312959014</v>
      </c>
      <c r="Z91" s="45">
        <v>0.22825907590759101</v>
      </c>
      <c r="AA91" s="45">
        <v>0.23391089108910901</v>
      </c>
      <c r="AB91" s="45">
        <v>0.231300094295144</v>
      </c>
      <c r="AC91" s="45">
        <v>0.23783592644978799</v>
      </c>
      <c r="AD91" s="45">
        <v>0.234942244224422</v>
      </c>
    </row>
    <row r="92" spans="2:30" x14ac:dyDescent="0.25">
      <c r="B92">
        <v>88</v>
      </c>
      <c r="C92">
        <v>89</v>
      </c>
      <c r="D92" t="s">
        <v>823</v>
      </c>
      <c r="E92">
        <v>1802000</v>
      </c>
      <c r="H92">
        <v>1</v>
      </c>
      <c r="J92">
        <v>0</v>
      </c>
      <c r="L92">
        <v>1</v>
      </c>
      <c r="M92">
        <v>0</v>
      </c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</row>
    <row r="93" spans="2:30" x14ac:dyDescent="0.25">
      <c r="B93">
        <v>89</v>
      </c>
      <c r="C93">
        <v>90</v>
      </c>
      <c r="D93" t="s">
        <v>824</v>
      </c>
      <c r="E93">
        <v>1803000</v>
      </c>
      <c r="F93">
        <v>1890</v>
      </c>
      <c r="G93" t="s">
        <v>1488</v>
      </c>
      <c r="H93">
        <v>1</v>
      </c>
      <c r="J93">
        <v>1</v>
      </c>
      <c r="L93">
        <v>1</v>
      </c>
      <c r="M93">
        <v>1</v>
      </c>
      <c r="N93" t="s">
        <v>597</v>
      </c>
      <c r="Q93" s="45" t="s">
        <v>1489</v>
      </c>
      <c r="R93" s="45">
        <v>230260500</v>
      </c>
      <c r="S93" s="45">
        <v>18080000</v>
      </c>
      <c r="T93" s="45">
        <v>19030000</v>
      </c>
      <c r="U93" s="45">
        <v>18380000</v>
      </c>
      <c r="V93" s="45">
        <v>18930000</v>
      </c>
      <c r="W93" s="45">
        <v>18680000</v>
      </c>
      <c r="X93" s="45">
        <v>19230000</v>
      </c>
      <c r="Y93" s="45">
        <v>18986000</v>
      </c>
      <c r="Z93" s="45">
        <v>19365500</v>
      </c>
      <c r="AA93" s="45">
        <v>19845000</v>
      </c>
      <c r="AB93" s="45">
        <v>19623500</v>
      </c>
      <c r="AC93" s="45">
        <v>20178000</v>
      </c>
      <c r="AD93" s="45">
        <v>19932500</v>
      </c>
    </row>
    <row r="94" spans="2:30" x14ac:dyDescent="0.25">
      <c r="B94">
        <v>90</v>
      </c>
      <c r="C94">
        <v>91</v>
      </c>
      <c r="D94" t="s">
        <v>825</v>
      </c>
      <c r="E94">
        <v>1804000</v>
      </c>
      <c r="F94">
        <v>1900</v>
      </c>
      <c r="H94">
        <v>1</v>
      </c>
      <c r="J94">
        <v>1</v>
      </c>
      <c r="K94">
        <v>1</v>
      </c>
      <c r="L94">
        <v>1</v>
      </c>
      <c r="M94">
        <v>1</v>
      </c>
      <c r="Q94" s="45" t="s">
        <v>1677</v>
      </c>
      <c r="R94" s="45">
        <v>921042000</v>
      </c>
      <c r="S94" s="45">
        <v>72320000</v>
      </c>
      <c r="T94" s="45">
        <v>76120000</v>
      </c>
      <c r="U94" s="45">
        <v>73520000</v>
      </c>
      <c r="V94" s="45">
        <v>75720000</v>
      </c>
      <c r="W94" s="45">
        <v>74720000</v>
      </c>
      <c r="X94" s="45">
        <v>76920000</v>
      </c>
      <c r="Y94" s="45">
        <v>75944000</v>
      </c>
      <c r="Z94" s="45">
        <v>77462000</v>
      </c>
      <c r="AA94" s="45">
        <v>79380000</v>
      </c>
      <c r="AB94" s="45">
        <v>78494000</v>
      </c>
      <c r="AC94" s="45">
        <v>80712000</v>
      </c>
      <c r="AD94" s="45">
        <v>79730000</v>
      </c>
    </row>
    <row r="95" spans="2:30" x14ac:dyDescent="0.25">
      <c r="B95">
        <v>91</v>
      </c>
      <c r="C95">
        <v>92</v>
      </c>
      <c r="D95" t="s">
        <v>826</v>
      </c>
      <c r="E95">
        <v>1805000</v>
      </c>
      <c r="H95">
        <v>1</v>
      </c>
      <c r="J95">
        <v>1</v>
      </c>
      <c r="K95">
        <v>4</v>
      </c>
      <c r="L95">
        <v>1</v>
      </c>
      <c r="M95">
        <v>1</v>
      </c>
      <c r="Q95" s="45" t="s">
        <v>1757</v>
      </c>
      <c r="R95" s="45">
        <v>0.18191266220299801</v>
      </c>
      <c r="S95" s="45">
        <v>0.17219047619047601</v>
      </c>
      <c r="T95" s="45">
        <v>0.181238095238095</v>
      </c>
      <c r="U95" s="45">
        <v>0.17504761904761901</v>
      </c>
      <c r="V95" s="45">
        <v>0.18028571428571399</v>
      </c>
      <c r="W95" s="45">
        <v>0.17790476190476201</v>
      </c>
      <c r="X95" s="45">
        <v>0.183142857142857</v>
      </c>
      <c r="Y95" s="45">
        <v>0.17991945036721199</v>
      </c>
      <c r="Z95" s="45">
        <v>0.182607260726073</v>
      </c>
      <c r="AA95" s="45">
        <v>0.18712871287128699</v>
      </c>
      <c r="AB95" s="45">
        <v>0.185040075436115</v>
      </c>
      <c r="AC95" s="45">
        <v>0.19026874115983</v>
      </c>
      <c r="AD95" s="45">
        <v>0.18795379537953799</v>
      </c>
    </row>
    <row r="96" spans="2:30" x14ac:dyDescent="0.25">
      <c r="B96">
        <v>92</v>
      </c>
      <c r="C96">
        <v>93</v>
      </c>
      <c r="D96" t="s">
        <v>827</v>
      </c>
      <c r="E96">
        <v>1806000</v>
      </c>
      <c r="H96">
        <v>1</v>
      </c>
      <c r="J96">
        <v>0</v>
      </c>
      <c r="L96">
        <v>1</v>
      </c>
      <c r="M96">
        <v>0</v>
      </c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</row>
    <row r="97" spans="2:30" x14ac:dyDescent="0.25">
      <c r="B97">
        <v>93</v>
      </c>
      <c r="C97">
        <v>94</v>
      </c>
      <c r="D97" t="s">
        <v>828</v>
      </c>
      <c r="E97">
        <v>1807000</v>
      </c>
      <c r="H97">
        <v>1</v>
      </c>
      <c r="J97">
        <v>1</v>
      </c>
      <c r="L97">
        <v>1</v>
      </c>
      <c r="M97">
        <v>1</v>
      </c>
      <c r="N97" t="s">
        <v>603</v>
      </c>
      <c r="Q97" s="45" t="s">
        <v>1246</v>
      </c>
      <c r="R97" s="45">
        <v>100000000</v>
      </c>
      <c r="S97" s="45">
        <v>0</v>
      </c>
      <c r="T97" s="45">
        <v>0</v>
      </c>
      <c r="U97" s="45">
        <v>100000000</v>
      </c>
      <c r="V97" s="45">
        <v>0</v>
      </c>
      <c r="W97" s="45">
        <v>0</v>
      </c>
      <c r="X97" s="45">
        <v>0</v>
      </c>
      <c r="Y97" s="45">
        <v>0</v>
      </c>
      <c r="Z97" s="45">
        <v>0</v>
      </c>
      <c r="AA97" s="45">
        <v>0</v>
      </c>
      <c r="AB97" s="45">
        <v>0</v>
      </c>
      <c r="AC97" s="45">
        <v>0</v>
      </c>
      <c r="AD97" s="45">
        <v>0</v>
      </c>
    </row>
    <row r="98" spans="2:30" x14ac:dyDescent="0.25">
      <c r="B98">
        <v>94</v>
      </c>
      <c r="C98">
        <v>95</v>
      </c>
      <c r="D98" t="s">
        <v>829</v>
      </c>
      <c r="E98">
        <v>1808000</v>
      </c>
      <c r="H98">
        <v>1</v>
      </c>
      <c r="J98">
        <v>1</v>
      </c>
      <c r="K98">
        <v>1</v>
      </c>
      <c r="L98">
        <v>1</v>
      </c>
      <c r="M98">
        <v>1</v>
      </c>
      <c r="Q98" s="45" t="s">
        <v>1416</v>
      </c>
      <c r="R98" s="45">
        <v>821042000</v>
      </c>
      <c r="S98" s="45">
        <v>72320000</v>
      </c>
      <c r="T98" s="45">
        <v>76120000</v>
      </c>
      <c r="U98" s="45">
        <v>-26480000</v>
      </c>
      <c r="V98" s="45">
        <v>75720000</v>
      </c>
      <c r="W98" s="45">
        <v>74720000</v>
      </c>
      <c r="X98" s="45">
        <v>76920000</v>
      </c>
      <c r="Y98" s="45">
        <v>75944000</v>
      </c>
      <c r="Z98" s="45">
        <v>77462000</v>
      </c>
      <c r="AA98" s="45">
        <v>79380000</v>
      </c>
      <c r="AB98" s="45">
        <v>78494000</v>
      </c>
      <c r="AC98" s="45">
        <v>80712000</v>
      </c>
      <c r="AD98" s="45">
        <v>79730000</v>
      </c>
    </row>
    <row r="99" spans="2:30" x14ac:dyDescent="0.25">
      <c r="B99">
        <v>95</v>
      </c>
      <c r="C99">
        <v>96</v>
      </c>
      <c r="D99" t="s">
        <v>830</v>
      </c>
      <c r="E99">
        <v>1809000</v>
      </c>
      <c r="H99">
        <v>1</v>
      </c>
      <c r="J99">
        <v>0</v>
      </c>
      <c r="L99">
        <v>1</v>
      </c>
      <c r="M99">
        <v>0</v>
      </c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</row>
    <row r="100" spans="2:30" hidden="1" x14ac:dyDescent="0.25">
      <c r="B100">
        <v>96</v>
      </c>
      <c r="C100">
        <v>97</v>
      </c>
      <c r="D100" t="s">
        <v>831</v>
      </c>
      <c r="E100">
        <v>1810000</v>
      </c>
      <c r="H100">
        <v>1</v>
      </c>
      <c r="J100">
        <v>5</v>
      </c>
      <c r="K100">
        <v>5</v>
      </c>
      <c r="L100">
        <v>0</v>
      </c>
      <c r="M100">
        <v>0</v>
      </c>
      <c r="Q100" s="45" t="s">
        <v>1653</v>
      </c>
      <c r="R100" s="45">
        <v>0</v>
      </c>
      <c r="S100" s="45">
        <v>0</v>
      </c>
      <c r="T100" s="45">
        <v>0</v>
      </c>
      <c r="U100" s="45">
        <v>0</v>
      </c>
      <c r="V100" s="45">
        <v>0</v>
      </c>
      <c r="W100" s="45">
        <v>0</v>
      </c>
      <c r="X100" s="45">
        <v>0</v>
      </c>
      <c r="Y100" s="45">
        <v>0</v>
      </c>
      <c r="Z100" s="45">
        <v>0</v>
      </c>
      <c r="AA100" s="45">
        <v>0</v>
      </c>
      <c r="AB100" s="45">
        <v>0</v>
      </c>
      <c r="AC100" s="45">
        <v>0</v>
      </c>
      <c r="AD100" s="45">
        <v>0</v>
      </c>
    </row>
    <row r="101" spans="2:30" x14ac:dyDescent="0.25">
      <c r="B101">
        <v>97</v>
      </c>
      <c r="C101">
        <v>98</v>
      </c>
      <c r="D101" t="s">
        <v>832</v>
      </c>
      <c r="E101">
        <v>1811000</v>
      </c>
      <c r="H101">
        <v>2</v>
      </c>
      <c r="J101">
        <v>0</v>
      </c>
      <c r="L101">
        <v>1</v>
      </c>
      <c r="M101">
        <v>0</v>
      </c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</row>
    <row r="102" spans="2:30" x14ac:dyDescent="0.25">
      <c r="B102">
        <v>98</v>
      </c>
      <c r="C102">
        <v>99</v>
      </c>
      <c r="D102" t="s">
        <v>772</v>
      </c>
      <c r="E102">
        <v>2000000</v>
      </c>
      <c r="H102">
        <v>2</v>
      </c>
      <c r="J102">
        <v>0</v>
      </c>
      <c r="K102">
        <v>9</v>
      </c>
      <c r="L102">
        <v>1</v>
      </c>
      <c r="M102">
        <v>0</v>
      </c>
      <c r="Q102" s="45" t="s">
        <v>1645</v>
      </c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</row>
    <row r="103" spans="2:30" x14ac:dyDescent="0.25">
      <c r="B103">
        <v>99</v>
      </c>
      <c r="C103">
        <v>100</v>
      </c>
      <c r="D103" t="s">
        <v>941</v>
      </c>
      <c r="E103">
        <v>2001000</v>
      </c>
      <c r="H103">
        <v>2</v>
      </c>
      <c r="J103">
        <v>0</v>
      </c>
      <c r="L103">
        <v>1</v>
      </c>
      <c r="M103">
        <v>0</v>
      </c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</row>
    <row r="104" spans="2:30" x14ac:dyDescent="0.25">
      <c r="B104">
        <v>100</v>
      </c>
      <c r="C104">
        <v>101</v>
      </c>
      <c r="D104" t="s">
        <v>942</v>
      </c>
      <c r="E104">
        <v>2002000</v>
      </c>
      <c r="F104">
        <v>2110</v>
      </c>
      <c r="H104">
        <v>2</v>
      </c>
      <c r="J104">
        <v>0</v>
      </c>
      <c r="L104">
        <v>1</v>
      </c>
      <c r="M104">
        <v>1</v>
      </c>
      <c r="Q104" s="45" t="s">
        <v>1677</v>
      </c>
      <c r="R104" s="45">
        <v>921042000</v>
      </c>
      <c r="S104" s="45">
        <v>72320000</v>
      </c>
      <c r="T104" s="45">
        <v>76120000</v>
      </c>
      <c r="U104" s="45">
        <v>73520000</v>
      </c>
      <c r="V104" s="45">
        <v>75720000</v>
      </c>
      <c r="W104" s="45">
        <v>74720000</v>
      </c>
      <c r="X104" s="45">
        <v>76920000</v>
      </c>
      <c r="Y104" s="45">
        <v>75944000</v>
      </c>
      <c r="Z104" s="45">
        <v>77462000</v>
      </c>
      <c r="AA104" s="45">
        <v>79380000</v>
      </c>
      <c r="AB104" s="45">
        <v>78494000</v>
      </c>
      <c r="AC104" s="45">
        <v>80712000</v>
      </c>
      <c r="AD104" s="45">
        <v>79730000</v>
      </c>
    </row>
    <row r="105" spans="2:30" x14ac:dyDescent="0.25">
      <c r="B105">
        <v>101</v>
      </c>
      <c r="C105">
        <v>102</v>
      </c>
      <c r="D105" t="s">
        <v>943</v>
      </c>
      <c r="E105">
        <v>2003000</v>
      </c>
      <c r="F105">
        <v>2125</v>
      </c>
      <c r="H105">
        <v>2</v>
      </c>
      <c r="J105">
        <v>1</v>
      </c>
      <c r="L105">
        <v>1</v>
      </c>
      <c r="M105">
        <v>1</v>
      </c>
      <c r="Q105" s="45" t="s">
        <v>1678</v>
      </c>
      <c r="R105" s="45">
        <v>543375000</v>
      </c>
      <c r="S105" s="45">
        <v>45000000</v>
      </c>
      <c r="T105" s="45">
        <v>45000000</v>
      </c>
      <c r="U105" s="45">
        <v>45000000</v>
      </c>
      <c r="V105" s="45">
        <v>45000000</v>
      </c>
      <c r="W105" s="45">
        <v>45000000</v>
      </c>
      <c r="X105" s="45">
        <v>45000000</v>
      </c>
      <c r="Y105" s="45">
        <v>45000000</v>
      </c>
      <c r="Z105" s="45">
        <v>45375000</v>
      </c>
      <c r="AA105" s="45">
        <v>45750000</v>
      </c>
      <c r="AB105" s="45">
        <v>45750000</v>
      </c>
      <c r="AC105" s="45">
        <v>45750000</v>
      </c>
      <c r="AD105" s="45">
        <v>45750000</v>
      </c>
    </row>
    <row r="106" spans="2:30" x14ac:dyDescent="0.25">
      <c r="B106">
        <v>102</v>
      </c>
      <c r="C106">
        <v>103</v>
      </c>
      <c r="D106" t="s">
        <v>944</v>
      </c>
      <c r="E106">
        <v>2004000</v>
      </c>
      <c r="H106">
        <v>2</v>
      </c>
      <c r="J106">
        <v>0</v>
      </c>
      <c r="K106">
        <v>1</v>
      </c>
      <c r="L106">
        <v>1</v>
      </c>
      <c r="M106">
        <v>1</v>
      </c>
      <c r="Q106" s="45" t="s">
        <v>1756</v>
      </c>
      <c r="R106" s="45">
        <v>1464417000</v>
      </c>
      <c r="S106" s="45">
        <v>117320000</v>
      </c>
      <c r="T106" s="45">
        <v>121120000</v>
      </c>
      <c r="U106" s="45">
        <v>118520000</v>
      </c>
      <c r="V106" s="45">
        <v>120720000</v>
      </c>
      <c r="W106" s="45">
        <v>119720000</v>
      </c>
      <c r="X106" s="45">
        <v>121920000</v>
      </c>
      <c r="Y106" s="45">
        <v>120944000</v>
      </c>
      <c r="Z106" s="45">
        <v>122837000</v>
      </c>
      <c r="AA106" s="45">
        <v>125130000</v>
      </c>
      <c r="AB106" s="45">
        <v>124244000</v>
      </c>
      <c r="AC106" s="45">
        <v>126462000</v>
      </c>
      <c r="AD106" s="45">
        <v>125480000</v>
      </c>
    </row>
    <row r="107" spans="2:30" x14ac:dyDescent="0.25">
      <c r="B107">
        <v>103</v>
      </c>
      <c r="C107">
        <v>104</v>
      </c>
      <c r="D107" t="s">
        <v>945</v>
      </c>
      <c r="E107">
        <v>2005000</v>
      </c>
      <c r="H107">
        <v>2</v>
      </c>
      <c r="J107">
        <v>0</v>
      </c>
      <c r="L107">
        <v>1</v>
      </c>
      <c r="M107">
        <v>0</v>
      </c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</row>
    <row r="108" spans="2:30" x14ac:dyDescent="0.25">
      <c r="B108">
        <v>104</v>
      </c>
      <c r="C108">
        <v>105</v>
      </c>
      <c r="D108" t="s">
        <v>738</v>
      </c>
      <c r="E108">
        <v>2100000</v>
      </c>
      <c r="H108">
        <v>2</v>
      </c>
      <c r="J108">
        <v>0</v>
      </c>
      <c r="K108">
        <v>1</v>
      </c>
      <c r="L108">
        <v>1</v>
      </c>
      <c r="M108">
        <v>1</v>
      </c>
      <c r="Q108" s="45" t="s">
        <v>1755</v>
      </c>
      <c r="R108" s="45">
        <v>-6830000</v>
      </c>
      <c r="S108" s="45">
        <v>-2270000</v>
      </c>
      <c r="T108" s="45">
        <v>-3800000</v>
      </c>
      <c r="U108" s="45">
        <v>2600000</v>
      </c>
      <c r="V108" s="45">
        <v>-2200000</v>
      </c>
      <c r="W108" s="45">
        <v>1000000</v>
      </c>
      <c r="X108" s="45">
        <v>-2200000</v>
      </c>
      <c r="Y108" s="45">
        <v>-123224000</v>
      </c>
      <c r="Z108" s="45">
        <v>90027000</v>
      </c>
      <c r="AA108" s="45">
        <v>15467000</v>
      </c>
      <c r="AB108" s="45">
        <v>19006000</v>
      </c>
      <c r="AC108" s="45">
        <v>-2218000</v>
      </c>
      <c r="AD108" s="45">
        <v>982000</v>
      </c>
    </row>
    <row r="109" spans="2:30" hidden="1" x14ac:dyDescent="0.25">
      <c r="B109">
        <v>105</v>
      </c>
      <c r="C109">
        <v>106</v>
      </c>
      <c r="D109" t="s">
        <v>946</v>
      </c>
      <c r="E109">
        <v>2101000</v>
      </c>
      <c r="H109">
        <v>2</v>
      </c>
      <c r="J109">
        <v>2</v>
      </c>
      <c r="K109">
        <v>2</v>
      </c>
      <c r="L109">
        <v>0</v>
      </c>
      <c r="M109">
        <v>0</v>
      </c>
      <c r="P109" t="s">
        <v>1741</v>
      </c>
      <c r="Q109" s="45" t="s">
        <v>1682</v>
      </c>
      <c r="R109" s="45">
        <v>0</v>
      </c>
      <c r="S109" s="45">
        <v>0</v>
      </c>
      <c r="T109" s="45">
        <v>0</v>
      </c>
      <c r="U109" s="45">
        <v>0</v>
      </c>
      <c r="V109" s="45">
        <v>0</v>
      </c>
      <c r="W109" s="45">
        <v>0</v>
      </c>
      <c r="X109" s="45">
        <v>0</v>
      </c>
      <c r="Y109" s="45">
        <v>0</v>
      </c>
      <c r="Z109" s="45">
        <v>0</v>
      </c>
      <c r="AA109" s="45">
        <v>0</v>
      </c>
      <c r="AB109" s="45">
        <v>0</v>
      </c>
      <c r="AC109" s="45">
        <v>0</v>
      </c>
      <c r="AD109" s="45">
        <v>0</v>
      </c>
    </row>
    <row r="110" spans="2:30" hidden="1" x14ac:dyDescent="0.25">
      <c r="B110">
        <v>106</v>
      </c>
      <c r="C110">
        <v>107</v>
      </c>
      <c r="D110" t="s">
        <v>947</v>
      </c>
      <c r="E110">
        <v>2102000</v>
      </c>
      <c r="F110">
        <v>2170</v>
      </c>
      <c r="G110" t="s">
        <v>1400</v>
      </c>
      <c r="H110">
        <v>2</v>
      </c>
      <c r="J110">
        <v>3</v>
      </c>
      <c r="L110">
        <v>0</v>
      </c>
      <c r="M110">
        <v>0</v>
      </c>
      <c r="P110" t="s">
        <v>1400</v>
      </c>
      <c r="Q110" s="45" t="s">
        <v>1401</v>
      </c>
      <c r="R110" s="45">
        <v>0</v>
      </c>
      <c r="S110" s="45">
        <v>0</v>
      </c>
      <c r="T110" s="45">
        <v>0</v>
      </c>
      <c r="U110" s="45">
        <v>0</v>
      </c>
      <c r="V110" s="45">
        <v>0</v>
      </c>
      <c r="W110" s="45">
        <v>0</v>
      </c>
      <c r="X110" s="45">
        <v>0</v>
      </c>
      <c r="Y110" s="45">
        <v>0</v>
      </c>
      <c r="Z110" s="45">
        <v>0</v>
      </c>
      <c r="AA110" s="45">
        <v>0</v>
      </c>
      <c r="AB110" s="45">
        <v>0</v>
      </c>
      <c r="AC110" s="45">
        <v>0</v>
      </c>
      <c r="AD110" s="45">
        <v>0</v>
      </c>
    </row>
    <row r="111" spans="2:30" hidden="1" x14ac:dyDescent="0.25">
      <c r="B111">
        <v>107</v>
      </c>
      <c r="C111">
        <v>108</v>
      </c>
      <c r="D111" t="s">
        <v>948</v>
      </c>
      <c r="E111">
        <v>2103000</v>
      </c>
      <c r="F111">
        <v>2179</v>
      </c>
      <c r="G111" t="s">
        <v>1700</v>
      </c>
      <c r="H111">
        <v>2</v>
      </c>
      <c r="J111">
        <v>3</v>
      </c>
      <c r="L111">
        <v>0</v>
      </c>
      <c r="M111">
        <v>0</v>
      </c>
      <c r="P111" t="s">
        <v>1700</v>
      </c>
      <c r="Q111" s="45" t="s">
        <v>1679</v>
      </c>
      <c r="R111" s="45">
        <v>0</v>
      </c>
      <c r="S111" s="45">
        <v>0</v>
      </c>
      <c r="T111" s="45">
        <v>0</v>
      </c>
      <c r="U111" s="45">
        <v>0</v>
      </c>
      <c r="V111" s="45">
        <v>0</v>
      </c>
      <c r="W111" s="45">
        <v>0</v>
      </c>
      <c r="X111" s="45">
        <v>0</v>
      </c>
      <c r="Y111" s="45">
        <v>0</v>
      </c>
      <c r="Z111" s="45">
        <v>0</v>
      </c>
      <c r="AA111" s="45">
        <v>0</v>
      </c>
      <c r="AB111" s="45">
        <v>0</v>
      </c>
      <c r="AC111" s="45">
        <v>0</v>
      </c>
      <c r="AD111" s="45">
        <v>0</v>
      </c>
    </row>
    <row r="112" spans="2:30" x14ac:dyDescent="0.25">
      <c r="B112">
        <v>108</v>
      </c>
      <c r="C112">
        <v>109</v>
      </c>
      <c r="D112" t="s">
        <v>949</v>
      </c>
      <c r="E112">
        <v>2104000</v>
      </c>
      <c r="H112">
        <v>2</v>
      </c>
      <c r="J112">
        <v>2</v>
      </c>
      <c r="K112">
        <v>2</v>
      </c>
      <c r="L112">
        <v>1</v>
      </c>
      <c r="M112">
        <v>1</v>
      </c>
      <c r="P112" t="s">
        <v>1740</v>
      </c>
      <c r="Q112" s="45" t="s">
        <v>1683</v>
      </c>
      <c r="R112" s="45">
        <v>0</v>
      </c>
      <c r="S112" s="45">
        <v>0</v>
      </c>
      <c r="T112" s="45">
        <v>0</v>
      </c>
      <c r="U112" s="45">
        <v>0</v>
      </c>
      <c r="V112" s="45">
        <v>0</v>
      </c>
      <c r="W112" s="45">
        <v>0</v>
      </c>
      <c r="X112" s="45">
        <v>0</v>
      </c>
      <c r="Y112" s="45">
        <v>-108000000</v>
      </c>
      <c r="Z112" s="45">
        <v>108000000</v>
      </c>
      <c r="AA112" s="45">
        <v>0</v>
      </c>
      <c r="AB112" s="45">
        <v>0</v>
      </c>
      <c r="AC112" s="45">
        <v>0</v>
      </c>
      <c r="AD112" s="45">
        <v>0</v>
      </c>
    </row>
    <row r="113" spans="2:30" hidden="1" x14ac:dyDescent="0.25">
      <c r="B113">
        <v>109</v>
      </c>
      <c r="C113">
        <v>110</v>
      </c>
      <c r="D113" t="s">
        <v>950</v>
      </c>
      <c r="E113">
        <v>2105000</v>
      </c>
      <c r="F113">
        <v>2180</v>
      </c>
      <c r="G113" t="s">
        <v>1403</v>
      </c>
      <c r="H113">
        <v>2</v>
      </c>
      <c r="J113">
        <v>3</v>
      </c>
      <c r="L113">
        <v>0</v>
      </c>
      <c r="M113">
        <v>0</v>
      </c>
      <c r="P113" t="s">
        <v>1403</v>
      </c>
      <c r="Q113" s="45" t="s">
        <v>1404</v>
      </c>
      <c r="R113" s="45">
        <v>0</v>
      </c>
      <c r="S113" s="45">
        <v>0</v>
      </c>
      <c r="T113" s="45">
        <v>0</v>
      </c>
      <c r="U113" s="45">
        <v>0</v>
      </c>
      <c r="V113" s="45">
        <v>0</v>
      </c>
      <c r="W113" s="45">
        <v>0</v>
      </c>
      <c r="X113" s="45">
        <v>0</v>
      </c>
      <c r="Y113" s="45">
        <v>0</v>
      </c>
      <c r="Z113" s="45">
        <v>0</v>
      </c>
      <c r="AA113" s="45">
        <v>0</v>
      </c>
      <c r="AB113" s="45">
        <v>0</v>
      </c>
      <c r="AC113" s="45">
        <v>0</v>
      </c>
      <c r="AD113" s="45">
        <v>0</v>
      </c>
    </row>
    <row r="114" spans="2:30" x14ac:dyDescent="0.25">
      <c r="B114">
        <v>110</v>
      </c>
      <c r="C114">
        <v>111</v>
      </c>
      <c r="D114" t="s">
        <v>951</v>
      </c>
      <c r="E114">
        <v>2106000</v>
      </c>
      <c r="F114">
        <v>2189</v>
      </c>
      <c r="G114" t="s">
        <v>1406</v>
      </c>
      <c r="H114">
        <v>2</v>
      </c>
      <c r="J114">
        <v>3</v>
      </c>
      <c r="L114">
        <v>1</v>
      </c>
      <c r="M114">
        <v>1</v>
      </c>
      <c r="P114" t="s">
        <v>1406</v>
      </c>
      <c r="Q114" s="45" t="s">
        <v>1407</v>
      </c>
      <c r="R114" s="45">
        <v>0</v>
      </c>
      <c r="S114" s="45">
        <v>0</v>
      </c>
      <c r="T114" s="45">
        <v>0</v>
      </c>
      <c r="U114" s="45">
        <v>0</v>
      </c>
      <c r="V114" s="45">
        <v>0</v>
      </c>
      <c r="W114" s="45">
        <v>0</v>
      </c>
      <c r="X114" s="45">
        <v>0</v>
      </c>
      <c r="Y114" s="45">
        <v>-108000000</v>
      </c>
      <c r="Z114" s="45">
        <v>108000000</v>
      </c>
      <c r="AA114" s="45">
        <v>0</v>
      </c>
      <c r="AB114" s="45">
        <v>0</v>
      </c>
      <c r="AC114" s="45">
        <v>0</v>
      </c>
      <c r="AD114" s="45">
        <v>0</v>
      </c>
    </row>
    <row r="115" spans="2:30" hidden="1" x14ac:dyDescent="0.25">
      <c r="B115">
        <v>111</v>
      </c>
      <c r="C115">
        <v>112</v>
      </c>
      <c r="D115" t="s">
        <v>952</v>
      </c>
      <c r="E115">
        <v>2107000</v>
      </c>
      <c r="F115">
        <v>2150</v>
      </c>
      <c r="G115" t="s">
        <v>1388</v>
      </c>
      <c r="H115">
        <v>2</v>
      </c>
      <c r="J115">
        <v>2</v>
      </c>
      <c r="K115">
        <v>2</v>
      </c>
      <c r="L115">
        <v>0</v>
      </c>
      <c r="M115">
        <v>0</v>
      </c>
      <c r="P115" t="s">
        <v>1742</v>
      </c>
      <c r="Q115" s="45" t="s">
        <v>1680</v>
      </c>
      <c r="R115" s="45">
        <v>0</v>
      </c>
      <c r="S115" s="45">
        <v>0</v>
      </c>
      <c r="T115" s="45">
        <v>0</v>
      </c>
      <c r="U115" s="45">
        <v>0</v>
      </c>
      <c r="V115" s="45">
        <v>0</v>
      </c>
      <c r="W115" s="45">
        <v>0</v>
      </c>
      <c r="X115" s="45">
        <v>0</v>
      </c>
      <c r="Y115" s="45">
        <v>0</v>
      </c>
      <c r="Z115" s="45">
        <v>0</v>
      </c>
      <c r="AA115" s="45">
        <v>0</v>
      </c>
      <c r="AB115" s="45">
        <v>0</v>
      </c>
      <c r="AC115" s="45">
        <v>0</v>
      </c>
      <c r="AD115" s="45">
        <v>0</v>
      </c>
    </row>
    <row r="116" spans="2:30" x14ac:dyDescent="0.25">
      <c r="B116">
        <v>112</v>
      </c>
      <c r="C116">
        <v>113</v>
      </c>
      <c r="D116" t="s">
        <v>953</v>
      </c>
      <c r="E116">
        <v>2108000</v>
      </c>
      <c r="H116">
        <v>2</v>
      </c>
      <c r="J116">
        <v>2</v>
      </c>
      <c r="K116">
        <v>2</v>
      </c>
      <c r="L116">
        <v>1</v>
      </c>
      <c r="M116">
        <v>1</v>
      </c>
      <c r="Q116" s="45" t="s">
        <v>1738</v>
      </c>
      <c r="R116" s="45">
        <v>0</v>
      </c>
      <c r="S116" s="45">
        <v>0</v>
      </c>
      <c r="T116" s="45">
        <v>0</v>
      </c>
      <c r="U116" s="45">
        <v>0</v>
      </c>
      <c r="V116" s="45">
        <v>0</v>
      </c>
      <c r="W116" s="45">
        <v>0</v>
      </c>
      <c r="X116" s="45">
        <v>0</v>
      </c>
      <c r="Y116" s="45">
        <v>-18000000</v>
      </c>
      <c r="Z116" s="45">
        <v>0</v>
      </c>
      <c r="AA116" s="45">
        <v>18000000</v>
      </c>
      <c r="AB116" s="45">
        <v>0</v>
      </c>
      <c r="AC116" s="45">
        <v>0</v>
      </c>
      <c r="AD116" s="45">
        <v>0</v>
      </c>
    </row>
    <row r="117" spans="2:30" x14ac:dyDescent="0.25">
      <c r="B117">
        <v>113</v>
      </c>
      <c r="C117">
        <v>114</v>
      </c>
      <c r="D117" t="s">
        <v>954</v>
      </c>
      <c r="E117">
        <v>2109000</v>
      </c>
      <c r="H117">
        <v>2</v>
      </c>
      <c r="J117">
        <v>2</v>
      </c>
      <c r="K117">
        <v>2</v>
      </c>
      <c r="L117">
        <v>1</v>
      </c>
      <c r="M117">
        <v>1</v>
      </c>
      <c r="P117" t="s">
        <v>1726</v>
      </c>
      <c r="Q117" s="45" t="s">
        <v>1681</v>
      </c>
      <c r="R117" s="45">
        <v>0</v>
      </c>
      <c r="S117" s="45">
        <v>0</v>
      </c>
      <c r="T117" s="45">
        <v>-4800000</v>
      </c>
      <c r="U117" s="45">
        <v>4800000</v>
      </c>
      <c r="V117" s="45">
        <v>-2400000</v>
      </c>
      <c r="W117" s="45">
        <v>2400000</v>
      </c>
      <c r="X117" s="45">
        <v>-2400000</v>
      </c>
      <c r="Y117" s="45">
        <v>2400000</v>
      </c>
      <c r="Z117" s="45">
        <v>0</v>
      </c>
      <c r="AA117" s="45">
        <v>-2400000</v>
      </c>
      <c r="AB117" s="45">
        <v>2400000</v>
      </c>
      <c r="AC117" s="45">
        <v>-2400000</v>
      </c>
      <c r="AD117" s="45">
        <v>2400000</v>
      </c>
    </row>
    <row r="118" spans="2:30" x14ac:dyDescent="0.25">
      <c r="B118">
        <v>114</v>
      </c>
      <c r="C118">
        <v>115</v>
      </c>
      <c r="D118" t="s">
        <v>739</v>
      </c>
      <c r="E118">
        <v>2110000</v>
      </c>
      <c r="F118">
        <v>2190</v>
      </c>
      <c r="G118" t="s">
        <v>1438</v>
      </c>
      <c r="H118">
        <v>2</v>
      </c>
      <c r="J118">
        <v>3</v>
      </c>
      <c r="L118">
        <v>1</v>
      </c>
      <c r="M118">
        <v>1</v>
      </c>
      <c r="P118" t="s">
        <v>1438</v>
      </c>
      <c r="Q118" s="45" t="s">
        <v>1439</v>
      </c>
      <c r="R118" s="45">
        <v>0</v>
      </c>
      <c r="S118" s="45">
        <v>0</v>
      </c>
      <c r="T118" s="45">
        <v>-4800000</v>
      </c>
      <c r="U118" s="45">
        <v>4800000</v>
      </c>
      <c r="V118" s="45">
        <v>-2400000</v>
      </c>
      <c r="W118" s="45">
        <v>2400000</v>
      </c>
      <c r="X118" s="45">
        <v>-2400000</v>
      </c>
      <c r="Y118" s="45">
        <v>2400000</v>
      </c>
      <c r="Z118" s="45">
        <v>0</v>
      </c>
      <c r="AA118" s="45">
        <v>-2400000</v>
      </c>
      <c r="AB118" s="45">
        <v>2400000</v>
      </c>
      <c r="AC118" s="45">
        <v>-2400000</v>
      </c>
      <c r="AD118" s="45">
        <v>2400000</v>
      </c>
    </row>
    <row r="119" spans="2:30" hidden="1" x14ac:dyDescent="0.25">
      <c r="B119">
        <v>115</v>
      </c>
      <c r="C119">
        <v>116</v>
      </c>
      <c r="D119" t="s">
        <v>955</v>
      </c>
      <c r="E119">
        <v>2111000</v>
      </c>
      <c r="F119">
        <v>2199</v>
      </c>
      <c r="G119" t="s">
        <v>1441</v>
      </c>
      <c r="H119">
        <v>2</v>
      </c>
      <c r="J119">
        <v>3</v>
      </c>
      <c r="L119">
        <v>0</v>
      </c>
      <c r="M119">
        <v>0</v>
      </c>
      <c r="P119" t="s">
        <v>1441</v>
      </c>
      <c r="Q119" s="45" t="s">
        <v>1442</v>
      </c>
      <c r="R119" s="45">
        <v>0</v>
      </c>
      <c r="S119" s="45">
        <v>0</v>
      </c>
      <c r="T119" s="45">
        <v>0</v>
      </c>
      <c r="U119" s="45">
        <v>0</v>
      </c>
      <c r="V119" s="45">
        <v>0</v>
      </c>
      <c r="W119" s="45">
        <v>0</v>
      </c>
      <c r="X119" s="45">
        <v>0</v>
      </c>
      <c r="Y119" s="45">
        <v>0</v>
      </c>
      <c r="Z119" s="45">
        <v>0</v>
      </c>
      <c r="AA119" s="45">
        <v>0</v>
      </c>
      <c r="AB119" s="45">
        <v>0</v>
      </c>
      <c r="AC119" s="45">
        <v>0</v>
      </c>
      <c r="AD119" s="45">
        <v>0</v>
      </c>
    </row>
    <row r="120" spans="2:30" hidden="1" x14ac:dyDescent="0.25">
      <c r="B120">
        <v>116</v>
      </c>
      <c r="C120">
        <v>117</v>
      </c>
      <c r="D120" t="s">
        <v>956</v>
      </c>
      <c r="E120">
        <v>2112000</v>
      </c>
      <c r="H120">
        <v>2</v>
      </c>
      <c r="J120">
        <v>2</v>
      </c>
      <c r="K120">
        <v>2</v>
      </c>
      <c r="L120">
        <v>0</v>
      </c>
      <c r="M120">
        <v>0</v>
      </c>
      <c r="P120" t="s">
        <v>1724</v>
      </c>
      <c r="Q120" s="45" t="s">
        <v>1725</v>
      </c>
      <c r="R120" s="45">
        <v>0</v>
      </c>
      <c r="S120" s="45">
        <v>0</v>
      </c>
      <c r="T120" s="45">
        <v>0</v>
      </c>
      <c r="U120" s="45">
        <v>0</v>
      </c>
      <c r="V120" s="45">
        <v>0</v>
      </c>
      <c r="W120" s="45">
        <v>0</v>
      </c>
      <c r="X120" s="45">
        <v>0</v>
      </c>
      <c r="Y120" s="45">
        <v>0</v>
      </c>
      <c r="Z120" s="45">
        <v>0</v>
      </c>
      <c r="AA120" s="45">
        <v>0</v>
      </c>
      <c r="AB120" s="45">
        <v>0</v>
      </c>
      <c r="AC120" s="45">
        <v>0</v>
      </c>
      <c r="AD120" s="45">
        <v>0</v>
      </c>
    </row>
    <row r="121" spans="2:30" hidden="1" x14ac:dyDescent="0.25">
      <c r="B121">
        <v>117</v>
      </c>
      <c r="C121">
        <v>118</v>
      </c>
      <c r="D121" t="s">
        <v>957</v>
      </c>
      <c r="E121">
        <v>2113000</v>
      </c>
      <c r="F121">
        <v>2280</v>
      </c>
      <c r="G121" t="s">
        <v>1719</v>
      </c>
      <c r="H121">
        <v>2</v>
      </c>
      <c r="J121">
        <v>3</v>
      </c>
      <c r="L121">
        <v>0</v>
      </c>
      <c r="M121">
        <v>0</v>
      </c>
      <c r="P121" t="s">
        <v>1719</v>
      </c>
      <c r="Q121" s="45" t="s">
        <v>1720</v>
      </c>
      <c r="R121" s="45">
        <v>0</v>
      </c>
      <c r="S121" s="45">
        <v>0</v>
      </c>
      <c r="T121" s="45">
        <v>0</v>
      </c>
      <c r="U121" s="45">
        <v>0</v>
      </c>
      <c r="V121" s="45">
        <v>0</v>
      </c>
      <c r="W121" s="45">
        <v>0</v>
      </c>
      <c r="X121" s="45">
        <v>0</v>
      </c>
      <c r="Y121" s="45">
        <v>0</v>
      </c>
      <c r="Z121" s="45">
        <v>0</v>
      </c>
      <c r="AA121" s="45">
        <v>0</v>
      </c>
      <c r="AB121" s="45">
        <v>0</v>
      </c>
      <c r="AC121" s="45">
        <v>0</v>
      </c>
      <c r="AD121" s="45">
        <v>0</v>
      </c>
    </row>
    <row r="122" spans="2:30" hidden="1" x14ac:dyDescent="0.25">
      <c r="B122">
        <v>118</v>
      </c>
      <c r="C122">
        <v>119</v>
      </c>
      <c r="D122" t="s">
        <v>958</v>
      </c>
      <c r="E122">
        <v>2114000</v>
      </c>
      <c r="F122">
        <v>2289</v>
      </c>
      <c r="G122" t="s">
        <v>1721</v>
      </c>
      <c r="H122">
        <v>2</v>
      </c>
      <c r="J122">
        <v>3</v>
      </c>
      <c r="L122">
        <v>0</v>
      </c>
      <c r="M122">
        <v>0</v>
      </c>
      <c r="P122" t="s">
        <v>1721</v>
      </c>
      <c r="Q122" s="45" t="s">
        <v>1722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</row>
    <row r="123" spans="2:30" hidden="1" x14ac:dyDescent="0.25">
      <c r="B123">
        <v>119</v>
      </c>
      <c r="C123">
        <v>120</v>
      </c>
      <c r="D123" t="s">
        <v>959</v>
      </c>
      <c r="E123">
        <v>2115000</v>
      </c>
      <c r="F123">
        <v>2290</v>
      </c>
      <c r="G123" t="s">
        <v>1444</v>
      </c>
      <c r="H123">
        <v>2</v>
      </c>
      <c r="J123">
        <v>2</v>
      </c>
      <c r="K123">
        <v>2</v>
      </c>
      <c r="L123">
        <v>0</v>
      </c>
      <c r="M123">
        <v>0</v>
      </c>
      <c r="P123" t="s">
        <v>1723</v>
      </c>
      <c r="Q123" s="45" t="s">
        <v>1445</v>
      </c>
      <c r="R123" s="45">
        <v>0</v>
      </c>
      <c r="S123" s="45">
        <v>0</v>
      </c>
      <c r="T123" s="45">
        <v>0</v>
      </c>
      <c r="U123" s="45">
        <v>0</v>
      </c>
      <c r="V123" s="45">
        <v>0</v>
      </c>
      <c r="W123" s="45">
        <v>0</v>
      </c>
      <c r="X123" s="45">
        <v>0</v>
      </c>
      <c r="Y123" s="45">
        <v>0</v>
      </c>
      <c r="Z123" s="45">
        <v>0</v>
      </c>
      <c r="AA123" s="45">
        <v>0</v>
      </c>
      <c r="AB123" s="45">
        <v>0</v>
      </c>
      <c r="AC123" s="45">
        <v>0</v>
      </c>
      <c r="AD123" s="45">
        <v>0</v>
      </c>
    </row>
    <row r="124" spans="2:30" x14ac:dyDescent="0.25">
      <c r="B124">
        <v>120</v>
      </c>
      <c r="C124">
        <v>121</v>
      </c>
      <c r="D124" t="s">
        <v>960</v>
      </c>
      <c r="E124">
        <v>2116000</v>
      </c>
      <c r="H124">
        <v>2</v>
      </c>
      <c r="J124">
        <v>2</v>
      </c>
      <c r="K124">
        <v>2</v>
      </c>
      <c r="L124">
        <v>1</v>
      </c>
      <c r="M124">
        <v>1</v>
      </c>
      <c r="P124" t="s">
        <v>1727</v>
      </c>
      <c r="Q124" s="45" t="s">
        <v>1684</v>
      </c>
      <c r="R124" s="45">
        <v>932500</v>
      </c>
      <c r="S124" s="45">
        <v>-1520000</v>
      </c>
      <c r="T124" s="45">
        <v>1750000</v>
      </c>
      <c r="U124" s="45">
        <v>-1450000</v>
      </c>
      <c r="V124" s="45">
        <v>950000</v>
      </c>
      <c r="W124" s="45">
        <v>-650000</v>
      </c>
      <c r="X124" s="45">
        <v>950000</v>
      </c>
      <c r="Y124" s="45">
        <v>-344000</v>
      </c>
      <c r="Z124" s="45">
        <v>-17320500</v>
      </c>
      <c r="AA124" s="45">
        <v>879500</v>
      </c>
      <c r="AB124" s="45">
        <v>17378500</v>
      </c>
      <c r="AC124" s="45">
        <v>954500</v>
      </c>
      <c r="AD124" s="45">
        <v>-645500</v>
      </c>
    </row>
    <row r="125" spans="2:30" hidden="1" x14ac:dyDescent="0.25">
      <c r="B125">
        <v>121</v>
      </c>
      <c r="C125">
        <v>122</v>
      </c>
      <c r="D125" t="s">
        <v>961</v>
      </c>
      <c r="E125">
        <v>2117000</v>
      </c>
      <c r="H125">
        <v>2</v>
      </c>
      <c r="J125">
        <v>2</v>
      </c>
      <c r="K125">
        <v>2</v>
      </c>
      <c r="L125">
        <v>0</v>
      </c>
      <c r="M125">
        <v>0</v>
      </c>
      <c r="Q125" s="45" t="s">
        <v>1728</v>
      </c>
      <c r="R125" s="45">
        <v>0</v>
      </c>
      <c r="S125" s="45">
        <v>0</v>
      </c>
      <c r="T125" s="45">
        <v>0</v>
      </c>
      <c r="U125" s="45">
        <v>0</v>
      </c>
      <c r="V125" s="45">
        <v>0</v>
      </c>
      <c r="W125" s="45">
        <v>0</v>
      </c>
      <c r="X125" s="45">
        <v>0</v>
      </c>
      <c r="Y125" s="45">
        <v>0</v>
      </c>
      <c r="Z125" s="45">
        <v>0</v>
      </c>
      <c r="AA125" s="45">
        <v>0</v>
      </c>
      <c r="AB125" s="45">
        <v>0</v>
      </c>
      <c r="AC125" s="45">
        <v>0</v>
      </c>
      <c r="AD125" s="45">
        <v>0</v>
      </c>
    </row>
    <row r="126" spans="2:30" x14ac:dyDescent="0.25">
      <c r="B126">
        <v>122</v>
      </c>
      <c r="C126">
        <v>123</v>
      </c>
      <c r="D126" t="s">
        <v>962</v>
      </c>
      <c r="E126">
        <v>2118000</v>
      </c>
      <c r="H126">
        <v>2</v>
      </c>
      <c r="J126">
        <v>2</v>
      </c>
      <c r="K126">
        <v>2</v>
      </c>
      <c r="L126">
        <v>1</v>
      </c>
      <c r="M126">
        <v>1</v>
      </c>
      <c r="Q126" s="45" t="s">
        <v>1691</v>
      </c>
      <c r="R126" s="45">
        <v>390622500</v>
      </c>
      <c r="S126" s="45">
        <v>36000000</v>
      </c>
      <c r="T126" s="45">
        <v>35250000</v>
      </c>
      <c r="U126" s="45">
        <v>34500000</v>
      </c>
      <c r="V126" s="45">
        <v>33750000</v>
      </c>
      <c r="W126" s="45">
        <v>33000000</v>
      </c>
      <c r="X126" s="45">
        <v>32250000</v>
      </c>
      <c r="Y126" s="45">
        <v>32970000</v>
      </c>
      <c r="Z126" s="45">
        <v>32197500</v>
      </c>
      <c r="AA126" s="45">
        <v>31425000</v>
      </c>
      <c r="AB126" s="45">
        <v>30532500</v>
      </c>
      <c r="AC126" s="45">
        <v>29760000</v>
      </c>
      <c r="AD126" s="45">
        <v>28987500</v>
      </c>
    </row>
    <row r="127" spans="2:30" x14ac:dyDescent="0.25">
      <c r="B127">
        <v>123</v>
      </c>
      <c r="C127">
        <v>124</v>
      </c>
      <c r="D127" t="s">
        <v>963</v>
      </c>
      <c r="E127">
        <v>2119000</v>
      </c>
      <c r="F127">
        <v>2215</v>
      </c>
      <c r="G127" t="s">
        <v>1424</v>
      </c>
      <c r="H127">
        <v>2</v>
      </c>
      <c r="J127">
        <v>3</v>
      </c>
      <c r="L127">
        <v>1</v>
      </c>
      <c r="M127">
        <v>1</v>
      </c>
      <c r="P127" t="s">
        <v>1424</v>
      </c>
      <c r="Q127" s="45" t="s">
        <v>1483</v>
      </c>
      <c r="R127" s="45">
        <v>360000</v>
      </c>
      <c r="S127" s="45">
        <v>0</v>
      </c>
      <c r="T127" s="45">
        <v>0</v>
      </c>
      <c r="U127" s="45">
        <v>0</v>
      </c>
      <c r="V127" s="45">
        <v>0</v>
      </c>
      <c r="W127" s="45">
        <v>0</v>
      </c>
      <c r="X127" s="45">
        <v>0</v>
      </c>
      <c r="Y127" s="45">
        <v>120000</v>
      </c>
      <c r="Z127" s="45">
        <v>120000</v>
      </c>
      <c r="AA127" s="45">
        <v>120000</v>
      </c>
      <c r="AB127" s="45">
        <v>0</v>
      </c>
      <c r="AC127" s="45">
        <v>0</v>
      </c>
      <c r="AD127" s="45">
        <v>0</v>
      </c>
    </row>
    <row r="128" spans="2:30" x14ac:dyDescent="0.25">
      <c r="B128">
        <v>124</v>
      </c>
      <c r="C128">
        <v>125</v>
      </c>
      <c r="D128" t="s">
        <v>964</v>
      </c>
      <c r="E128">
        <v>2120000</v>
      </c>
      <c r="F128">
        <v>2220</v>
      </c>
      <c r="G128" t="s">
        <v>1427</v>
      </c>
      <c r="H128">
        <v>2</v>
      </c>
      <c r="J128">
        <v>3</v>
      </c>
      <c r="L128">
        <v>1</v>
      </c>
      <c r="M128">
        <v>1</v>
      </c>
      <c r="P128" t="s">
        <v>1427</v>
      </c>
      <c r="Q128" s="45" t="s">
        <v>1486</v>
      </c>
      <c r="R128" s="45">
        <v>390262500</v>
      </c>
      <c r="S128" s="45">
        <v>36000000</v>
      </c>
      <c r="T128" s="45">
        <v>35250000</v>
      </c>
      <c r="U128" s="45">
        <v>34500000</v>
      </c>
      <c r="V128" s="45">
        <v>33750000</v>
      </c>
      <c r="W128" s="45">
        <v>33000000</v>
      </c>
      <c r="X128" s="45">
        <v>32250000</v>
      </c>
      <c r="Y128" s="45">
        <v>32850000</v>
      </c>
      <c r="Z128" s="45">
        <v>32077500</v>
      </c>
      <c r="AA128" s="45">
        <v>31305000</v>
      </c>
      <c r="AB128" s="45">
        <v>30532500</v>
      </c>
      <c r="AC128" s="45">
        <v>29760000</v>
      </c>
      <c r="AD128" s="45">
        <v>28987500</v>
      </c>
    </row>
    <row r="129" spans="2:30" x14ac:dyDescent="0.25">
      <c r="B129">
        <v>125</v>
      </c>
      <c r="C129">
        <v>126</v>
      </c>
      <c r="D129" t="s">
        <v>965</v>
      </c>
      <c r="E129">
        <v>2121000</v>
      </c>
      <c r="H129">
        <v>2</v>
      </c>
      <c r="J129">
        <v>2</v>
      </c>
      <c r="K129">
        <v>2</v>
      </c>
      <c r="L129">
        <v>1</v>
      </c>
      <c r="M129">
        <v>1</v>
      </c>
      <c r="Q129" s="45" t="s">
        <v>1690</v>
      </c>
      <c r="R129" s="45">
        <v>-398385000</v>
      </c>
      <c r="S129" s="45">
        <v>-36750000</v>
      </c>
      <c r="T129" s="45">
        <v>-36000000</v>
      </c>
      <c r="U129" s="45">
        <v>-35250000</v>
      </c>
      <c r="V129" s="45">
        <v>-34500000</v>
      </c>
      <c r="W129" s="45">
        <v>-33750000</v>
      </c>
      <c r="X129" s="45">
        <v>-33000000</v>
      </c>
      <c r="Y129" s="45">
        <v>-32250000</v>
      </c>
      <c r="Z129" s="45">
        <v>-32850000</v>
      </c>
      <c r="AA129" s="45">
        <v>-32437500</v>
      </c>
      <c r="AB129" s="45">
        <v>-31305000</v>
      </c>
      <c r="AC129" s="45">
        <v>-30532500</v>
      </c>
      <c r="AD129" s="45">
        <v>-29760000</v>
      </c>
    </row>
    <row r="130" spans="2:30" x14ac:dyDescent="0.25">
      <c r="B130">
        <v>126</v>
      </c>
      <c r="C130">
        <v>127</v>
      </c>
      <c r="D130" t="s">
        <v>966</v>
      </c>
      <c r="E130">
        <v>2122000</v>
      </c>
      <c r="F130">
        <v>2215</v>
      </c>
      <c r="G130" t="s">
        <v>1424</v>
      </c>
      <c r="H130">
        <v>2</v>
      </c>
      <c r="J130">
        <v>3</v>
      </c>
      <c r="L130">
        <v>1</v>
      </c>
      <c r="M130">
        <v>1</v>
      </c>
      <c r="P130" t="s">
        <v>1424</v>
      </c>
      <c r="Q130" s="45" t="s">
        <v>1249</v>
      </c>
      <c r="R130" s="45">
        <v>-360000</v>
      </c>
      <c r="S130" s="45">
        <v>0</v>
      </c>
      <c r="T130" s="45">
        <v>0</v>
      </c>
      <c r="U130" s="45">
        <v>0</v>
      </c>
      <c r="V130" s="45">
        <v>0</v>
      </c>
      <c r="W130" s="45">
        <v>0</v>
      </c>
      <c r="X130" s="45">
        <v>0</v>
      </c>
      <c r="Y130" s="45">
        <v>0</v>
      </c>
      <c r="Z130" s="45">
        <v>0</v>
      </c>
      <c r="AA130" s="45">
        <v>-360000</v>
      </c>
      <c r="AB130" s="45">
        <v>0</v>
      </c>
      <c r="AC130" s="45">
        <v>0</v>
      </c>
      <c r="AD130" s="45">
        <v>0</v>
      </c>
    </row>
    <row r="131" spans="2:30" x14ac:dyDescent="0.25">
      <c r="B131">
        <v>127</v>
      </c>
      <c r="C131">
        <v>128</v>
      </c>
      <c r="D131" t="s">
        <v>967</v>
      </c>
      <c r="E131">
        <v>2123000</v>
      </c>
      <c r="F131">
        <v>2220</v>
      </c>
      <c r="G131" t="s">
        <v>1427</v>
      </c>
      <c r="H131">
        <v>2</v>
      </c>
      <c r="J131">
        <v>3</v>
      </c>
      <c r="L131">
        <v>1</v>
      </c>
      <c r="M131">
        <v>1</v>
      </c>
      <c r="P131" t="s">
        <v>1427</v>
      </c>
      <c r="Q131" s="45" t="s">
        <v>1250</v>
      </c>
      <c r="R131" s="45">
        <v>-398025000</v>
      </c>
      <c r="S131" s="45">
        <v>-36750000</v>
      </c>
      <c r="T131" s="45">
        <v>-36000000</v>
      </c>
      <c r="U131" s="45">
        <v>-35250000</v>
      </c>
      <c r="V131" s="45">
        <v>-34500000</v>
      </c>
      <c r="W131" s="45">
        <v>-33750000</v>
      </c>
      <c r="X131" s="45">
        <v>-33000000</v>
      </c>
      <c r="Y131" s="45">
        <v>-32250000</v>
      </c>
      <c r="Z131" s="45">
        <v>-32850000</v>
      </c>
      <c r="AA131" s="45">
        <v>-32077500</v>
      </c>
      <c r="AB131" s="45">
        <v>-31305000</v>
      </c>
      <c r="AC131" s="45">
        <v>-30532500</v>
      </c>
      <c r="AD131" s="45">
        <v>-29760000</v>
      </c>
    </row>
    <row r="132" spans="2:30" x14ac:dyDescent="0.25">
      <c r="B132">
        <v>128</v>
      </c>
      <c r="C132">
        <v>129</v>
      </c>
      <c r="D132" t="s">
        <v>968</v>
      </c>
      <c r="E132">
        <v>2124000</v>
      </c>
      <c r="H132">
        <v>2</v>
      </c>
      <c r="J132">
        <v>0</v>
      </c>
      <c r="L132">
        <v>1</v>
      </c>
      <c r="M132">
        <v>0</v>
      </c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</row>
    <row r="133" spans="2:30" x14ac:dyDescent="0.25">
      <c r="B133">
        <v>129</v>
      </c>
      <c r="C133">
        <v>130</v>
      </c>
      <c r="D133" t="s">
        <v>740</v>
      </c>
      <c r="E133">
        <v>2200000</v>
      </c>
      <c r="H133">
        <v>2</v>
      </c>
      <c r="J133">
        <v>0</v>
      </c>
      <c r="K133">
        <v>1</v>
      </c>
      <c r="L133">
        <v>1</v>
      </c>
      <c r="M133">
        <v>1</v>
      </c>
      <c r="Q133" s="45" t="s">
        <v>1692</v>
      </c>
      <c r="R133" s="45">
        <v>1457587000</v>
      </c>
      <c r="S133" s="45">
        <v>115050000</v>
      </c>
      <c r="T133" s="45">
        <v>117320000</v>
      </c>
      <c r="U133" s="45">
        <v>121120000</v>
      </c>
      <c r="V133" s="45">
        <v>118520000</v>
      </c>
      <c r="W133" s="45">
        <v>120720000</v>
      </c>
      <c r="X133" s="45">
        <v>119720000</v>
      </c>
      <c r="Y133" s="45">
        <v>-2280000</v>
      </c>
      <c r="Z133" s="45">
        <v>212864000</v>
      </c>
      <c r="AA133" s="45">
        <v>140597000</v>
      </c>
      <c r="AB133" s="45">
        <v>143250000</v>
      </c>
      <c r="AC133" s="45">
        <v>124244000</v>
      </c>
      <c r="AD133" s="45">
        <v>126462000</v>
      </c>
    </row>
    <row r="134" spans="2:30" x14ac:dyDescent="0.25">
      <c r="B134">
        <v>130</v>
      </c>
      <c r="C134">
        <v>131</v>
      </c>
      <c r="D134" t="s">
        <v>969</v>
      </c>
      <c r="E134">
        <v>2201000</v>
      </c>
      <c r="H134">
        <v>2</v>
      </c>
      <c r="J134">
        <v>0</v>
      </c>
      <c r="L134">
        <v>1</v>
      </c>
      <c r="M134">
        <v>0</v>
      </c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</row>
    <row r="135" spans="2:30" x14ac:dyDescent="0.25">
      <c r="B135">
        <v>131</v>
      </c>
      <c r="C135">
        <v>132</v>
      </c>
      <c r="D135" t="s">
        <v>970</v>
      </c>
      <c r="E135">
        <v>2300000</v>
      </c>
      <c r="H135">
        <v>2</v>
      </c>
      <c r="J135">
        <v>1</v>
      </c>
      <c r="K135">
        <v>1</v>
      </c>
      <c r="L135">
        <v>1</v>
      </c>
      <c r="M135">
        <v>1</v>
      </c>
      <c r="Q135" s="45" t="s">
        <v>1693</v>
      </c>
      <c r="R135" s="45">
        <v>-180000000</v>
      </c>
      <c r="S135" s="45">
        <v>0</v>
      </c>
      <c r="T135" s="45">
        <v>0</v>
      </c>
      <c r="U135" s="45">
        <v>0</v>
      </c>
      <c r="V135" s="45">
        <v>0</v>
      </c>
      <c r="W135" s="45">
        <v>0</v>
      </c>
      <c r="X135" s="45">
        <v>0</v>
      </c>
      <c r="Y135" s="45">
        <v>-90000000</v>
      </c>
      <c r="Z135" s="45">
        <v>-90000000</v>
      </c>
      <c r="AA135" s="45">
        <v>0</v>
      </c>
      <c r="AB135" s="45">
        <v>0</v>
      </c>
      <c r="AC135" s="45">
        <v>0</v>
      </c>
      <c r="AD135" s="45">
        <v>0</v>
      </c>
    </row>
    <row r="136" spans="2:30" x14ac:dyDescent="0.25">
      <c r="B136">
        <v>132</v>
      </c>
      <c r="C136">
        <v>133</v>
      </c>
      <c r="D136" t="s">
        <v>971</v>
      </c>
      <c r="E136">
        <v>2301000</v>
      </c>
      <c r="H136">
        <v>2</v>
      </c>
      <c r="J136">
        <v>2</v>
      </c>
      <c r="K136">
        <v>2</v>
      </c>
      <c r="L136">
        <v>1</v>
      </c>
      <c r="M136">
        <v>1</v>
      </c>
      <c r="Q136" s="45" t="s">
        <v>1695</v>
      </c>
      <c r="R136" s="45">
        <v>-180000000</v>
      </c>
      <c r="S136" s="45">
        <v>0</v>
      </c>
      <c r="T136" s="45">
        <v>0</v>
      </c>
      <c r="U136" s="45">
        <v>0</v>
      </c>
      <c r="V136" s="45">
        <v>0</v>
      </c>
      <c r="W136" s="45">
        <v>0</v>
      </c>
      <c r="X136" s="45">
        <v>0</v>
      </c>
      <c r="Y136" s="45">
        <v>-90000000</v>
      </c>
      <c r="Z136" s="45">
        <v>-90000000</v>
      </c>
      <c r="AA136" s="45">
        <v>0</v>
      </c>
      <c r="AB136" s="45">
        <v>0</v>
      </c>
      <c r="AC136" s="45">
        <v>0</v>
      </c>
      <c r="AD136" s="45">
        <v>0</v>
      </c>
    </row>
    <row r="137" spans="2:30" x14ac:dyDescent="0.25">
      <c r="B137">
        <v>133</v>
      </c>
      <c r="C137">
        <v>134</v>
      </c>
      <c r="D137" t="s">
        <v>972</v>
      </c>
      <c r="E137">
        <v>2302000</v>
      </c>
      <c r="F137">
        <v>2610</v>
      </c>
      <c r="G137" t="s">
        <v>1382</v>
      </c>
      <c r="H137">
        <v>2</v>
      </c>
      <c r="J137">
        <v>3</v>
      </c>
      <c r="L137">
        <v>1</v>
      </c>
      <c r="M137">
        <v>1</v>
      </c>
      <c r="P137" t="s">
        <v>1382</v>
      </c>
      <c r="Q137" s="45" t="s">
        <v>1694</v>
      </c>
      <c r="R137" s="45">
        <v>-180000000</v>
      </c>
      <c r="S137" s="45">
        <v>0</v>
      </c>
      <c r="T137" s="45">
        <v>0</v>
      </c>
      <c r="U137" s="45">
        <v>0</v>
      </c>
      <c r="V137" s="45">
        <v>0</v>
      </c>
      <c r="W137" s="45">
        <v>0</v>
      </c>
      <c r="X137" s="45">
        <v>0</v>
      </c>
      <c r="Y137" s="45">
        <v>-90000000</v>
      </c>
      <c r="Z137" s="45">
        <v>-90000000</v>
      </c>
      <c r="AA137" s="45">
        <v>0</v>
      </c>
      <c r="AB137" s="45">
        <v>0</v>
      </c>
      <c r="AC137" s="45">
        <v>0</v>
      </c>
      <c r="AD137" s="45">
        <v>0</v>
      </c>
    </row>
    <row r="138" spans="2:30" hidden="1" x14ac:dyDescent="0.25">
      <c r="B138">
        <v>134</v>
      </c>
      <c r="C138">
        <v>135</v>
      </c>
      <c r="D138" t="s">
        <v>973</v>
      </c>
      <c r="E138">
        <v>2303000</v>
      </c>
      <c r="H138">
        <v>2</v>
      </c>
      <c r="J138">
        <v>2</v>
      </c>
      <c r="K138">
        <v>2</v>
      </c>
      <c r="L138">
        <v>0</v>
      </c>
      <c r="M138">
        <v>0</v>
      </c>
      <c r="Q138" s="45" t="s">
        <v>1744</v>
      </c>
      <c r="R138" s="45">
        <v>0</v>
      </c>
      <c r="S138" s="45">
        <v>0</v>
      </c>
      <c r="T138" s="45">
        <v>0</v>
      </c>
      <c r="U138" s="45">
        <v>0</v>
      </c>
      <c r="V138" s="45">
        <v>0</v>
      </c>
      <c r="W138" s="45">
        <v>0</v>
      </c>
      <c r="X138" s="45">
        <v>0</v>
      </c>
      <c r="Y138" s="45">
        <v>0</v>
      </c>
      <c r="Z138" s="45">
        <v>0</v>
      </c>
      <c r="AA138" s="45">
        <v>0</v>
      </c>
      <c r="AB138" s="45">
        <v>0</v>
      </c>
      <c r="AC138" s="45">
        <v>0</v>
      </c>
      <c r="AD138" s="45">
        <v>0</v>
      </c>
    </row>
    <row r="139" spans="2:30" x14ac:dyDescent="0.25">
      <c r="B139">
        <v>135</v>
      </c>
      <c r="C139">
        <v>136</v>
      </c>
      <c r="D139" t="s">
        <v>974</v>
      </c>
      <c r="E139">
        <v>2304000</v>
      </c>
      <c r="H139">
        <v>2</v>
      </c>
      <c r="J139">
        <v>0</v>
      </c>
      <c r="K139">
        <v>2</v>
      </c>
      <c r="L139">
        <v>1</v>
      </c>
      <c r="M139">
        <v>0</v>
      </c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</row>
    <row r="140" spans="2:30" x14ac:dyDescent="0.25">
      <c r="B140">
        <v>136</v>
      </c>
      <c r="C140">
        <v>137</v>
      </c>
      <c r="D140" t="s">
        <v>975</v>
      </c>
      <c r="E140">
        <v>2400000</v>
      </c>
      <c r="H140">
        <v>2</v>
      </c>
      <c r="J140">
        <v>1</v>
      </c>
      <c r="K140">
        <v>1</v>
      </c>
      <c r="L140">
        <v>1</v>
      </c>
      <c r="M140">
        <v>1</v>
      </c>
      <c r="Q140" s="45" t="s">
        <v>1754</v>
      </c>
      <c r="R140" s="45">
        <v>-1375000000</v>
      </c>
      <c r="S140" s="45">
        <v>-120000000</v>
      </c>
      <c r="T140" s="45">
        <v>-120000000</v>
      </c>
      <c r="U140" s="45">
        <v>-220000000</v>
      </c>
      <c r="V140" s="45">
        <v>-120000000</v>
      </c>
      <c r="W140" s="45">
        <v>-120000000</v>
      </c>
      <c r="X140" s="45">
        <v>-120000000</v>
      </c>
      <c r="Y140" s="45">
        <v>96000000</v>
      </c>
      <c r="Z140" s="45">
        <v>-123000000</v>
      </c>
      <c r="AA140" s="45">
        <v>-159000000</v>
      </c>
      <c r="AB140" s="45">
        <v>-123000000</v>
      </c>
      <c r="AC140" s="45">
        <v>-123000000</v>
      </c>
      <c r="AD140" s="45">
        <v>-123000000</v>
      </c>
    </row>
    <row r="141" spans="2:30" x14ac:dyDescent="0.25">
      <c r="B141">
        <v>137</v>
      </c>
      <c r="C141">
        <v>138</v>
      </c>
      <c r="D141" t="s">
        <v>976</v>
      </c>
      <c r="E141">
        <v>2401000</v>
      </c>
      <c r="H141">
        <v>2</v>
      </c>
      <c r="J141">
        <v>1</v>
      </c>
      <c r="K141">
        <v>2</v>
      </c>
      <c r="L141">
        <v>1</v>
      </c>
      <c r="M141">
        <v>1</v>
      </c>
      <c r="Q141" s="45" t="s">
        <v>1688</v>
      </c>
      <c r="R141" s="45">
        <v>216000000</v>
      </c>
      <c r="S141" s="45">
        <v>0</v>
      </c>
      <c r="T141" s="45">
        <v>0</v>
      </c>
      <c r="U141" s="45">
        <v>0</v>
      </c>
      <c r="V141" s="45">
        <v>0</v>
      </c>
      <c r="W141" s="45">
        <v>0</v>
      </c>
      <c r="X141" s="45">
        <v>0</v>
      </c>
      <c r="Y141" s="45">
        <v>216000000</v>
      </c>
      <c r="Z141" s="45">
        <v>0</v>
      </c>
      <c r="AA141" s="45">
        <v>0</v>
      </c>
      <c r="AB141" s="45">
        <v>0</v>
      </c>
      <c r="AC141" s="45">
        <v>0</v>
      </c>
      <c r="AD141" s="45">
        <v>0</v>
      </c>
    </row>
    <row r="142" spans="2:30" x14ac:dyDescent="0.25">
      <c r="B142">
        <v>138</v>
      </c>
      <c r="C142">
        <v>139</v>
      </c>
      <c r="D142" t="s">
        <v>977</v>
      </c>
      <c r="E142">
        <v>2402000</v>
      </c>
      <c r="F142">
        <v>2860</v>
      </c>
      <c r="G142" t="s">
        <v>1418</v>
      </c>
      <c r="H142">
        <v>2</v>
      </c>
      <c r="J142">
        <v>3</v>
      </c>
      <c r="L142">
        <v>1</v>
      </c>
      <c r="M142">
        <v>1</v>
      </c>
      <c r="P142" t="s">
        <v>18</v>
      </c>
      <c r="Q142" s="45" t="s">
        <v>1216</v>
      </c>
      <c r="R142" s="45">
        <v>36000000</v>
      </c>
      <c r="S142" s="45">
        <v>0</v>
      </c>
      <c r="T142" s="45">
        <v>0</v>
      </c>
      <c r="U142" s="45">
        <v>0</v>
      </c>
      <c r="V142" s="45">
        <v>0</v>
      </c>
      <c r="W142" s="45">
        <v>0</v>
      </c>
      <c r="X142" s="45">
        <v>0</v>
      </c>
      <c r="Y142" s="45">
        <v>36000000</v>
      </c>
      <c r="Z142" s="45">
        <v>0</v>
      </c>
      <c r="AA142" s="45">
        <v>0</v>
      </c>
      <c r="AB142" s="45">
        <v>0</v>
      </c>
      <c r="AC142" s="45">
        <v>0</v>
      </c>
      <c r="AD142" s="45">
        <v>0</v>
      </c>
    </row>
    <row r="143" spans="2:30" x14ac:dyDescent="0.25">
      <c r="B143">
        <v>139</v>
      </c>
      <c r="C143">
        <v>140</v>
      </c>
      <c r="D143" t="s">
        <v>978</v>
      </c>
      <c r="E143">
        <v>2403000</v>
      </c>
      <c r="F143">
        <v>2870</v>
      </c>
      <c r="G143" t="s">
        <v>1421</v>
      </c>
      <c r="H143">
        <v>2</v>
      </c>
      <c r="J143">
        <v>3</v>
      </c>
      <c r="L143">
        <v>1</v>
      </c>
      <c r="M143">
        <v>1</v>
      </c>
      <c r="P143" t="s">
        <v>19</v>
      </c>
      <c r="Q143" s="45" t="s">
        <v>1217</v>
      </c>
      <c r="R143" s="45">
        <v>180000000</v>
      </c>
      <c r="S143" s="45">
        <v>0</v>
      </c>
      <c r="T143" s="45">
        <v>0</v>
      </c>
      <c r="U143" s="45">
        <v>0</v>
      </c>
      <c r="V143" s="45">
        <v>0</v>
      </c>
      <c r="W143" s="45">
        <v>0</v>
      </c>
      <c r="X143" s="45">
        <v>0</v>
      </c>
      <c r="Y143" s="45">
        <v>180000000</v>
      </c>
      <c r="Z143" s="45">
        <v>0</v>
      </c>
      <c r="AA143" s="45">
        <v>0</v>
      </c>
      <c r="AB143" s="45">
        <v>0</v>
      </c>
      <c r="AC143" s="45">
        <v>0</v>
      </c>
      <c r="AD143" s="45">
        <v>0</v>
      </c>
    </row>
    <row r="144" spans="2:30" x14ac:dyDescent="0.25">
      <c r="B144">
        <v>140</v>
      </c>
      <c r="C144">
        <v>141</v>
      </c>
      <c r="D144" t="s">
        <v>979</v>
      </c>
      <c r="E144">
        <v>2404000</v>
      </c>
      <c r="H144">
        <v>2</v>
      </c>
      <c r="J144">
        <v>1</v>
      </c>
      <c r="K144">
        <v>2</v>
      </c>
      <c r="L144">
        <v>1</v>
      </c>
      <c r="M144">
        <v>1</v>
      </c>
      <c r="Q144" s="45" t="s">
        <v>1689</v>
      </c>
      <c r="R144" s="45">
        <v>-1491000000</v>
      </c>
      <c r="S144" s="45">
        <v>-120000000</v>
      </c>
      <c r="T144" s="45">
        <v>-120000000</v>
      </c>
      <c r="U144" s="45">
        <v>-120000000</v>
      </c>
      <c r="V144" s="45">
        <v>-120000000</v>
      </c>
      <c r="W144" s="45">
        <v>-120000000</v>
      </c>
      <c r="X144" s="45">
        <v>-120000000</v>
      </c>
      <c r="Y144" s="45">
        <v>-120000000</v>
      </c>
      <c r="Z144" s="45">
        <v>-123000000</v>
      </c>
      <c r="AA144" s="45">
        <v>-159000000</v>
      </c>
      <c r="AB144" s="45">
        <v>-123000000</v>
      </c>
      <c r="AC144" s="45">
        <v>-123000000</v>
      </c>
      <c r="AD144" s="45">
        <v>-123000000</v>
      </c>
    </row>
    <row r="145" spans="2:30" x14ac:dyDescent="0.25">
      <c r="B145">
        <v>141</v>
      </c>
      <c r="C145">
        <v>142</v>
      </c>
      <c r="D145" t="s">
        <v>980</v>
      </c>
      <c r="E145">
        <v>2405000</v>
      </c>
      <c r="F145">
        <v>2910</v>
      </c>
      <c r="G145" t="s">
        <v>1418</v>
      </c>
      <c r="H145">
        <v>2</v>
      </c>
      <c r="J145">
        <v>3</v>
      </c>
      <c r="L145">
        <v>1</v>
      </c>
      <c r="M145">
        <v>1</v>
      </c>
      <c r="P145" t="s">
        <v>30</v>
      </c>
      <c r="Q145" s="45" t="s">
        <v>1247</v>
      </c>
      <c r="R145" s="45">
        <v>-36000000</v>
      </c>
      <c r="S145" s="45">
        <v>0</v>
      </c>
      <c r="T145" s="45">
        <v>0</v>
      </c>
      <c r="U145" s="45">
        <v>0</v>
      </c>
      <c r="V145" s="45">
        <v>0</v>
      </c>
      <c r="W145" s="45">
        <v>0</v>
      </c>
      <c r="X145" s="45">
        <v>0</v>
      </c>
      <c r="Y145" s="45">
        <v>0</v>
      </c>
      <c r="Z145" s="45">
        <v>0</v>
      </c>
      <c r="AA145" s="45">
        <v>-36000000</v>
      </c>
      <c r="AB145" s="45">
        <v>0</v>
      </c>
      <c r="AC145" s="45">
        <v>0</v>
      </c>
      <c r="AD145" s="45">
        <v>0</v>
      </c>
    </row>
    <row r="146" spans="2:30" x14ac:dyDescent="0.25">
      <c r="B146">
        <v>142</v>
      </c>
      <c r="C146">
        <v>143</v>
      </c>
      <c r="D146" t="s">
        <v>981</v>
      </c>
      <c r="E146">
        <v>2406000</v>
      </c>
      <c r="F146">
        <v>2920</v>
      </c>
      <c r="G146" t="s">
        <v>1421</v>
      </c>
      <c r="H146">
        <v>2</v>
      </c>
      <c r="J146">
        <v>3</v>
      </c>
      <c r="L146">
        <v>1</v>
      </c>
      <c r="M146">
        <v>1</v>
      </c>
      <c r="P146" t="s">
        <v>31</v>
      </c>
      <c r="Q146" s="45" t="s">
        <v>1248</v>
      </c>
      <c r="R146" s="45">
        <v>-1455000000</v>
      </c>
      <c r="S146" s="45">
        <v>-120000000</v>
      </c>
      <c r="T146" s="45">
        <v>-120000000</v>
      </c>
      <c r="U146" s="45">
        <v>-120000000</v>
      </c>
      <c r="V146" s="45">
        <v>-120000000</v>
      </c>
      <c r="W146" s="45">
        <v>-120000000</v>
      </c>
      <c r="X146" s="45">
        <v>-120000000</v>
      </c>
      <c r="Y146" s="45">
        <v>-120000000</v>
      </c>
      <c r="Z146" s="45">
        <v>-123000000</v>
      </c>
      <c r="AA146" s="45">
        <v>-123000000</v>
      </c>
      <c r="AB146" s="45">
        <v>-123000000</v>
      </c>
      <c r="AC146" s="45">
        <v>-123000000</v>
      </c>
      <c r="AD146" s="45">
        <v>-123000000</v>
      </c>
    </row>
    <row r="147" spans="2:30" x14ac:dyDescent="0.25">
      <c r="B147">
        <v>143</v>
      </c>
      <c r="C147">
        <v>144</v>
      </c>
      <c r="D147" t="s">
        <v>982</v>
      </c>
      <c r="E147">
        <v>2407000</v>
      </c>
      <c r="F147">
        <v>2990</v>
      </c>
      <c r="G147" t="s">
        <v>1447</v>
      </c>
      <c r="H147">
        <v>2</v>
      </c>
      <c r="J147">
        <v>3</v>
      </c>
      <c r="K147">
        <v>2</v>
      </c>
      <c r="L147">
        <v>1</v>
      </c>
      <c r="M147">
        <v>1</v>
      </c>
      <c r="Q147" s="45" t="s">
        <v>1246</v>
      </c>
      <c r="R147" s="45">
        <v>-100000000</v>
      </c>
      <c r="S147" s="45">
        <v>0</v>
      </c>
      <c r="T147" s="45">
        <v>0</v>
      </c>
      <c r="U147" s="45">
        <v>-100000000</v>
      </c>
      <c r="V147" s="45">
        <v>0</v>
      </c>
      <c r="W147" s="45">
        <v>0</v>
      </c>
      <c r="X147" s="45">
        <v>0</v>
      </c>
      <c r="Y147" s="45">
        <v>0</v>
      </c>
      <c r="Z147" s="45">
        <v>0</v>
      </c>
      <c r="AA147" s="45">
        <v>0</v>
      </c>
      <c r="AB147" s="45">
        <v>0</v>
      </c>
      <c r="AC147" s="45">
        <v>0</v>
      </c>
      <c r="AD147" s="45">
        <v>0</v>
      </c>
    </row>
    <row r="148" spans="2:30" hidden="1" x14ac:dyDescent="0.25">
      <c r="B148">
        <v>144</v>
      </c>
      <c r="C148">
        <v>145</v>
      </c>
      <c r="D148" t="s">
        <v>983</v>
      </c>
      <c r="E148">
        <v>2408000</v>
      </c>
      <c r="H148">
        <v>2</v>
      </c>
      <c r="J148">
        <v>3</v>
      </c>
      <c r="K148">
        <v>2</v>
      </c>
      <c r="L148">
        <v>0</v>
      </c>
      <c r="M148">
        <v>0</v>
      </c>
      <c r="Q148" s="45" t="s">
        <v>1753</v>
      </c>
      <c r="R148" s="45">
        <v>0</v>
      </c>
      <c r="S148" s="45">
        <v>0</v>
      </c>
      <c r="T148" s="45">
        <v>0</v>
      </c>
      <c r="U148" s="45">
        <v>0</v>
      </c>
      <c r="V148" s="45">
        <v>0</v>
      </c>
      <c r="W148" s="45">
        <v>0</v>
      </c>
      <c r="X148" s="45">
        <v>0</v>
      </c>
      <c r="Y148" s="45">
        <v>0</v>
      </c>
      <c r="Z148" s="45">
        <v>0</v>
      </c>
      <c r="AA148" s="45">
        <v>0</v>
      </c>
      <c r="AB148" s="45">
        <v>0</v>
      </c>
      <c r="AC148" s="45">
        <v>0</v>
      </c>
      <c r="AD148" s="45">
        <v>0</v>
      </c>
    </row>
    <row r="149" spans="2:30" x14ac:dyDescent="0.25">
      <c r="B149">
        <v>145</v>
      </c>
      <c r="C149">
        <v>146</v>
      </c>
      <c r="D149" t="s">
        <v>984</v>
      </c>
      <c r="E149">
        <v>2409000</v>
      </c>
      <c r="H149">
        <v>2</v>
      </c>
      <c r="J149">
        <v>0</v>
      </c>
      <c r="L149">
        <v>1</v>
      </c>
      <c r="M149">
        <v>0</v>
      </c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</row>
    <row r="150" spans="2:30" x14ac:dyDescent="0.25">
      <c r="B150">
        <v>146</v>
      </c>
      <c r="C150">
        <v>147</v>
      </c>
      <c r="D150" t="s">
        <v>741</v>
      </c>
      <c r="E150">
        <v>2500000</v>
      </c>
      <c r="F150">
        <v>2970</v>
      </c>
      <c r="H150">
        <v>2</v>
      </c>
      <c r="J150">
        <v>0</v>
      </c>
      <c r="K150">
        <v>1</v>
      </c>
      <c r="L150">
        <v>1</v>
      </c>
      <c r="M150">
        <v>1</v>
      </c>
      <c r="Q150" s="45" t="s">
        <v>1685</v>
      </c>
      <c r="R150" s="45">
        <v>-97413000</v>
      </c>
      <c r="S150" s="45">
        <v>-4950000</v>
      </c>
      <c r="T150" s="45">
        <v>-2680000</v>
      </c>
      <c r="U150" s="45">
        <v>-98880000</v>
      </c>
      <c r="V150" s="45">
        <v>-1480000</v>
      </c>
      <c r="W150" s="45">
        <v>720000</v>
      </c>
      <c r="X150" s="45">
        <v>-280000</v>
      </c>
      <c r="Y150" s="45">
        <v>3720000</v>
      </c>
      <c r="Z150" s="45">
        <v>-136000</v>
      </c>
      <c r="AA150" s="45">
        <v>-18403000</v>
      </c>
      <c r="AB150" s="45">
        <v>20250000</v>
      </c>
      <c r="AC150" s="45">
        <v>1244000</v>
      </c>
      <c r="AD150" s="45">
        <v>3462000</v>
      </c>
    </row>
    <row r="151" spans="2:30" x14ac:dyDescent="0.25">
      <c r="B151">
        <v>147</v>
      </c>
      <c r="C151">
        <v>148</v>
      </c>
      <c r="D151" t="s">
        <v>985</v>
      </c>
      <c r="E151">
        <v>2501000</v>
      </c>
      <c r="H151">
        <v>2</v>
      </c>
      <c r="J151">
        <v>0</v>
      </c>
      <c r="L151">
        <v>1</v>
      </c>
      <c r="M151">
        <v>0</v>
      </c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</row>
    <row r="152" spans="2:30" x14ac:dyDescent="0.25">
      <c r="B152">
        <v>148</v>
      </c>
      <c r="C152">
        <v>149</v>
      </c>
      <c r="D152" t="s">
        <v>986</v>
      </c>
      <c r="E152">
        <v>2502000</v>
      </c>
      <c r="F152">
        <v>2980</v>
      </c>
      <c r="H152">
        <v>2</v>
      </c>
      <c r="J152">
        <v>0</v>
      </c>
      <c r="L152">
        <v>1</v>
      </c>
      <c r="M152">
        <v>1</v>
      </c>
      <c r="Q152" s="45" t="s">
        <v>1686</v>
      </c>
      <c r="R152" s="45">
        <v>500000000</v>
      </c>
      <c r="S152" s="45">
        <v>500000000</v>
      </c>
      <c r="T152" s="45">
        <v>495050000</v>
      </c>
      <c r="U152" s="45">
        <v>492370000</v>
      </c>
      <c r="V152" s="45">
        <v>393490000</v>
      </c>
      <c r="W152" s="45">
        <v>392010000</v>
      </c>
      <c r="X152" s="45">
        <v>392730000</v>
      </c>
      <c r="Y152" s="45">
        <v>392450000</v>
      </c>
      <c r="Z152" s="45">
        <v>396170000</v>
      </c>
      <c r="AA152" s="45">
        <v>396034000</v>
      </c>
      <c r="AB152" s="45">
        <v>377631000</v>
      </c>
      <c r="AC152" s="45">
        <v>397881000</v>
      </c>
      <c r="AD152" s="45">
        <v>399125000</v>
      </c>
    </row>
    <row r="153" spans="2:30" x14ac:dyDescent="0.25">
      <c r="B153">
        <v>149</v>
      </c>
      <c r="C153">
        <v>150</v>
      </c>
      <c r="D153" t="s">
        <v>987</v>
      </c>
      <c r="E153">
        <v>2503000</v>
      </c>
      <c r="F153">
        <v>2990</v>
      </c>
      <c r="H153">
        <v>2</v>
      </c>
      <c r="J153">
        <v>0</v>
      </c>
      <c r="K153">
        <v>2</v>
      </c>
      <c r="L153">
        <v>1</v>
      </c>
      <c r="M153">
        <v>1</v>
      </c>
      <c r="Q153" s="45" t="s">
        <v>1687</v>
      </c>
      <c r="R153" s="45">
        <v>402587000</v>
      </c>
      <c r="S153" s="45">
        <v>495050000</v>
      </c>
      <c r="T153" s="45">
        <v>492370000</v>
      </c>
      <c r="U153" s="45">
        <v>393490000</v>
      </c>
      <c r="V153" s="45">
        <v>392010000</v>
      </c>
      <c r="W153" s="45">
        <v>392730000</v>
      </c>
      <c r="X153" s="45">
        <v>392450000</v>
      </c>
      <c r="Y153" s="45">
        <v>396170000</v>
      </c>
      <c r="Z153" s="45">
        <v>396034000</v>
      </c>
      <c r="AA153" s="45">
        <v>377631000</v>
      </c>
      <c r="AB153" s="45">
        <v>397881000</v>
      </c>
      <c r="AC153" s="45">
        <v>399125000</v>
      </c>
      <c r="AD153" s="45">
        <v>402587000</v>
      </c>
    </row>
    <row r="154" spans="2:30" x14ac:dyDescent="0.25">
      <c r="B154">
        <v>150</v>
      </c>
      <c r="C154">
        <v>151</v>
      </c>
      <c r="D154" t="s">
        <v>988</v>
      </c>
      <c r="E154">
        <v>2504000</v>
      </c>
      <c r="H154">
        <v>2</v>
      </c>
      <c r="J154">
        <v>0</v>
      </c>
      <c r="L154">
        <v>1</v>
      </c>
      <c r="M154">
        <v>0</v>
      </c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</row>
    <row r="155" spans="2:30" hidden="1" x14ac:dyDescent="0.25">
      <c r="B155">
        <v>151</v>
      </c>
      <c r="C155">
        <v>152</v>
      </c>
      <c r="D155" t="s">
        <v>989</v>
      </c>
      <c r="E155">
        <v>2505000</v>
      </c>
      <c r="H155">
        <v>2</v>
      </c>
      <c r="J155">
        <v>5</v>
      </c>
      <c r="K155">
        <v>5</v>
      </c>
      <c r="L155">
        <v>0</v>
      </c>
      <c r="M155">
        <v>0</v>
      </c>
      <c r="Q155" s="45" t="s">
        <v>1653</v>
      </c>
      <c r="R155" s="45"/>
      <c r="S155" s="45">
        <v>0</v>
      </c>
      <c r="T155" s="45">
        <v>0</v>
      </c>
      <c r="U155" s="45">
        <v>0</v>
      </c>
      <c r="V155" s="45">
        <v>0</v>
      </c>
      <c r="W155" s="45">
        <v>0</v>
      </c>
      <c r="X155" s="45">
        <v>0</v>
      </c>
      <c r="Y155" s="45">
        <v>0</v>
      </c>
      <c r="Z155" s="45">
        <v>0</v>
      </c>
      <c r="AA155" s="45">
        <v>0</v>
      </c>
      <c r="AB155" s="45">
        <v>0</v>
      </c>
      <c r="AC155" s="45">
        <v>0</v>
      </c>
      <c r="AD155" s="45">
        <v>0</v>
      </c>
    </row>
    <row r="156" spans="2:30" x14ac:dyDescent="0.25">
      <c r="B156">
        <v>152</v>
      </c>
      <c r="C156">
        <v>153</v>
      </c>
      <c r="D156" t="s">
        <v>990</v>
      </c>
      <c r="E156">
        <v>2506000</v>
      </c>
      <c r="H156">
        <v>3</v>
      </c>
      <c r="J156">
        <v>0</v>
      </c>
      <c r="L156">
        <v>1</v>
      </c>
      <c r="M156">
        <v>0</v>
      </c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</row>
    <row r="157" spans="2:30" x14ac:dyDescent="0.25">
      <c r="B157">
        <v>153</v>
      </c>
      <c r="C157">
        <v>154</v>
      </c>
      <c r="D157" t="s">
        <v>773</v>
      </c>
      <c r="E157">
        <v>3000000</v>
      </c>
      <c r="H157">
        <v>3</v>
      </c>
      <c r="J157">
        <v>0</v>
      </c>
      <c r="K157">
        <v>9</v>
      </c>
      <c r="L157">
        <v>1</v>
      </c>
      <c r="M157">
        <v>0</v>
      </c>
      <c r="Q157" s="45" t="s">
        <v>1646</v>
      </c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</row>
    <row r="158" spans="2:30" x14ac:dyDescent="0.25">
      <c r="B158">
        <v>154</v>
      </c>
      <c r="C158">
        <v>155</v>
      </c>
      <c r="D158" t="s">
        <v>991</v>
      </c>
      <c r="E158">
        <v>3001000</v>
      </c>
      <c r="H158">
        <v>3</v>
      </c>
      <c r="J158">
        <v>0</v>
      </c>
      <c r="L158">
        <v>1</v>
      </c>
      <c r="M158">
        <v>0</v>
      </c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</row>
    <row r="159" spans="2:30" x14ac:dyDescent="0.25">
      <c r="B159">
        <v>155</v>
      </c>
      <c r="C159">
        <v>156</v>
      </c>
      <c r="D159" t="s">
        <v>992</v>
      </c>
      <c r="E159">
        <v>3002000</v>
      </c>
      <c r="H159">
        <v>3</v>
      </c>
      <c r="J159">
        <v>0</v>
      </c>
      <c r="K159">
        <v>2</v>
      </c>
      <c r="L159">
        <v>1</v>
      </c>
      <c r="M159">
        <v>0</v>
      </c>
      <c r="Q159" s="45" t="s">
        <v>1696</v>
      </c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</row>
    <row r="160" spans="2:30" x14ac:dyDescent="0.25">
      <c r="B160">
        <v>156</v>
      </c>
      <c r="C160">
        <v>157</v>
      </c>
      <c r="D160" t="s">
        <v>993</v>
      </c>
      <c r="E160">
        <v>3003000</v>
      </c>
      <c r="H160">
        <v>3</v>
      </c>
      <c r="J160">
        <v>0</v>
      </c>
      <c r="L160">
        <v>1</v>
      </c>
      <c r="M160">
        <v>0</v>
      </c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</row>
    <row r="161" spans="2:30" x14ac:dyDescent="0.25">
      <c r="B161">
        <v>157</v>
      </c>
      <c r="C161">
        <v>158</v>
      </c>
      <c r="D161" t="s">
        <v>742</v>
      </c>
      <c r="E161">
        <v>3100000</v>
      </c>
      <c r="F161">
        <v>3200</v>
      </c>
      <c r="H161">
        <v>3</v>
      </c>
      <c r="J161">
        <v>0</v>
      </c>
      <c r="K161">
        <v>1</v>
      </c>
      <c r="L161">
        <v>1</v>
      </c>
      <c r="M161">
        <v>1</v>
      </c>
      <c r="Q161" s="45" t="s">
        <v>1699</v>
      </c>
      <c r="R161" s="45">
        <v>573100000</v>
      </c>
      <c r="S161" s="45">
        <v>568150000</v>
      </c>
      <c r="T161" s="45">
        <v>565470000</v>
      </c>
      <c r="U161" s="45">
        <v>466590000</v>
      </c>
      <c r="V161" s="45">
        <v>465110000</v>
      </c>
      <c r="W161" s="45">
        <v>465830000</v>
      </c>
      <c r="X161" s="45">
        <v>465550000</v>
      </c>
      <c r="Y161" s="45">
        <v>595270000</v>
      </c>
      <c r="Z161" s="45">
        <v>487134000</v>
      </c>
      <c r="AA161" s="45">
        <v>450731000</v>
      </c>
      <c r="AB161" s="45">
        <v>470981000</v>
      </c>
      <c r="AC161" s="45">
        <v>472225000</v>
      </c>
      <c r="AD161" s="45">
        <v>475687000</v>
      </c>
    </row>
    <row r="162" spans="2:30" x14ac:dyDescent="0.25">
      <c r="B162">
        <v>158</v>
      </c>
      <c r="C162">
        <v>159</v>
      </c>
      <c r="D162" t="s">
        <v>994</v>
      </c>
      <c r="E162">
        <v>3101000</v>
      </c>
      <c r="H162">
        <v>3</v>
      </c>
      <c r="J162">
        <v>1</v>
      </c>
      <c r="K162">
        <v>2</v>
      </c>
      <c r="L162">
        <v>1</v>
      </c>
      <c r="M162">
        <v>1</v>
      </c>
      <c r="N162" t="s">
        <v>1409</v>
      </c>
      <c r="P162" t="s">
        <v>1409</v>
      </c>
      <c r="Q162" s="45" t="s">
        <v>1410</v>
      </c>
      <c r="R162" s="45">
        <v>500000000</v>
      </c>
      <c r="S162" s="45">
        <v>495050000</v>
      </c>
      <c r="T162" s="45">
        <v>492370000</v>
      </c>
      <c r="U162" s="45">
        <v>393490000</v>
      </c>
      <c r="V162" s="45">
        <v>392010000</v>
      </c>
      <c r="W162" s="45">
        <v>392730000</v>
      </c>
      <c r="X162" s="45">
        <v>392450000</v>
      </c>
      <c r="Y162" s="45">
        <v>396170000</v>
      </c>
      <c r="Z162" s="45">
        <v>396034000</v>
      </c>
      <c r="AA162" s="45">
        <v>377631000</v>
      </c>
      <c r="AB162" s="45">
        <v>397881000</v>
      </c>
      <c r="AC162" s="45">
        <v>399125000</v>
      </c>
      <c r="AD162" s="45">
        <v>402587000</v>
      </c>
    </row>
    <row r="163" spans="2:30" hidden="1" x14ac:dyDescent="0.25">
      <c r="B163">
        <v>159</v>
      </c>
      <c r="C163">
        <v>160</v>
      </c>
      <c r="D163" t="s">
        <v>995</v>
      </c>
      <c r="E163">
        <v>3102000</v>
      </c>
      <c r="H163">
        <v>3</v>
      </c>
      <c r="J163">
        <v>1</v>
      </c>
      <c r="K163">
        <v>2</v>
      </c>
      <c r="L163">
        <v>0</v>
      </c>
      <c r="M163">
        <v>0</v>
      </c>
      <c r="P163" t="s">
        <v>1741</v>
      </c>
      <c r="Q163" s="45" t="s">
        <v>1682</v>
      </c>
      <c r="R163" s="45">
        <v>0</v>
      </c>
      <c r="S163" s="45">
        <v>0</v>
      </c>
      <c r="T163" s="45">
        <v>0</v>
      </c>
      <c r="U163" s="45">
        <v>0</v>
      </c>
      <c r="V163" s="45">
        <v>0</v>
      </c>
      <c r="W163" s="45">
        <v>0</v>
      </c>
      <c r="X163" s="45">
        <v>0</v>
      </c>
      <c r="Y163" s="45">
        <v>0</v>
      </c>
      <c r="Z163" s="45">
        <v>0</v>
      </c>
      <c r="AA163" s="45">
        <v>0</v>
      </c>
      <c r="AB163" s="45">
        <v>0</v>
      </c>
      <c r="AC163" s="45">
        <v>0</v>
      </c>
      <c r="AD163" s="45">
        <v>0</v>
      </c>
    </row>
    <row r="164" spans="2:30" hidden="1" x14ac:dyDescent="0.25">
      <c r="B164">
        <v>160</v>
      </c>
      <c r="C164">
        <v>161</v>
      </c>
      <c r="D164" t="s">
        <v>996</v>
      </c>
      <c r="E164">
        <v>3103000</v>
      </c>
      <c r="F164">
        <v>3240</v>
      </c>
      <c r="G164" t="s">
        <v>1400</v>
      </c>
      <c r="H164">
        <v>3</v>
      </c>
      <c r="J164">
        <v>3</v>
      </c>
      <c r="L164">
        <v>0</v>
      </c>
      <c r="M164">
        <v>0</v>
      </c>
      <c r="N164" t="s">
        <v>1400</v>
      </c>
      <c r="P164" t="s">
        <v>1400</v>
      </c>
      <c r="Q164" s="45" t="s">
        <v>1401</v>
      </c>
      <c r="R164" s="45">
        <v>0</v>
      </c>
      <c r="S164" s="45">
        <v>0</v>
      </c>
      <c r="T164" s="45">
        <v>0</v>
      </c>
      <c r="U164" s="45">
        <v>0</v>
      </c>
      <c r="V164" s="45">
        <v>0</v>
      </c>
      <c r="W164" s="45">
        <v>0</v>
      </c>
      <c r="X164" s="45">
        <v>0</v>
      </c>
      <c r="Y164" s="45">
        <v>0</v>
      </c>
      <c r="Z164" s="45">
        <v>0</v>
      </c>
      <c r="AA164" s="45">
        <v>0</v>
      </c>
      <c r="AB164" s="45">
        <v>0</v>
      </c>
      <c r="AC164" s="45">
        <v>0</v>
      </c>
      <c r="AD164" s="45">
        <v>0</v>
      </c>
    </row>
    <row r="165" spans="2:30" hidden="1" x14ac:dyDescent="0.25">
      <c r="B165">
        <v>161</v>
      </c>
      <c r="C165">
        <v>162</v>
      </c>
      <c r="D165" t="s">
        <v>997</v>
      </c>
      <c r="E165">
        <v>3104000</v>
      </c>
      <c r="F165">
        <v>3249</v>
      </c>
      <c r="G165" t="s">
        <v>1700</v>
      </c>
      <c r="H165">
        <v>3</v>
      </c>
      <c r="J165">
        <v>3</v>
      </c>
      <c r="L165">
        <v>0</v>
      </c>
      <c r="M165">
        <v>0</v>
      </c>
      <c r="N165" t="s">
        <v>1700</v>
      </c>
      <c r="P165" t="s">
        <v>1700</v>
      </c>
      <c r="Q165" s="45" t="s">
        <v>1679</v>
      </c>
      <c r="R165" s="45">
        <v>0</v>
      </c>
      <c r="S165" s="45">
        <v>0</v>
      </c>
      <c r="T165" s="45">
        <v>0</v>
      </c>
      <c r="U165" s="45">
        <v>0</v>
      </c>
      <c r="V165" s="45">
        <v>0</v>
      </c>
      <c r="W165" s="45">
        <v>0</v>
      </c>
      <c r="X165" s="45">
        <v>0</v>
      </c>
      <c r="Y165" s="45">
        <v>0</v>
      </c>
      <c r="Z165" s="45">
        <v>0</v>
      </c>
      <c r="AA165" s="45">
        <v>0</v>
      </c>
      <c r="AB165" s="45">
        <v>0</v>
      </c>
      <c r="AC165" s="45">
        <v>0</v>
      </c>
      <c r="AD165" s="45">
        <v>0</v>
      </c>
    </row>
    <row r="166" spans="2:30" x14ac:dyDescent="0.25">
      <c r="B166">
        <v>162</v>
      </c>
      <c r="C166">
        <v>163</v>
      </c>
      <c r="D166" t="s">
        <v>743</v>
      </c>
      <c r="E166">
        <v>3105000</v>
      </c>
      <c r="H166">
        <v>3</v>
      </c>
      <c r="J166">
        <v>1</v>
      </c>
      <c r="K166">
        <v>2</v>
      </c>
      <c r="L166">
        <v>1</v>
      </c>
      <c r="M166">
        <v>1</v>
      </c>
      <c r="P166" t="s">
        <v>1740</v>
      </c>
      <c r="Q166" s="45" t="s">
        <v>1683</v>
      </c>
      <c r="R166" s="45">
        <v>72000000</v>
      </c>
      <c r="S166" s="45">
        <v>72000000</v>
      </c>
      <c r="T166" s="45">
        <v>72000000</v>
      </c>
      <c r="U166" s="45">
        <v>72000000</v>
      </c>
      <c r="V166" s="45">
        <v>72000000</v>
      </c>
      <c r="W166" s="45">
        <v>72000000</v>
      </c>
      <c r="X166" s="45">
        <v>72000000</v>
      </c>
      <c r="Y166" s="45">
        <v>180000000</v>
      </c>
      <c r="Z166" s="45">
        <v>72000000</v>
      </c>
      <c r="AA166" s="45">
        <v>72000000</v>
      </c>
      <c r="AB166" s="45">
        <v>72000000</v>
      </c>
      <c r="AC166" s="45">
        <v>72000000</v>
      </c>
      <c r="AD166" s="45">
        <v>72000000</v>
      </c>
    </row>
    <row r="167" spans="2:30" x14ac:dyDescent="0.25">
      <c r="B167">
        <v>163</v>
      </c>
      <c r="C167">
        <v>164</v>
      </c>
      <c r="D167" t="s">
        <v>998</v>
      </c>
      <c r="E167">
        <v>3106000</v>
      </c>
      <c r="F167">
        <v>3250</v>
      </c>
      <c r="G167" t="s">
        <v>1403</v>
      </c>
      <c r="H167">
        <v>3</v>
      </c>
      <c r="J167">
        <v>3</v>
      </c>
      <c r="L167">
        <v>1</v>
      </c>
      <c r="M167">
        <v>1</v>
      </c>
      <c r="N167" t="s">
        <v>1403</v>
      </c>
      <c r="P167" t="s">
        <v>1403</v>
      </c>
      <c r="Q167" s="45" t="s">
        <v>1404</v>
      </c>
      <c r="R167" s="45">
        <v>72000000</v>
      </c>
      <c r="S167" s="45">
        <v>72000000</v>
      </c>
      <c r="T167" s="45">
        <v>72000000</v>
      </c>
      <c r="U167" s="45">
        <v>72000000</v>
      </c>
      <c r="V167" s="45">
        <v>72000000</v>
      </c>
      <c r="W167" s="45">
        <v>72000000</v>
      </c>
      <c r="X167" s="45">
        <v>72000000</v>
      </c>
      <c r="Y167" s="45">
        <v>72000000</v>
      </c>
      <c r="Z167" s="45">
        <v>72000000</v>
      </c>
      <c r="AA167" s="45">
        <v>72000000</v>
      </c>
      <c r="AB167" s="45">
        <v>72000000</v>
      </c>
      <c r="AC167" s="45">
        <v>72000000</v>
      </c>
      <c r="AD167" s="45">
        <v>72000000</v>
      </c>
    </row>
    <row r="168" spans="2:30" x14ac:dyDescent="0.25">
      <c r="B168">
        <v>164</v>
      </c>
      <c r="C168">
        <v>165</v>
      </c>
      <c r="D168" t="s">
        <v>999</v>
      </c>
      <c r="E168">
        <v>3107000</v>
      </c>
      <c r="F168">
        <v>3259</v>
      </c>
      <c r="G168" t="s">
        <v>1406</v>
      </c>
      <c r="H168">
        <v>3</v>
      </c>
      <c r="J168">
        <v>3</v>
      </c>
      <c r="L168">
        <v>1</v>
      </c>
      <c r="M168">
        <v>1</v>
      </c>
      <c r="N168" t="s">
        <v>1406</v>
      </c>
      <c r="P168" t="s">
        <v>1406</v>
      </c>
      <c r="Q168" s="45" t="s">
        <v>1407</v>
      </c>
      <c r="R168" s="45">
        <v>0</v>
      </c>
      <c r="S168" s="45">
        <v>0</v>
      </c>
      <c r="T168" s="45">
        <v>0</v>
      </c>
      <c r="U168" s="45">
        <v>0</v>
      </c>
      <c r="V168" s="45">
        <v>0</v>
      </c>
      <c r="W168" s="45">
        <v>0</v>
      </c>
      <c r="X168" s="45">
        <v>0</v>
      </c>
      <c r="Y168" s="45">
        <v>108000000</v>
      </c>
      <c r="Z168" s="45">
        <v>0</v>
      </c>
      <c r="AA168" s="45">
        <v>0</v>
      </c>
      <c r="AB168" s="45">
        <v>0</v>
      </c>
      <c r="AC168" s="45">
        <v>0</v>
      </c>
      <c r="AD168" s="45">
        <v>0</v>
      </c>
    </row>
    <row r="169" spans="2:30" x14ac:dyDescent="0.25">
      <c r="B169">
        <v>165</v>
      </c>
      <c r="C169">
        <v>166</v>
      </c>
      <c r="D169" t="s">
        <v>1000</v>
      </c>
      <c r="E169">
        <v>3108000</v>
      </c>
      <c r="F169">
        <v>3220</v>
      </c>
      <c r="G169" t="s">
        <v>1388</v>
      </c>
      <c r="H169">
        <v>3</v>
      </c>
      <c r="J169">
        <v>1</v>
      </c>
      <c r="K169">
        <v>2</v>
      </c>
      <c r="L169">
        <v>1</v>
      </c>
      <c r="M169">
        <v>1</v>
      </c>
      <c r="N169" t="s">
        <v>1388</v>
      </c>
      <c r="P169" t="s">
        <v>1742</v>
      </c>
      <c r="Q169" s="45" t="s">
        <v>1680</v>
      </c>
      <c r="R169" s="45">
        <v>1000000</v>
      </c>
      <c r="S169" s="45">
        <v>1000000</v>
      </c>
      <c r="T169" s="45">
        <v>1000000</v>
      </c>
      <c r="U169" s="45">
        <v>1000000</v>
      </c>
      <c r="V169" s="45">
        <v>1000000</v>
      </c>
      <c r="W169" s="45">
        <v>1000000</v>
      </c>
      <c r="X169" s="45">
        <v>1000000</v>
      </c>
      <c r="Y169" s="45">
        <v>1000000</v>
      </c>
      <c r="Z169" s="45">
        <v>1000000</v>
      </c>
      <c r="AA169" s="45">
        <v>1000000</v>
      </c>
      <c r="AB169" s="45">
        <v>1000000</v>
      </c>
      <c r="AC169" s="45">
        <v>1000000</v>
      </c>
      <c r="AD169" s="45">
        <v>1000000</v>
      </c>
    </row>
    <row r="170" spans="2:30" x14ac:dyDescent="0.25">
      <c r="B170">
        <v>166</v>
      </c>
      <c r="C170">
        <v>167</v>
      </c>
      <c r="D170" t="s">
        <v>1001</v>
      </c>
      <c r="E170">
        <v>3109000</v>
      </c>
      <c r="H170">
        <v>3</v>
      </c>
      <c r="J170">
        <v>1</v>
      </c>
      <c r="K170">
        <v>2</v>
      </c>
      <c r="L170">
        <v>1</v>
      </c>
      <c r="M170">
        <v>1</v>
      </c>
      <c r="Q170" s="45" t="s">
        <v>1738</v>
      </c>
      <c r="R170" s="45">
        <v>100000</v>
      </c>
      <c r="S170" s="45">
        <v>100000</v>
      </c>
      <c r="T170" s="45">
        <v>100000</v>
      </c>
      <c r="U170" s="45">
        <v>100000</v>
      </c>
      <c r="V170" s="45">
        <v>100000</v>
      </c>
      <c r="W170" s="45">
        <v>100000</v>
      </c>
      <c r="X170" s="45">
        <v>100000</v>
      </c>
      <c r="Y170" s="45">
        <v>18100000</v>
      </c>
      <c r="Z170" s="45">
        <v>18100000</v>
      </c>
      <c r="AA170" s="45">
        <v>100000</v>
      </c>
      <c r="AB170" s="45">
        <v>100000</v>
      </c>
      <c r="AC170" s="45">
        <v>100000</v>
      </c>
      <c r="AD170" s="45">
        <v>100000</v>
      </c>
    </row>
    <row r="171" spans="2:30" x14ac:dyDescent="0.25">
      <c r="B171">
        <v>167</v>
      </c>
      <c r="C171">
        <v>168</v>
      </c>
      <c r="D171" t="s">
        <v>744</v>
      </c>
      <c r="E171">
        <v>3110000</v>
      </c>
      <c r="H171">
        <v>3</v>
      </c>
      <c r="J171">
        <v>3</v>
      </c>
      <c r="L171">
        <v>1</v>
      </c>
      <c r="M171">
        <v>1</v>
      </c>
      <c r="P171" t="s">
        <v>1739</v>
      </c>
      <c r="Q171" s="45" t="s">
        <v>1241</v>
      </c>
      <c r="R171" s="45">
        <v>100000</v>
      </c>
      <c r="S171" s="45">
        <v>100000</v>
      </c>
      <c r="T171" s="45">
        <v>100000</v>
      </c>
      <c r="U171" s="45">
        <v>100000</v>
      </c>
      <c r="V171" s="45">
        <v>100000</v>
      </c>
      <c r="W171" s="45">
        <v>100000</v>
      </c>
      <c r="X171" s="45">
        <v>100000</v>
      </c>
      <c r="Y171" s="45">
        <v>18100000</v>
      </c>
      <c r="Z171" s="45">
        <v>18100000</v>
      </c>
      <c r="AA171" s="45">
        <v>100000</v>
      </c>
      <c r="AB171" s="45">
        <v>100000</v>
      </c>
      <c r="AC171" s="45">
        <v>100000</v>
      </c>
      <c r="AD171" s="45">
        <v>100000</v>
      </c>
    </row>
    <row r="172" spans="2:30" x14ac:dyDescent="0.25">
      <c r="B172">
        <v>168</v>
      </c>
      <c r="C172">
        <v>169</v>
      </c>
      <c r="D172" t="s">
        <v>1002</v>
      </c>
      <c r="E172">
        <v>3111000</v>
      </c>
      <c r="F172">
        <v>3230</v>
      </c>
      <c r="G172" t="s">
        <v>1391</v>
      </c>
      <c r="H172">
        <v>3</v>
      </c>
      <c r="J172">
        <v>3</v>
      </c>
      <c r="L172">
        <v>1</v>
      </c>
      <c r="M172">
        <v>1</v>
      </c>
      <c r="N172" t="s">
        <v>1391</v>
      </c>
      <c r="P172" t="s">
        <v>1391</v>
      </c>
      <c r="Q172" s="45" t="s">
        <v>1392</v>
      </c>
      <c r="R172" s="45">
        <v>0</v>
      </c>
      <c r="S172" s="45">
        <v>0</v>
      </c>
      <c r="T172" s="45">
        <v>0</v>
      </c>
      <c r="U172" s="45">
        <v>0</v>
      </c>
      <c r="V172" s="45">
        <v>0</v>
      </c>
      <c r="W172" s="45">
        <v>0</v>
      </c>
      <c r="X172" s="45">
        <v>0</v>
      </c>
      <c r="Y172" s="45">
        <v>18000000</v>
      </c>
      <c r="Z172" s="45">
        <v>18000000</v>
      </c>
      <c r="AA172" s="45">
        <v>0</v>
      </c>
      <c r="AB172" s="45">
        <v>0</v>
      </c>
      <c r="AC172" s="45">
        <v>0</v>
      </c>
      <c r="AD172" s="45">
        <v>0</v>
      </c>
    </row>
    <row r="173" spans="2:30" x14ac:dyDescent="0.25">
      <c r="B173">
        <v>169</v>
      </c>
      <c r="C173">
        <v>170</v>
      </c>
      <c r="D173" t="s">
        <v>1003</v>
      </c>
      <c r="E173">
        <v>3112000</v>
      </c>
      <c r="F173">
        <v>3235</v>
      </c>
      <c r="G173" t="s">
        <v>1394</v>
      </c>
      <c r="H173">
        <v>3</v>
      </c>
      <c r="J173">
        <v>3</v>
      </c>
      <c r="L173">
        <v>1</v>
      </c>
      <c r="M173">
        <v>1</v>
      </c>
      <c r="N173" t="s">
        <v>1394</v>
      </c>
      <c r="P173" t="s">
        <v>1394</v>
      </c>
      <c r="Q173" s="45" t="s">
        <v>1395</v>
      </c>
      <c r="R173" s="45">
        <v>100000</v>
      </c>
      <c r="S173" s="45">
        <v>100000</v>
      </c>
      <c r="T173" s="45">
        <v>100000</v>
      </c>
      <c r="U173" s="45">
        <v>100000</v>
      </c>
      <c r="V173" s="45">
        <v>100000</v>
      </c>
      <c r="W173" s="45">
        <v>100000</v>
      </c>
      <c r="X173" s="45">
        <v>100000</v>
      </c>
      <c r="Y173" s="45">
        <v>100000</v>
      </c>
      <c r="Z173" s="45">
        <v>100000</v>
      </c>
      <c r="AA173" s="45">
        <v>100000</v>
      </c>
      <c r="AB173" s="45">
        <v>100000</v>
      </c>
      <c r="AC173" s="45">
        <v>100000</v>
      </c>
      <c r="AD173" s="45">
        <v>100000</v>
      </c>
    </row>
    <row r="174" spans="2:30" hidden="1" x14ac:dyDescent="0.25">
      <c r="B174">
        <v>170</v>
      </c>
      <c r="C174">
        <v>171</v>
      </c>
      <c r="D174" t="s">
        <v>1004</v>
      </c>
      <c r="E174">
        <v>3113000</v>
      </c>
      <c r="F174">
        <v>3237</v>
      </c>
      <c r="G174" t="s">
        <v>1397</v>
      </c>
      <c r="H174">
        <v>3</v>
      </c>
      <c r="J174">
        <v>3</v>
      </c>
      <c r="L174">
        <v>0</v>
      </c>
      <c r="M174">
        <v>0</v>
      </c>
      <c r="N174" t="s">
        <v>1397</v>
      </c>
      <c r="P174" t="s">
        <v>1397</v>
      </c>
      <c r="Q174" s="45" t="s">
        <v>1398</v>
      </c>
      <c r="R174" s="45">
        <v>0</v>
      </c>
      <c r="S174" s="45">
        <v>0</v>
      </c>
      <c r="T174" s="45">
        <v>0</v>
      </c>
      <c r="U174" s="45">
        <v>0</v>
      </c>
      <c r="V174" s="45">
        <v>0</v>
      </c>
      <c r="W174" s="45">
        <v>0</v>
      </c>
      <c r="X174" s="45">
        <v>0</v>
      </c>
      <c r="Y174" s="45">
        <v>0</v>
      </c>
      <c r="Z174" s="45">
        <v>0</v>
      </c>
      <c r="AA174" s="45">
        <v>0</v>
      </c>
      <c r="AB174" s="45">
        <v>0</v>
      </c>
      <c r="AC174" s="45">
        <v>0</v>
      </c>
      <c r="AD174" s="45">
        <v>0</v>
      </c>
    </row>
    <row r="175" spans="2:30" hidden="1" x14ac:dyDescent="0.25">
      <c r="B175">
        <v>171</v>
      </c>
      <c r="C175">
        <v>172</v>
      </c>
      <c r="D175" t="s">
        <v>1005</v>
      </c>
      <c r="E175">
        <v>3114000</v>
      </c>
      <c r="H175">
        <v>3</v>
      </c>
      <c r="J175">
        <v>3</v>
      </c>
      <c r="L175">
        <v>0</v>
      </c>
      <c r="M175">
        <v>0</v>
      </c>
      <c r="Q175" s="45" t="s">
        <v>1738</v>
      </c>
      <c r="R175" s="45">
        <v>0</v>
      </c>
      <c r="S175" s="45">
        <v>0</v>
      </c>
      <c r="T175" s="45">
        <v>0</v>
      </c>
      <c r="U175" s="45">
        <v>0</v>
      </c>
      <c r="V175" s="45">
        <v>0</v>
      </c>
      <c r="W175" s="45">
        <v>0</v>
      </c>
      <c r="X175" s="45">
        <v>0</v>
      </c>
      <c r="Y175" s="45">
        <v>0</v>
      </c>
      <c r="Z175" s="45">
        <v>0</v>
      </c>
      <c r="AA175" s="45">
        <v>0</v>
      </c>
      <c r="AB175" s="45">
        <v>0</v>
      </c>
      <c r="AC175" s="45">
        <v>0</v>
      </c>
      <c r="AD175" s="45">
        <v>0</v>
      </c>
    </row>
    <row r="176" spans="2:30" x14ac:dyDescent="0.25">
      <c r="B176">
        <v>172</v>
      </c>
      <c r="C176">
        <v>173</v>
      </c>
      <c r="D176" t="s">
        <v>745</v>
      </c>
      <c r="E176">
        <v>3115000</v>
      </c>
      <c r="H176">
        <v>3</v>
      </c>
      <c r="J176">
        <v>0</v>
      </c>
      <c r="L176">
        <v>1</v>
      </c>
      <c r="M176">
        <v>0</v>
      </c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</row>
    <row r="177" spans="2:30" x14ac:dyDescent="0.25">
      <c r="B177">
        <v>173</v>
      </c>
      <c r="C177">
        <v>174</v>
      </c>
      <c r="D177" t="s">
        <v>746</v>
      </c>
      <c r="E177">
        <v>3200000</v>
      </c>
      <c r="F177">
        <v>3100</v>
      </c>
      <c r="H177">
        <v>3</v>
      </c>
      <c r="J177">
        <v>0</v>
      </c>
      <c r="K177">
        <v>1</v>
      </c>
      <c r="L177">
        <v>1</v>
      </c>
      <c r="M177">
        <v>1</v>
      </c>
      <c r="Q177" s="45" t="s">
        <v>1697</v>
      </c>
      <c r="R177" s="45">
        <v>8100000000</v>
      </c>
      <c r="S177" s="45">
        <v>8055000000</v>
      </c>
      <c r="T177" s="45">
        <v>8010000000</v>
      </c>
      <c r="U177" s="45">
        <v>7965000000</v>
      </c>
      <c r="V177" s="45">
        <v>7920000000</v>
      </c>
      <c r="W177" s="45">
        <v>7875000000</v>
      </c>
      <c r="X177" s="45">
        <v>7830000000</v>
      </c>
      <c r="Y177" s="45">
        <v>7875000000</v>
      </c>
      <c r="Z177" s="45">
        <v>7919625000</v>
      </c>
      <c r="AA177" s="45">
        <v>7873875000</v>
      </c>
      <c r="AB177" s="45">
        <v>7828125000</v>
      </c>
      <c r="AC177" s="45">
        <v>7782375000</v>
      </c>
      <c r="AD177" s="45">
        <v>7736625000</v>
      </c>
    </row>
    <row r="178" spans="2:30" x14ac:dyDescent="0.25">
      <c r="B178">
        <v>174</v>
      </c>
      <c r="C178">
        <v>175</v>
      </c>
      <c r="D178" t="s">
        <v>1006</v>
      </c>
      <c r="E178">
        <v>3201000</v>
      </c>
      <c r="H178">
        <v>3</v>
      </c>
      <c r="J178">
        <v>1</v>
      </c>
      <c r="K178">
        <v>2</v>
      </c>
      <c r="L178">
        <v>1</v>
      </c>
      <c r="M178">
        <v>1</v>
      </c>
      <c r="Q178" s="45" t="s">
        <v>1745</v>
      </c>
      <c r="R178" s="45">
        <v>8100000000</v>
      </c>
      <c r="S178" s="45">
        <v>8055000000</v>
      </c>
      <c r="T178" s="45">
        <v>8010000000</v>
      </c>
      <c r="U178" s="45">
        <v>7965000000</v>
      </c>
      <c r="V178" s="45">
        <v>7920000000</v>
      </c>
      <c r="W178" s="45">
        <v>7875000000</v>
      </c>
      <c r="X178" s="45">
        <v>7830000000</v>
      </c>
      <c r="Y178" s="45">
        <v>7875000000</v>
      </c>
      <c r="Z178" s="45">
        <v>7919625000</v>
      </c>
      <c r="AA178" s="45">
        <v>7873875000</v>
      </c>
      <c r="AB178" s="45">
        <v>7828125000</v>
      </c>
      <c r="AC178" s="45">
        <v>7782375000</v>
      </c>
      <c r="AD178" s="45">
        <v>7736625000</v>
      </c>
    </row>
    <row r="179" spans="2:30" x14ac:dyDescent="0.25">
      <c r="B179">
        <v>175</v>
      </c>
      <c r="C179">
        <v>176</v>
      </c>
      <c r="D179" t="s">
        <v>1007</v>
      </c>
      <c r="E179">
        <v>3202000</v>
      </c>
      <c r="H179">
        <v>3</v>
      </c>
      <c r="J179">
        <v>1</v>
      </c>
      <c r="K179">
        <v>2</v>
      </c>
      <c r="L179">
        <v>1</v>
      </c>
      <c r="M179">
        <v>1</v>
      </c>
      <c r="Q179" s="45" t="s">
        <v>1743</v>
      </c>
      <c r="R179" s="45">
        <v>10800000000</v>
      </c>
      <c r="S179" s="45">
        <v>10800000000</v>
      </c>
      <c r="T179" s="45">
        <v>10800000000</v>
      </c>
      <c r="U179" s="45">
        <v>10800000000</v>
      </c>
      <c r="V179" s="45">
        <v>10800000000</v>
      </c>
      <c r="W179" s="45">
        <v>10800000000</v>
      </c>
      <c r="X179" s="45">
        <v>10800000000</v>
      </c>
      <c r="Y179" s="45">
        <v>10890000000</v>
      </c>
      <c r="Z179" s="45">
        <v>10980000000</v>
      </c>
      <c r="AA179" s="45">
        <v>10980000000</v>
      </c>
      <c r="AB179" s="45">
        <v>10980000000</v>
      </c>
      <c r="AC179" s="45">
        <v>10980000000</v>
      </c>
      <c r="AD179" s="45">
        <v>10980000000</v>
      </c>
    </row>
    <row r="180" spans="2:30" x14ac:dyDescent="0.25">
      <c r="B180">
        <v>176</v>
      </c>
      <c r="C180">
        <v>177</v>
      </c>
      <c r="D180" t="s">
        <v>1008</v>
      </c>
      <c r="E180">
        <v>3203000</v>
      </c>
      <c r="F180">
        <v>3110</v>
      </c>
      <c r="G180" t="s">
        <v>1382</v>
      </c>
      <c r="H180">
        <v>3</v>
      </c>
      <c r="J180">
        <v>3</v>
      </c>
      <c r="L180">
        <v>1</v>
      </c>
      <c r="M180">
        <v>1</v>
      </c>
      <c r="N180" t="s">
        <v>1382</v>
      </c>
      <c r="P180" t="s">
        <v>1382</v>
      </c>
      <c r="Q180" s="45" t="s">
        <v>1383</v>
      </c>
      <c r="R180" s="45">
        <v>10800000000</v>
      </c>
      <c r="S180" s="45">
        <v>10800000000</v>
      </c>
      <c r="T180" s="45">
        <v>10800000000</v>
      </c>
      <c r="U180" s="45">
        <v>10800000000</v>
      </c>
      <c r="V180" s="45">
        <v>10800000000</v>
      </c>
      <c r="W180" s="45">
        <v>10800000000</v>
      </c>
      <c r="X180" s="45">
        <v>10800000000</v>
      </c>
      <c r="Y180" s="45">
        <v>10890000000</v>
      </c>
      <c r="Z180" s="45">
        <v>10980000000</v>
      </c>
      <c r="AA180" s="45">
        <v>10980000000</v>
      </c>
      <c r="AB180" s="45">
        <v>10980000000</v>
      </c>
      <c r="AC180" s="45">
        <v>10980000000</v>
      </c>
      <c r="AD180" s="45">
        <v>10980000000</v>
      </c>
    </row>
    <row r="181" spans="2:30" x14ac:dyDescent="0.25">
      <c r="B181">
        <v>177</v>
      </c>
      <c r="C181">
        <v>178</v>
      </c>
      <c r="D181" t="s">
        <v>1009</v>
      </c>
      <c r="E181">
        <v>3204000</v>
      </c>
      <c r="H181">
        <v>3</v>
      </c>
      <c r="J181">
        <v>1</v>
      </c>
      <c r="K181">
        <v>2</v>
      </c>
      <c r="L181">
        <v>1</v>
      </c>
      <c r="M181">
        <v>1</v>
      </c>
      <c r="Q181" s="45" t="s">
        <v>1698</v>
      </c>
      <c r="R181" s="45">
        <v>2700000000</v>
      </c>
      <c r="S181" s="45">
        <v>2745000000</v>
      </c>
      <c r="T181" s="45">
        <v>2790000000</v>
      </c>
      <c r="U181" s="45">
        <v>2835000000</v>
      </c>
      <c r="V181" s="45">
        <v>2880000000</v>
      </c>
      <c r="W181" s="45">
        <v>2925000000</v>
      </c>
      <c r="X181" s="45">
        <v>2970000000</v>
      </c>
      <c r="Y181" s="45">
        <v>3015000000</v>
      </c>
      <c r="Z181" s="45">
        <v>3060375000</v>
      </c>
      <c r="AA181" s="45">
        <v>3106125000</v>
      </c>
      <c r="AB181" s="45">
        <v>3151875000</v>
      </c>
      <c r="AC181" s="45">
        <v>3197625000</v>
      </c>
      <c r="AD181" s="45">
        <v>3243375000</v>
      </c>
    </row>
    <row r="182" spans="2:30" x14ac:dyDescent="0.25">
      <c r="B182">
        <v>178</v>
      </c>
      <c r="C182">
        <v>179</v>
      </c>
      <c r="D182" t="s">
        <v>747</v>
      </c>
      <c r="E182">
        <v>3205000</v>
      </c>
      <c r="F182">
        <v>3120</v>
      </c>
      <c r="G182" t="s">
        <v>1385</v>
      </c>
      <c r="H182">
        <v>3</v>
      </c>
      <c r="J182">
        <v>3</v>
      </c>
      <c r="L182">
        <v>1</v>
      </c>
      <c r="M182">
        <v>1</v>
      </c>
      <c r="N182" t="s">
        <v>1385</v>
      </c>
      <c r="P182" t="s">
        <v>1385</v>
      </c>
      <c r="Q182" s="45" t="s">
        <v>1386</v>
      </c>
      <c r="R182" s="45">
        <v>2700000000</v>
      </c>
      <c r="S182" s="45">
        <v>2745000000</v>
      </c>
      <c r="T182" s="45">
        <v>2790000000</v>
      </c>
      <c r="U182" s="45">
        <v>2835000000</v>
      </c>
      <c r="V182" s="45">
        <v>2880000000</v>
      </c>
      <c r="W182" s="45">
        <v>2925000000</v>
      </c>
      <c r="X182" s="45">
        <v>2970000000</v>
      </c>
      <c r="Y182" s="45">
        <v>3015000000</v>
      </c>
      <c r="Z182" s="45">
        <v>3060375000</v>
      </c>
      <c r="AA182" s="45">
        <v>3106125000</v>
      </c>
      <c r="AB182" s="45">
        <v>3151875000</v>
      </c>
      <c r="AC182" s="45">
        <v>3197625000</v>
      </c>
      <c r="AD182" s="45">
        <v>3243375000</v>
      </c>
    </row>
    <row r="183" spans="2:30" hidden="1" x14ac:dyDescent="0.25">
      <c r="B183">
        <v>179</v>
      </c>
      <c r="C183">
        <v>180</v>
      </c>
      <c r="D183" t="s">
        <v>1010</v>
      </c>
      <c r="E183">
        <v>3206000</v>
      </c>
      <c r="H183">
        <v>3</v>
      </c>
      <c r="J183">
        <v>1</v>
      </c>
      <c r="K183">
        <v>2</v>
      </c>
      <c r="L183">
        <v>0</v>
      </c>
      <c r="M183">
        <v>0</v>
      </c>
      <c r="Q183" s="45" t="s">
        <v>1744</v>
      </c>
      <c r="R183" s="45">
        <v>0</v>
      </c>
      <c r="S183" s="45">
        <v>0</v>
      </c>
      <c r="T183" s="45">
        <v>0</v>
      </c>
      <c r="U183" s="45">
        <v>0</v>
      </c>
      <c r="V183" s="45">
        <v>0</v>
      </c>
      <c r="W183" s="45">
        <v>0</v>
      </c>
      <c r="X183" s="45">
        <v>0</v>
      </c>
      <c r="Y183" s="45">
        <v>0</v>
      </c>
      <c r="Z183" s="45">
        <v>0</v>
      </c>
      <c r="AA183" s="45">
        <v>0</v>
      </c>
      <c r="AB183" s="45">
        <v>0</v>
      </c>
      <c r="AC183" s="45">
        <v>0</v>
      </c>
      <c r="AD183" s="45">
        <v>0</v>
      </c>
    </row>
    <row r="184" spans="2:30" x14ac:dyDescent="0.25">
      <c r="B184">
        <v>180</v>
      </c>
      <c r="C184">
        <v>181</v>
      </c>
      <c r="D184" t="s">
        <v>1011</v>
      </c>
      <c r="E184">
        <v>3207000</v>
      </c>
      <c r="H184">
        <v>3</v>
      </c>
      <c r="J184">
        <v>0</v>
      </c>
      <c r="L184">
        <v>1</v>
      </c>
      <c r="M184">
        <v>0</v>
      </c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</row>
    <row r="185" spans="2:30" x14ac:dyDescent="0.25">
      <c r="B185">
        <v>181</v>
      </c>
      <c r="C185">
        <v>182</v>
      </c>
      <c r="D185" t="s">
        <v>1012</v>
      </c>
      <c r="E185">
        <v>3300000</v>
      </c>
      <c r="F185">
        <v>3400</v>
      </c>
      <c r="H185">
        <v>3</v>
      </c>
      <c r="J185">
        <v>0</v>
      </c>
      <c r="K185">
        <v>1</v>
      </c>
      <c r="L185">
        <v>1</v>
      </c>
      <c r="M185">
        <v>1</v>
      </c>
      <c r="Q185" s="45" t="s">
        <v>1737</v>
      </c>
      <c r="R185" s="45">
        <v>8673100000</v>
      </c>
      <c r="S185" s="45">
        <v>8623150000</v>
      </c>
      <c r="T185" s="45">
        <v>8575470000</v>
      </c>
      <c r="U185" s="45">
        <v>8431590000</v>
      </c>
      <c r="V185" s="45">
        <v>8385110000</v>
      </c>
      <c r="W185" s="45">
        <v>8340830000</v>
      </c>
      <c r="X185" s="45">
        <v>8295550000</v>
      </c>
      <c r="Y185" s="45">
        <v>8470270000</v>
      </c>
      <c r="Z185" s="45">
        <v>8406759000</v>
      </c>
      <c r="AA185" s="45">
        <v>8324606000</v>
      </c>
      <c r="AB185" s="45">
        <v>8299106000</v>
      </c>
      <c r="AC185" s="45">
        <v>8254600000</v>
      </c>
      <c r="AD185" s="45">
        <v>8212312000</v>
      </c>
    </row>
    <row r="186" spans="2:30" x14ac:dyDescent="0.25">
      <c r="B186">
        <v>182</v>
      </c>
      <c r="C186">
        <v>183</v>
      </c>
      <c r="D186" t="s">
        <v>1013</v>
      </c>
      <c r="E186">
        <v>3301000</v>
      </c>
      <c r="H186">
        <v>3</v>
      </c>
      <c r="J186">
        <v>0</v>
      </c>
      <c r="L186">
        <v>1</v>
      </c>
      <c r="M186">
        <v>0</v>
      </c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</row>
    <row r="187" spans="2:30" x14ac:dyDescent="0.25">
      <c r="B187">
        <v>183</v>
      </c>
      <c r="C187">
        <v>184</v>
      </c>
      <c r="D187" t="s">
        <v>1014</v>
      </c>
      <c r="E187">
        <v>3302000</v>
      </c>
      <c r="H187">
        <v>3</v>
      </c>
      <c r="J187">
        <v>0</v>
      </c>
      <c r="K187">
        <v>2</v>
      </c>
      <c r="L187">
        <v>1</v>
      </c>
      <c r="M187">
        <v>0</v>
      </c>
      <c r="Q187" s="45" t="s">
        <v>1736</v>
      </c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</row>
    <row r="188" spans="2:30" x14ac:dyDescent="0.25">
      <c r="B188">
        <v>184</v>
      </c>
      <c r="C188">
        <v>185</v>
      </c>
      <c r="D188" t="s">
        <v>1015</v>
      </c>
      <c r="E188">
        <v>3303000</v>
      </c>
      <c r="H188">
        <v>3</v>
      </c>
      <c r="J188">
        <v>0</v>
      </c>
      <c r="L188">
        <v>1</v>
      </c>
      <c r="M188">
        <v>0</v>
      </c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</row>
    <row r="189" spans="2:30" x14ac:dyDescent="0.25">
      <c r="B189">
        <v>185</v>
      </c>
      <c r="C189">
        <v>186</v>
      </c>
      <c r="D189" t="s">
        <v>748</v>
      </c>
      <c r="E189">
        <v>3400000</v>
      </c>
      <c r="F189">
        <v>3700</v>
      </c>
      <c r="H189">
        <v>3</v>
      </c>
      <c r="J189">
        <v>0</v>
      </c>
      <c r="K189">
        <v>1</v>
      </c>
      <c r="L189">
        <v>1</v>
      </c>
      <c r="M189">
        <v>1</v>
      </c>
      <c r="Q189" s="45" t="s">
        <v>1732</v>
      </c>
      <c r="R189" s="45">
        <v>224350000</v>
      </c>
      <c r="S189" s="45">
        <v>222080000</v>
      </c>
      <c r="T189" s="45">
        <v>218280000</v>
      </c>
      <c r="U189" s="45">
        <v>220880000</v>
      </c>
      <c r="V189" s="45">
        <v>218680000</v>
      </c>
      <c r="W189" s="45">
        <v>219680000</v>
      </c>
      <c r="X189" s="45">
        <v>217480000</v>
      </c>
      <c r="Y189" s="45">
        <v>256256000</v>
      </c>
      <c r="Z189" s="45">
        <v>238283000</v>
      </c>
      <c r="AA189" s="45">
        <v>199750000</v>
      </c>
      <c r="AB189" s="45">
        <v>218756000</v>
      </c>
      <c r="AC189" s="45">
        <v>216538000</v>
      </c>
      <c r="AD189" s="45">
        <v>217520000</v>
      </c>
    </row>
    <row r="190" spans="2:30" x14ac:dyDescent="0.25">
      <c r="B190">
        <v>186</v>
      </c>
      <c r="C190">
        <v>187</v>
      </c>
      <c r="D190" t="s">
        <v>1016</v>
      </c>
      <c r="E190">
        <v>3401000</v>
      </c>
      <c r="H190">
        <v>3</v>
      </c>
      <c r="J190">
        <v>1</v>
      </c>
      <c r="K190">
        <v>2</v>
      </c>
      <c r="L190">
        <v>1</v>
      </c>
      <c r="M190">
        <v>1</v>
      </c>
      <c r="Q190" s="45" t="s">
        <v>1729</v>
      </c>
      <c r="R190" s="45">
        <v>36750000</v>
      </c>
      <c r="S190" s="45">
        <v>36000000</v>
      </c>
      <c r="T190" s="45">
        <v>35250000</v>
      </c>
      <c r="U190" s="45">
        <v>34500000</v>
      </c>
      <c r="V190" s="45">
        <v>33750000</v>
      </c>
      <c r="W190" s="45">
        <v>33000000</v>
      </c>
      <c r="X190" s="45">
        <v>32250000</v>
      </c>
      <c r="Y190" s="45">
        <v>68970000</v>
      </c>
      <c r="Z190" s="45">
        <v>68317500</v>
      </c>
      <c r="AA190" s="45">
        <v>31305000</v>
      </c>
      <c r="AB190" s="45">
        <v>30532500</v>
      </c>
      <c r="AC190" s="45">
        <v>29760000</v>
      </c>
      <c r="AD190" s="45">
        <v>28987500</v>
      </c>
    </row>
    <row r="191" spans="2:30" x14ac:dyDescent="0.25">
      <c r="B191">
        <v>187</v>
      </c>
      <c r="C191">
        <v>188</v>
      </c>
      <c r="D191" t="s">
        <v>1017</v>
      </c>
      <c r="E191">
        <v>3402000</v>
      </c>
      <c r="F191">
        <v>3720</v>
      </c>
      <c r="G191" t="s">
        <v>1421</v>
      </c>
      <c r="H191">
        <v>3</v>
      </c>
      <c r="J191">
        <v>3</v>
      </c>
      <c r="L191">
        <v>1</v>
      </c>
      <c r="M191">
        <v>1</v>
      </c>
      <c r="N191" t="s">
        <v>1421</v>
      </c>
      <c r="P191" t="s">
        <v>1421</v>
      </c>
      <c r="Q191" s="45" t="s">
        <v>1422</v>
      </c>
      <c r="R191" s="45">
        <v>0</v>
      </c>
      <c r="S191" s="45">
        <v>0</v>
      </c>
      <c r="T191" s="45">
        <v>0</v>
      </c>
      <c r="U191" s="45">
        <v>0</v>
      </c>
      <c r="V191" s="45">
        <v>0</v>
      </c>
      <c r="W191" s="45">
        <v>0</v>
      </c>
      <c r="X191" s="45">
        <v>0</v>
      </c>
      <c r="Y191" s="45">
        <v>36000000</v>
      </c>
      <c r="Z191" s="45">
        <v>36000000</v>
      </c>
      <c r="AA191" s="45">
        <v>0</v>
      </c>
      <c r="AB191" s="45">
        <v>0</v>
      </c>
      <c r="AC191" s="45">
        <v>0</v>
      </c>
      <c r="AD191" s="45">
        <v>0</v>
      </c>
    </row>
    <row r="192" spans="2:30" x14ac:dyDescent="0.25">
      <c r="B192">
        <v>188</v>
      </c>
      <c r="C192">
        <v>189</v>
      </c>
      <c r="D192" t="s">
        <v>1018</v>
      </c>
      <c r="E192">
        <v>3403000</v>
      </c>
      <c r="F192">
        <v>3785</v>
      </c>
      <c r="G192" t="s">
        <v>1424</v>
      </c>
      <c r="H192">
        <v>3</v>
      </c>
      <c r="J192">
        <v>3</v>
      </c>
      <c r="L192">
        <v>1</v>
      </c>
      <c r="M192">
        <v>1</v>
      </c>
      <c r="N192" t="s">
        <v>1424</v>
      </c>
      <c r="P192" t="s">
        <v>1424</v>
      </c>
      <c r="Q192" s="45" t="s">
        <v>1425</v>
      </c>
      <c r="R192" s="45">
        <v>0</v>
      </c>
      <c r="S192" s="45">
        <v>0</v>
      </c>
      <c r="T192" s="45">
        <v>0</v>
      </c>
      <c r="U192" s="45">
        <v>0</v>
      </c>
      <c r="V192" s="45">
        <v>0</v>
      </c>
      <c r="W192" s="45">
        <v>0</v>
      </c>
      <c r="X192" s="45">
        <v>0</v>
      </c>
      <c r="Y192" s="45">
        <v>120000</v>
      </c>
      <c r="Z192" s="45">
        <v>240000</v>
      </c>
      <c r="AA192" s="45">
        <v>0</v>
      </c>
      <c r="AB192" s="45">
        <v>0</v>
      </c>
      <c r="AC192" s="45">
        <v>0</v>
      </c>
      <c r="AD192" s="45">
        <v>0</v>
      </c>
    </row>
    <row r="193" spans="2:30" x14ac:dyDescent="0.25">
      <c r="B193">
        <v>189</v>
      </c>
      <c r="C193">
        <v>190</v>
      </c>
      <c r="D193" t="s">
        <v>1019</v>
      </c>
      <c r="E193">
        <v>3404000</v>
      </c>
      <c r="F193">
        <v>3790</v>
      </c>
      <c r="G193" t="s">
        <v>1427</v>
      </c>
      <c r="H193">
        <v>3</v>
      </c>
      <c r="J193">
        <v>3</v>
      </c>
      <c r="L193">
        <v>1</v>
      </c>
      <c r="M193">
        <v>1</v>
      </c>
      <c r="N193" t="s">
        <v>1427</v>
      </c>
      <c r="P193" t="s">
        <v>1427</v>
      </c>
      <c r="Q193" s="45" t="s">
        <v>1428</v>
      </c>
      <c r="R193" s="45">
        <v>36750000</v>
      </c>
      <c r="S193" s="45">
        <v>36000000</v>
      </c>
      <c r="T193" s="45">
        <v>35250000</v>
      </c>
      <c r="U193" s="45">
        <v>34500000</v>
      </c>
      <c r="V193" s="45">
        <v>33750000</v>
      </c>
      <c r="W193" s="45">
        <v>33000000</v>
      </c>
      <c r="X193" s="45">
        <v>32250000</v>
      </c>
      <c r="Y193" s="45">
        <v>32850000</v>
      </c>
      <c r="Z193" s="45">
        <v>32077500</v>
      </c>
      <c r="AA193" s="45">
        <v>31305000</v>
      </c>
      <c r="AB193" s="45">
        <v>30532500</v>
      </c>
      <c r="AC193" s="45">
        <v>29760000</v>
      </c>
      <c r="AD193" s="45">
        <v>28987500</v>
      </c>
    </row>
    <row r="194" spans="2:30" x14ac:dyDescent="0.25">
      <c r="B194">
        <v>190</v>
      </c>
      <c r="C194">
        <v>191</v>
      </c>
      <c r="D194" t="s">
        <v>749</v>
      </c>
      <c r="E194">
        <v>3405000</v>
      </c>
      <c r="H194">
        <v>3</v>
      </c>
      <c r="J194">
        <v>1</v>
      </c>
      <c r="K194">
        <v>2</v>
      </c>
      <c r="L194">
        <v>1</v>
      </c>
      <c r="M194">
        <v>1</v>
      </c>
      <c r="P194" t="s">
        <v>1726</v>
      </c>
      <c r="Q194" s="45" t="s">
        <v>1681</v>
      </c>
      <c r="R194" s="45">
        <v>110400000</v>
      </c>
      <c r="S194" s="45">
        <v>110400000</v>
      </c>
      <c r="T194" s="45">
        <v>105600000</v>
      </c>
      <c r="U194" s="45">
        <v>110400000</v>
      </c>
      <c r="V194" s="45">
        <v>108000000</v>
      </c>
      <c r="W194" s="45">
        <v>110400000</v>
      </c>
      <c r="X194" s="45">
        <v>108000000</v>
      </c>
      <c r="Y194" s="45">
        <v>110400000</v>
      </c>
      <c r="Z194" s="45">
        <v>110400000</v>
      </c>
      <c r="AA194" s="45">
        <v>108000000</v>
      </c>
      <c r="AB194" s="45">
        <v>110400000</v>
      </c>
      <c r="AC194" s="45">
        <v>108000000</v>
      </c>
      <c r="AD194" s="45">
        <v>110400000</v>
      </c>
    </row>
    <row r="195" spans="2:30" x14ac:dyDescent="0.25">
      <c r="B195">
        <v>191</v>
      </c>
      <c r="C195">
        <v>192</v>
      </c>
      <c r="D195" t="s">
        <v>1020</v>
      </c>
      <c r="E195">
        <v>3406000</v>
      </c>
      <c r="F195">
        <v>3850</v>
      </c>
      <c r="G195" t="s">
        <v>1438</v>
      </c>
      <c r="H195">
        <v>3</v>
      </c>
      <c r="J195">
        <v>3</v>
      </c>
      <c r="L195">
        <v>1</v>
      </c>
      <c r="M195">
        <v>1</v>
      </c>
      <c r="N195" t="s">
        <v>1438</v>
      </c>
      <c r="P195" t="s">
        <v>1438</v>
      </c>
      <c r="Q195" s="45" t="s">
        <v>1439</v>
      </c>
      <c r="R195" s="45">
        <v>110400000</v>
      </c>
      <c r="S195" s="45">
        <v>110400000</v>
      </c>
      <c r="T195" s="45">
        <v>105600000</v>
      </c>
      <c r="U195" s="45">
        <v>110400000</v>
      </c>
      <c r="V195" s="45">
        <v>108000000</v>
      </c>
      <c r="W195" s="45">
        <v>110400000</v>
      </c>
      <c r="X195" s="45">
        <v>108000000</v>
      </c>
      <c r="Y195" s="45">
        <v>110400000</v>
      </c>
      <c r="Z195" s="45">
        <v>110400000</v>
      </c>
      <c r="AA195" s="45">
        <v>108000000</v>
      </c>
      <c r="AB195" s="45">
        <v>110400000</v>
      </c>
      <c r="AC195" s="45">
        <v>108000000</v>
      </c>
      <c r="AD195" s="45">
        <v>110400000</v>
      </c>
    </row>
    <row r="196" spans="2:30" hidden="1" x14ac:dyDescent="0.25">
      <c r="B196">
        <v>192</v>
      </c>
      <c r="C196">
        <v>193</v>
      </c>
      <c r="D196" t="s">
        <v>1021</v>
      </c>
      <c r="E196">
        <v>3407000</v>
      </c>
      <c r="F196">
        <v>3859</v>
      </c>
      <c r="G196" t="s">
        <v>1441</v>
      </c>
      <c r="H196">
        <v>3</v>
      </c>
      <c r="J196">
        <v>3</v>
      </c>
      <c r="L196">
        <v>0</v>
      </c>
      <c r="M196">
        <v>0</v>
      </c>
      <c r="N196" t="s">
        <v>1441</v>
      </c>
      <c r="P196" t="s">
        <v>1441</v>
      </c>
      <c r="Q196" s="45" t="s">
        <v>1442</v>
      </c>
      <c r="R196" s="45">
        <v>0</v>
      </c>
      <c r="S196" s="45">
        <v>0</v>
      </c>
      <c r="T196" s="45">
        <v>0</v>
      </c>
      <c r="U196" s="45">
        <v>0</v>
      </c>
      <c r="V196" s="45">
        <v>0</v>
      </c>
      <c r="W196" s="45">
        <v>0</v>
      </c>
      <c r="X196" s="45">
        <v>0</v>
      </c>
      <c r="Y196" s="45">
        <v>0</v>
      </c>
      <c r="Z196" s="45">
        <v>0</v>
      </c>
      <c r="AA196" s="45">
        <v>0</v>
      </c>
      <c r="AB196" s="45">
        <v>0</v>
      </c>
      <c r="AC196" s="45">
        <v>0</v>
      </c>
      <c r="AD196" s="45">
        <v>0</v>
      </c>
    </row>
    <row r="197" spans="2:30" hidden="1" x14ac:dyDescent="0.25">
      <c r="B197">
        <v>193</v>
      </c>
      <c r="C197">
        <v>194</v>
      </c>
      <c r="D197" t="s">
        <v>1022</v>
      </c>
      <c r="E197">
        <v>3408000</v>
      </c>
      <c r="H197">
        <v>3</v>
      </c>
      <c r="J197">
        <v>1</v>
      </c>
      <c r="K197">
        <v>2</v>
      </c>
      <c r="L197">
        <v>0</v>
      </c>
      <c r="M197">
        <v>0</v>
      </c>
      <c r="P197" t="s">
        <v>1724</v>
      </c>
      <c r="Q197" s="45" t="s">
        <v>1725</v>
      </c>
      <c r="R197" s="45">
        <v>0</v>
      </c>
      <c r="S197" s="45">
        <v>0</v>
      </c>
      <c r="T197" s="45">
        <v>0</v>
      </c>
      <c r="U197" s="45">
        <v>0</v>
      </c>
      <c r="V197" s="45">
        <v>0</v>
      </c>
      <c r="W197" s="45">
        <v>0</v>
      </c>
      <c r="X197" s="45">
        <v>0</v>
      </c>
      <c r="Y197" s="45">
        <v>0</v>
      </c>
      <c r="Z197" s="45">
        <v>0</v>
      </c>
      <c r="AA197" s="45">
        <v>0</v>
      </c>
      <c r="AB197" s="45">
        <v>0</v>
      </c>
      <c r="AC197" s="45">
        <v>0</v>
      </c>
      <c r="AD197" s="45">
        <v>0</v>
      </c>
    </row>
    <row r="198" spans="2:30" hidden="1" x14ac:dyDescent="0.25">
      <c r="B198">
        <v>194</v>
      </c>
      <c r="C198">
        <v>195</v>
      </c>
      <c r="D198" t="s">
        <v>1023</v>
      </c>
      <c r="E198">
        <v>3409000</v>
      </c>
      <c r="F198">
        <v>3840</v>
      </c>
      <c r="G198" t="s">
        <v>1719</v>
      </c>
      <c r="H198">
        <v>3</v>
      </c>
      <c r="J198">
        <v>3</v>
      </c>
      <c r="L198">
        <v>0</v>
      </c>
      <c r="M198">
        <v>0</v>
      </c>
      <c r="N198" t="s">
        <v>1719</v>
      </c>
      <c r="P198" t="s">
        <v>1719</v>
      </c>
      <c r="Q198" s="45" t="s">
        <v>1720</v>
      </c>
      <c r="R198" s="45">
        <v>0</v>
      </c>
      <c r="S198" s="45">
        <v>0</v>
      </c>
      <c r="T198" s="45">
        <v>0</v>
      </c>
      <c r="U198" s="45">
        <v>0</v>
      </c>
      <c r="V198" s="45">
        <v>0</v>
      </c>
      <c r="W198" s="45">
        <v>0</v>
      </c>
      <c r="X198" s="45">
        <v>0</v>
      </c>
      <c r="Y198" s="45">
        <v>0</v>
      </c>
      <c r="Z198" s="45">
        <v>0</v>
      </c>
      <c r="AA198" s="45">
        <v>0</v>
      </c>
      <c r="AB198" s="45">
        <v>0</v>
      </c>
      <c r="AC198" s="45">
        <v>0</v>
      </c>
      <c r="AD198" s="45">
        <v>0</v>
      </c>
    </row>
    <row r="199" spans="2:30" hidden="1" x14ac:dyDescent="0.25">
      <c r="B199">
        <v>195</v>
      </c>
      <c r="C199">
        <v>196</v>
      </c>
      <c r="D199" t="s">
        <v>750</v>
      </c>
      <c r="E199">
        <v>3410000</v>
      </c>
      <c r="F199">
        <v>3849</v>
      </c>
      <c r="G199" t="s">
        <v>1721</v>
      </c>
      <c r="H199">
        <v>3</v>
      </c>
      <c r="J199">
        <v>3</v>
      </c>
      <c r="L199">
        <v>0</v>
      </c>
      <c r="M199">
        <v>0</v>
      </c>
      <c r="N199" t="s">
        <v>1721</v>
      </c>
      <c r="P199" t="s">
        <v>1721</v>
      </c>
      <c r="Q199" s="45" t="s">
        <v>1722</v>
      </c>
      <c r="R199" s="45">
        <v>0</v>
      </c>
      <c r="S199" s="45">
        <v>0</v>
      </c>
      <c r="T199" s="45">
        <v>0</v>
      </c>
      <c r="U199" s="45">
        <v>0</v>
      </c>
      <c r="V199" s="45">
        <v>0</v>
      </c>
      <c r="W199" s="45">
        <v>0</v>
      </c>
      <c r="X199" s="45">
        <v>0</v>
      </c>
      <c r="Y199" s="45">
        <v>0</v>
      </c>
      <c r="Z199" s="45">
        <v>0</v>
      </c>
      <c r="AA199" s="45">
        <v>0</v>
      </c>
      <c r="AB199" s="45">
        <v>0</v>
      </c>
      <c r="AC199" s="45">
        <v>0</v>
      </c>
      <c r="AD199" s="45">
        <v>0</v>
      </c>
    </row>
    <row r="200" spans="2:30" x14ac:dyDescent="0.25">
      <c r="B200">
        <v>196</v>
      </c>
      <c r="C200">
        <v>197</v>
      </c>
      <c r="D200" t="s">
        <v>1024</v>
      </c>
      <c r="E200">
        <v>3411000</v>
      </c>
      <c r="F200">
        <v>3860</v>
      </c>
      <c r="G200" t="s">
        <v>1444</v>
      </c>
      <c r="H200">
        <v>3</v>
      </c>
      <c r="J200">
        <v>1</v>
      </c>
      <c r="K200">
        <v>2</v>
      </c>
      <c r="L200">
        <v>1</v>
      </c>
      <c r="M200">
        <v>1</v>
      </c>
      <c r="N200" t="s">
        <v>1444</v>
      </c>
      <c r="P200" t="s">
        <v>1723</v>
      </c>
      <c r="Q200" s="45" t="s">
        <v>1445</v>
      </c>
      <c r="R200" s="45">
        <v>8140000</v>
      </c>
      <c r="S200" s="45">
        <v>8140000</v>
      </c>
      <c r="T200" s="45">
        <v>8140000</v>
      </c>
      <c r="U200" s="45">
        <v>8140000</v>
      </c>
      <c r="V200" s="45">
        <v>8140000</v>
      </c>
      <c r="W200" s="45">
        <v>8140000</v>
      </c>
      <c r="X200" s="45">
        <v>8140000</v>
      </c>
      <c r="Y200" s="45">
        <v>8140000</v>
      </c>
      <c r="Z200" s="45">
        <v>8140000</v>
      </c>
      <c r="AA200" s="45">
        <v>8140000</v>
      </c>
      <c r="AB200" s="45">
        <v>8140000</v>
      </c>
      <c r="AC200" s="45">
        <v>8140000</v>
      </c>
      <c r="AD200" s="45">
        <v>8140000</v>
      </c>
    </row>
    <row r="201" spans="2:30" x14ac:dyDescent="0.25">
      <c r="B201">
        <v>197</v>
      </c>
      <c r="C201">
        <v>198</v>
      </c>
      <c r="D201" t="s">
        <v>1025</v>
      </c>
      <c r="E201">
        <v>3412000</v>
      </c>
      <c r="H201">
        <v>3</v>
      </c>
      <c r="J201">
        <v>1</v>
      </c>
      <c r="K201">
        <v>2</v>
      </c>
      <c r="L201">
        <v>1</v>
      </c>
      <c r="M201">
        <v>1</v>
      </c>
      <c r="P201" t="s">
        <v>1727</v>
      </c>
      <c r="Q201" s="45" t="s">
        <v>1684</v>
      </c>
      <c r="R201" s="45">
        <v>69060000</v>
      </c>
      <c r="S201" s="45">
        <v>67540000</v>
      </c>
      <c r="T201" s="45">
        <v>69290000</v>
      </c>
      <c r="U201" s="45">
        <v>67840000</v>
      </c>
      <c r="V201" s="45">
        <v>68790000</v>
      </c>
      <c r="W201" s="45">
        <v>68140000</v>
      </c>
      <c r="X201" s="45">
        <v>69090000</v>
      </c>
      <c r="Y201" s="45">
        <v>68746000</v>
      </c>
      <c r="Z201" s="45">
        <v>51425500</v>
      </c>
      <c r="AA201" s="45">
        <v>52305000</v>
      </c>
      <c r="AB201" s="45">
        <v>69683500</v>
      </c>
      <c r="AC201" s="45">
        <v>70638000</v>
      </c>
      <c r="AD201" s="45">
        <v>69992500</v>
      </c>
    </row>
    <row r="202" spans="2:30" x14ac:dyDescent="0.25">
      <c r="B202">
        <v>198</v>
      </c>
      <c r="C202">
        <v>199</v>
      </c>
      <c r="D202" t="s">
        <v>1026</v>
      </c>
      <c r="E202">
        <v>3413000</v>
      </c>
      <c r="F202">
        <v>3800</v>
      </c>
      <c r="G202" t="s">
        <v>1430</v>
      </c>
      <c r="H202">
        <v>3</v>
      </c>
      <c r="J202">
        <v>3</v>
      </c>
      <c r="L202">
        <v>1</v>
      </c>
      <c r="M202">
        <v>1</v>
      </c>
      <c r="N202" t="s">
        <v>1430</v>
      </c>
      <c r="P202" t="s">
        <v>1430</v>
      </c>
      <c r="Q202" s="45" t="s">
        <v>1240</v>
      </c>
      <c r="R202" s="45">
        <v>2860000</v>
      </c>
      <c r="S202" s="45">
        <v>2860000</v>
      </c>
      <c r="T202" s="45">
        <v>2860000</v>
      </c>
      <c r="U202" s="45">
        <v>2860000</v>
      </c>
      <c r="V202" s="45">
        <v>2860000</v>
      </c>
      <c r="W202" s="45">
        <v>2860000</v>
      </c>
      <c r="X202" s="45">
        <v>2860000</v>
      </c>
      <c r="Y202" s="45">
        <v>2860000</v>
      </c>
      <c r="Z202" s="45">
        <v>2860000</v>
      </c>
      <c r="AA202" s="45">
        <v>2860000</v>
      </c>
      <c r="AB202" s="45">
        <v>2860000</v>
      </c>
      <c r="AC202" s="45">
        <v>2860000</v>
      </c>
      <c r="AD202" s="45">
        <v>2860000</v>
      </c>
    </row>
    <row r="203" spans="2:30" x14ac:dyDescent="0.25">
      <c r="B203">
        <v>199</v>
      </c>
      <c r="C203">
        <v>200</v>
      </c>
      <c r="D203" t="s">
        <v>1027</v>
      </c>
      <c r="E203">
        <v>3414000</v>
      </c>
      <c r="F203">
        <v>3805</v>
      </c>
      <c r="G203" t="s">
        <v>1432</v>
      </c>
      <c r="H203">
        <v>3</v>
      </c>
      <c r="J203">
        <v>3</v>
      </c>
      <c r="L203">
        <v>1</v>
      </c>
      <c r="M203">
        <v>1</v>
      </c>
      <c r="N203" t="s">
        <v>1432</v>
      </c>
      <c r="P203" t="s">
        <v>1432</v>
      </c>
      <c r="Q203" s="45" t="s">
        <v>1241</v>
      </c>
      <c r="R203" s="45">
        <v>41600000</v>
      </c>
      <c r="S203" s="45">
        <v>40000000</v>
      </c>
      <c r="T203" s="45">
        <v>40800000</v>
      </c>
      <c r="U203" s="45">
        <v>40000000</v>
      </c>
      <c r="V203" s="45">
        <v>40400000</v>
      </c>
      <c r="W203" s="45">
        <v>40000000</v>
      </c>
      <c r="X203" s="45">
        <v>40400000</v>
      </c>
      <c r="Y203" s="45">
        <v>40300000</v>
      </c>
      <c r="Z203" s="45">
        <v>22600000</v>
      </c>
      <c r="AA203" s="45">
        <v>23000000</v>
      </c>
      <c r="AB203" s="45">
        <v>40600000</v>
      </c>
      <c r="AC203" s="45">
        <v>41000000</v>
      </c>
      <c r="AD203" s="45">
        <v>40600000</v>
      </c>
    </row>
    <row r="204" spans="2:30" x14ac:dyDescent="0.25">
      <c r="B204">
        <v>200</v>
      </c>
      <c r="C204">
        <v>201</v>
      </c>
      <c r="D204" t="s">
        <v>751</v>
      </c>
      <c r="E204">
        <v>3415000</v>
      </c>
      <c r="F204">
        <v>3810</v>
      </c>
      <c r="G204" t="s">
        <v>1434</v>
      </c>
      <c r="H204">
        <v>3</v>
      </c>
      <c r="J204">
        <v>3</v>
      </c>
      <c r="L204">
        <v>1</v>
      </c>
      <c r="M204">
        <v>1</v>
      </c>
      <c r="N204" t="s">
        <v>1434</v>
      </c>
      <c r="P204" t="s">
        <v>1434</v>
      </c>
      <c r="Q204" s="45" t="s">
        <v>1242</v>
      </c>
      <c r="R204" s="45">
        <v>18000000</v>
      </c>
      <c r="S204" s="45">
        <v>18080000</v>
      </c>
      <c r="T204" s="45">
        <v>19030000</v>
      </c>
      <c r="U204" s="45">
        <v>18380000</v>
      </c>
      <c r="V204" s="45">
        <v>18930000</v>
      </c>
      <c r="W204" s="45">
        <v>18680000</v>
      </c>
      <c r="X204" s="45">
        <v>19230000</v>
      </c>
      <c r="Y204" s="45">
        <v>18986000</v>
      </c>
      <c r="Z204" s="45">
        <v>19365500</v>
      </c>
      <c r="AA204" s="45">
        <v>19845000</v>
      </c>
      <c r="AB204" s="45">
        <v>19623500</v>
      </c>
      <c r="AC204" s="45">
        <v>20178000</v>
      </c>
      <c r="AD204" s="45">
        <v>19932500</v>
      </c>
    </row>
    <row r="205" spans="2:30" x14ac:dyDescent="0.25">
      <c r="B205">
        <v>201</v>
      </c>
      <c r="C205">
        <v>202</v>
      </c>
      <c r="D205" t="s">
        <v>1028</v>
      </c>
      <c r="E205">
        <v>3416000</v>
      </c>
      <c r="F205">
        <v>3815</v>
      </c>
      <c r="G205" t="s">
        <v>1436</v>
      </c>
      <c r="H205">
        <v>3</v>
      </c>
      <c r="J205">
        <v>3</v>
      </c>
      <c r="L205">
        <v>1</v>
      </c>
      <c r="M205">
        <v>1</v>
      </c>
      <c r="N205" t="s">
        <v>1436</v>
      </c>
      <c r="P205" t="s">
        <v>1436</v>
      </c>
      <c r="Q205" s="45" t="s">
        <v>1243</v>
      </c>
      <c r="R205" s="45">
        <v>6600000</v>
      </c>
      <c r="S205" s="45">
        <v>6600000</v>
      </c>
      <c r="T205" s="45">
        <v>6600000</v>
      </c>
      <c r="U205" s="45">
        <v>6600000</v>
      </c>
      <c r="V205" s="45">
        <v>6600000</v>
      </c>
      <c r="W205" s="45">
        <v>6600000</v>
      </c>
      <c r="X205" s="45">
        <v>6600000</v>
      </c>
      <c r="Y205" s="45">
        <v>6600000</v>
      </c>
      <c r="Z205" s="45">
        <v>6600000</v>
      </c>
      <c r="AA205" s="45">
        <v>6600000</v>
      </c>
      <c r="AB205" s="45">
        <v>6600000</v>
      </c>
      <c r="AC205" s="45">
        <v>6600000</v>
      </c>
      <c r="AD205" s="45">
        <v>6600000</v>
      </c>
    </row>
    <row r="206" spans="2:30" hidden="1" x14ac:dyDescent="0.25">
      <c r="B206">
        <v>202</v>
      </c>
      <c r="C206">
        <v>203</v>
      </c>
      <c r="D206" t="s">
        <v>1029</v>
      </c>
      <c r="E206">
        <v>3417000</v>
      </c>
      <c r="H206">
        <v>3</v>
      </c>
      <c r="J206">
        <v>1</v>
      </c>
      <c r="K206">
        <v>2</v>
      </c>
      <c r="L206">
        <v>0</v>
      </c>
      <c r="M206">
        <v>0</v>
      </c>
      <c r="Q206" s="45" t="s">
        <v>1728</v>
      </c>
      <c r="R206" s="45">
        <v>0</v>
      </c>
      <c r="S206" s="45">
        <v>0</v>
      </c>
      <c r="T206" s="45">
        <v>0</v>
      </c>
      <c r="U206" s="45">
        <v>0</v>
      </c>
      <c r="V206" s="45">
        <v>0</v>
      </c>
      <c r="W206" s="45">
        <v>0</v>
      </c>
      <c r="X206" s="45">
        <v>0</v>
      </c>
      <c r="Y206" s="45">
        <v>0</v>
      </c>
      <c r="Z206" s="45">
        <v>0</v>
      </c>
      <c r="AA206" s="45">
        <v>0</v>
      </c>
      <c r="AB206" s="45">
        <v>0</v>
      </c>
      <c r="AC206" s="45">
        <v>0</v>
      </c>
      <c r="AD206" s="45">
        <v>0</v>
      </c>
    </row>
    <row r="207" spans="2:30" hidden="1" x14ac:dyDescent="0.25">
      <c r="B207">
        <v>203</v>
      </c>
      <c r="C207">
        <v>204</v>
      </c>
      <c r="D207" t="s">
        <v>1030</v>
      </c>
      <c r="E207">
        <v>3418000</v>
      </c>
      <c r="F207">
        <v>3890</v>
      </c>
      <c r="G207" t="s">
        <v>1447</v>
      </c>
      <c r="H207">
        <v>3</v>
      </c>
      <c r="J207">
        <v>3</v>
      </c>
      <c r="L207">
        <v>0</v>
      </c>
      <c r="M207">
        <v>0</v>
      </c>
      <c r="N207" t="s">
        <v>1447</v>
      </c>
      <c r="P207" t="s">
        <v>1447</v>
      </c>
      <c r="Q207" s="45" t="s">
        <v>1246</v>
      </c>
      <c r="R207" s="45">
        <v>0</v>
      </c>
      <c r="S207" s="45">
        <v>0</v>
      </c>
      <c r="T207" s="45">
        <v>0</v>
      </c>
      <c r="U207" s="45">
        <v>0</v>
      </c>
      <c r="V207" s="45">
        <v>0</v>
      </c>
      <c r="W207" s="45">
        <v>0</v>
      </c>
      <c r="X207" s="45">
        <v>0</v>
      </c>
      <c r="Y207" s="45">
        <v>0</v>
      </c>
      <c r="Z207" s="45">
        <v>0</v>
      </c>
      <c r="AA207" s="45">
        <v>0</v>
      </c>
      <c r="AB207" s="45">
        <v>0</v>
      </c>
      <c r="AC207" s="45">
        <v>0</v>
      </c>
      <c r="AD207" s="45">
        <v>0</v>
      </c>
    </row>
    <row r="208" spans="2:30" hidden="1" x14ac:dyDescent="0.25">
      <c r="B208">
        <v>204</v>
      </c>
      <c r="C208">
        <v>205</v>
      </c>
      <c r="D208" t="s">
        <v>1031</v>
      </c>
      <c r="E208">
        <v>3419000</v>
      </c>
      <c r="H208">
        <v>3</v>
      </c>
      <c r="J208">
        <v>3</v>
      </c>
      <c r="L208">
        <v>0</v>
      </c>
      <c r="M208">
        <v>0</v>
      </c>
      <c r="Q208" s="45" t="s">
        <v>1728</v>
      </c>
      <c r="R208" s="45">
        <v>0</v>
      </c>
      <c r="S208" s="45">
        <v>0</v>
      </c>
      <c r="T208" s="45">
        <v>0</v>
      </c>
      <c r="U208" s="45">
        <v>0</v>
      </c>
      <c r="V208" s="45">
        <v>0</v>
      </c>
      <c r="W208" s="45">
        <v>0</v>
      </c>
      <c r="X208" s="45">
        <v>0</v>
      </c>
      <c r="Y208" s="45">
        <v>0</v>
      </c>
      <c r="Z208" s="45">
        <v>0</v>
      </c>
      <c r="AA208" s="45">
        <v>0</v>
      </c>
      <c r="AB208" s="45">
        <v>0</v>
      </c>
      <c r="AC208" s="45">
        <v>0</v>
      </c>
      <c r="AD208" s="45">
        <v>0</v>
      </c>
    </row>
    <row r="209" spans="2:30" x14ac:dyDescent="0.25">
      <c r="B209">
        <v>205</v>
      </c>
      <c r="C209">
        <v>206</v>
      </c>
      <c r="D209" t="s">
        <v>752</v>
      </c>
      <c r="E209">
        <v>3420000</v>
      </c>
      <c r="H209">
        <v>3</v>
      </c>
      <c r="J209">
        <v>0</v>
      </c>
      <c r="L209">
        <v>1</v>
      </c>
      <c r="M209">
        <v>0</v>
      </c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</row>
    <row r="210" spans="2:30" x14ac:dyDescent="0.25">
      <c r="B210">
        <v>206</v>
      </c>
      <c r="C210">
        <v>207</v>
      </c>
      <c r="D210" t="s">
        <v>753</v>
      </c>
      <c r="E210">
        <v>3500000</v>
      </c>
      <c r="F210">
        <v>3600</v>
      </c>
      <c r="H210">
        <v>3</v>
      </c>
      <c r="J210">
        <v>0</v>
      </c>
      <c r="K210">
        <v>1</v>
      </c>
      <c r="L210">
        <v>1</v>
      </c>
      <c r="M210">
        <v>1</v>
      </c>
      <c r="Q210" s="45" t="s">
        <v>1733</v>
      </c>
      <c r="R210" s="45">
        <v>4800000000</v>
      </c>
      <c r="S210" s="45">
        <v>4680000000</v>
      </c>
      <c r="T210" s="45">
        <v>4560000000</v>
      </c>
      <c r="U210" s="45">
        <v>4440000000</v>
      </c>
      <c r="V210" s="45">
        <v>4320000000</v>
      </c>
      <c r="W210" s="45">
        <v>4200000000</v>
      </c>
      <c r="X210" s="45">
        <v>4080000000</v>
      </c>
      <c r="Y210" s="45">
        <v>4140000000</v>
      </c>
      <c r="Z210" s="45">
        <v>4017000000</v>
      </c>
      <c r="AA210" s="45">
        <v>3894000000</v>
      </c>
      <c r="AB210" s="45">
        <v>3771000000</v>
      </c>
      <c r="AC210" s="45">
        <v>3648000000</v>
      </c>
      <c r="AD210" s="45">
        <v>3525000000</v>
      </c>
    </row>
    <row r="211" spans="2:30" x14ac:dyDescent="0.25">
      <c r="B211">
        <v>207</v>
      </c>
      <c r="C211">
        <v>208</v>
      </c>
      <c r="D211" t="s">
        <v>1032</v>
      </c>
      <c r="E211">
        <v>3501000</v>
      </c>
      <c r="H211">
        <v>3</v>
      </c>
      <c r="J211">
        <v>1</v>
      </c>
      <c r="K211">
        <v>2</v>
      </c>
      <c r="L211">
        <v>1</v>
      </c>
      <c r="M211">
        <v>1</v>
      </c>
      <c r="Q211" s="45" t="s">
        <v>1730</v>
      </c>
      <c r="R211" s="45">
        <v>4800000000</v>
      </c>
      <c r="S211" s="45">
        <v>4680000000</v>
      </c>
      <c r="T211" s="45">
        <v>4560000000</v>
      </c>
      <c r="U211" s="45">
        <v>4440000000</v>
      </c>
      <c r="V211" s="45">
        <v>4320000000</v>
      </c>
      <c r="W211" s="45">
        <v>4200000000</v>
      </c>
      <c r="X211" s="45">
        <v>4080000000</v>
      </c>
      <c r="Y211" s="45">
        <v>4140000000</v>
      </c>
      <c r="Z211" s="45">
        <v>4017000000</v>
      </c>
      <c r="AA211" s="45">
        <v>3894000000</v>
      </c>
      <c r="AB211" s="45">
        <v>3771000000</v>
      </c>
      <c r="AC211" s="45">
        <v>3648000000</v>
      </c>
      <c r="AD211" s="45">
        <v>3525000000</v>
      </c>
    </row>
    <row r="212" spans="2:30" x14ac:dyDescent="0.25">
      <c r="B212">
        <v>208</v>
      </c>
      <c r="C212">
        <v>209</v>
      </c>
      <c r="D212" t="s">
        <v>1033</v>
      </c>
      <c r="E212">
        <v>3502000</v>
      </c>
      <c r="F212">
        <v>3610</v>
      </c>
      <c r="G212" t="s">
        <v>1418</v>
      </c>
      <c r="H212">
        <v>3</v>
      </c>
      <c r="J212">
        <v>3</v>
      </c>
      <c r="L212">
        <v>1</v>
      </c>
      <c r="M212">
        <v>1</v>
      </c>
      <c r="N212" t="s">
        <v>1418</v>
      </c>
      <c r="P212" t="s">
        <v>1418</v>
      </c>
      <c r="Q212" s="45" t="s">
        <v>1419</v>
      </c>
      <c r="R212" s="45">
        <v>4800000000</v>
      </c>
      <c r="S212" s="45">
        <v>4680000000</v>
      </c>
      <c r="T212" s="45">
        <v>4560000000</v>
      </c>
      <c r="U212" s="45">
        <v>4440000000</v>
      </c>
      <c r="V212" s="45">
        <v>4320000000</v>
      </c>
      <c r="W212" s="45">
        <v>4200000000</v>
      </c>
      <c r="X212" s="45">
        <v>4080000000</v>
      </c>
      <c r="Y212" s="45">
        <v>4140000000</v>
      </c>
      <c r="Z212" s="45">
        <v>4017000000</v>
      </c>
      <c r="AA212" s="45">
        <v>3894000000</v>
      </c>
      <c r="AB212" s="45">
        <v>3771000000</v>
      </c>
      <c r="AC212" s="45">
        <v>3648000000</v>
      </c>
      <c r="AD212" s="45">
        <v>3525000000</v>
      </c>
    </row>
    <row r="213" spans="2:30" hidden="1" x14ac:dyDescent="0.25">
      <c r="B213">
        <v>209</v>
      </c>
      <c r="C213">
        <v>210</v>
      </c>
      <c r="D213" t="s">
        <v>1034</v>
      </c>
      <c r="E213">
        <v>3503000</v>
      </c>
      <c r="H213">
        <v>3</v>
      </c>
      <c r="J213">
        <v>1</v>
      </c>
      <c r="K213">
        <v>2</v>
      </c>
      <c r="L213">
        <v>0</v>
      </c>
      <c r="M213">
        <v>0</v>
      </c>
      <c r="Q213" s="45" t="s">
        <v>1731</v>
      </c>
      <c r="R213" s="45">
        <v>0</v>
      </c>
      <c r="S213" s="45">
        <v>0</v>
      </c>
      <c r="T213" s="45">
        <v>0</v>
      </c>
      <c r="U213" s="45">
        <v>0</v>
      </c>
      <c r="V213" s="45">
        <v>0</v>
      </c>
      <c r="W213" s="45">
        <v>0</v>
      </c>
      <c r="X213" s="45">
        <v>0</v>
      </c>
      <c r="Y213" s="45">
        <v>0</v>
      </c>
      <c r="Z213" s="45">
        <v>0</v>
      </c>
      <c r="AA213" s="45">
        <v>0</v>
      </c>
      <c r="AB213" s="45">
        <v>0</v>
      </c>
      <c r="AC213" s="45">
        <v>0</v>
      </c>
      <c r="AD213" s="45">
        <v>0</v>
      </c>
    </row>
    <row r="214" spans="2:30" x14ac:dyDescent="0.25">
      <c r="B214">
        <v>210</v>
      </c>
      <c r="C214">
        <v>211</v>
      </c>
      <c r="D214" t="s">
        <v>1035</v>
      </c>
      <c r="E214">
        <v>3504000</v>
      </c>
      <c r="H214">
        <v>3</v>
      </c>
      <c r="J214">
        <v>0</v>
      </c>
      <c r="L214">
        <v>1</v>
      </c>
      <c r="M214">
        <v>0</v>
      </c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</row>
    <row r="215" spans="2:30" x14ac:dyDescent="0.25">
      <c r="B215">
        <v>211</v>
      </c>
      <c r="C215">
        <v>212</v>
      </c>
      <c r="D215" t="s">
        <v>754</v>
      </c>
      <c r="E215">
        <v>3600000</v>
      </c>
      <c r="F215">
        <v>3500</v>
      </c>
      <c r="H215">
        <v>3</v>
      </c>
      <c r="J215">
        <v>0</v>
      </c>
      <c r="K215">
        <v>1</v>
      </c>
      <c r="L215">
        <v>1</v>
      </c>
      <c r="M215">
        <v>1</v>
      </c>
      <c r="Q215" s="45" t="s">
        <v>1734</v>
      </c>
      <c r="R215" s="45">
        <v>3648750000</v>
      </c>
      <c r="S215" s="45">
        <v>3721070000</v>
      </c>
      <c r="T215" s="45">
        <v>3797190000</v>
      </c>
      <c r="U215" s="45">
        <v>3770710000</v>
      </c>
      <c r="V215" s="45">
        <v>3846430000</v>
      </c>
      <c r="W215" s="45">
        <v>3921150000</v>
      </c>
      <c r="X215" s="45">
        <v>3998070000</v>
      </c>
      <c r="Y215" s="45">
        <v>4074014000</v>
      </c>
      <c r="Z215" s="45">
        <v>4151476000</v>
      </c>
      <c r="AA215" s="45">
        <v>4230856000</v>
      </c>
      <c r="AB215" s="45">
        <v>4309350000</v>
      </c>
      <c r="AC215" s="45">
        <v>4390062000</v>
      </c>
      <c r="AD215" s="45">
        <v>4469792000</v>
      </c>
    </row>
    <row r="216" spans="2:30" x14ac:dyDescent="0.25">
      <c r="B216">
        <v>212</v>
      </c>
      <c r="C216">
        <v>213</v>
      </c>
      <c r="D216" t="s">
        <v>1036</v>
      </c>
      <c r="E216">
        <v>3601000</v>
      </c>
      <c r="F216">
        <v>3510</v>
      </c>
      <c r="G216" t="s">
        <v>1412</v>
      </c>
      <c r="H216">
        <v>3</v>
      </c>
      <c r="J216">
        <v>1</v>
      </c>
      <c r="K216">
        <v>2</v>
      </c>
      <c r="L216">
        <v>1</v>
      </c>
      <c r="M216">
        <v>1</v>
      </c>
      <c r="N216" t="s">
        <v>1412</v>
      </c>
      <c r="P216" t="s">
        <v>1412</v>
      </c>
      <c r="Q216" s="45" t="s">
        <v>1413</v>
      </c>
      <c r="R216" s="45">
        <v>1000000000</v>
      </c>
      <c r="S216" s="45">
        <v>1000000000</v>
      </c>
      <c r="T216" s="45">
        <v>1000000000</v>
      </c>
      <c r="U216" s="45">
        <v>1000000000</v>
      </c>
      <c r="V216" s="45">
        <v>1000000000</v>
      </c>
      <c r="W216" s="45">
        <v>1000000000</v>
      </c>
      <c r="X216" s="45">
        <v>1000000000</v>
      </c>
      <c r="Y216" s="45">
        <v>1000000000</v>
      </c>
      <c r="Z216" s="45">
        <v>1000000000</v>
      </c>
      <c r="AA216" s="45">
        <v>1000000000</v>
      </c>
      <c r="AB216" s="45">
        <v>1000000000</v>
      </c>
      <c r="AC216" s="45">
        <v>1000000000</v>
      </c>
      <c r="AD216" s="45">
        <v>1000000000</v>
      </c>
    </row>
    <row r="217" spans="2:30" x14ac:dyDescent="0.25">
      <c r="B217">
        <v>213</v>
      </c>
      <c r="C217">
        <v>214</v>
      </c>
      <c r="D217" t="s">
        <v>1037</v>
      </c>
      <c r="E217">
        <v>3602000</v>
      </c>
      <c r="H217">
        <v>3</v>
      </c>
      <c r="J217">
        <v>1</v>
      </c>
      <c r="K217">
        <v>2</v>
      </c>
      <c r="L217">
        <v>1</v>
      </c>
      <c r="M217">
        <v>1</v>
      </c>
      <c r="Q217" s="45" t="s">
        <v>1416</v>
      </c>
      <c r="R217" s="45">
        <v>2648750000</v>
      </c>
      <c r="S217" s="45">
        <v>2721070000</v>
      </c>
      <c r="T217" s="45">
        <v>2797190000</v>
      </c>
      <c r="U217" s="45">
        <v>2770710000</v>
      </c>
      <c r="V217" s="45">
        <v>2846430000</v>
      </c>
      <c r="W217" s="45">
        <v>2921150000</v>
      </c>
      <c r="X217" s="45">
        <v>2998070000</v>
      </c>
      <c r="Y217" s="45">
        <v>3074014000</v>
      </c>
      <c r="Z217" s="45">
        <v>3151476000</v>
      </c>
      <c r="AA217" s="45">
        <v>3230856000</v>
      </c>
      <c r="AB217" s="45">
        <v>3309350000</v>
      </c>
      <c r="AC217" s="45">
        <v>3390062000</v>
      </c>
      <c r="AD217" s="45">
        <v>3469792000</v>
      </c>
    </row>
    <row r="218" spans="2:30" x14ac:dyDescent="0.25">
      <c r="B218">
        <v>214</v>
      </c>
      <c r="C218">
        <v>215</v>
      </c>
      <c r="D218" t="s">
        <v>1038</v>
      </c>
      <c r="E218">
        <v>3603000</v>
      </c>
      <c r="F218">
        <v>3520</v>
      </c>
      <c r="G218" t="s">
        <v>1415</v>
      </c>
      <c r="H218">
        <v>3</v>
      </c>
      <c r="J218">
        <v>1</v>
      </c>
      <c r="L218">
        <v>1</v>
      </c>
      <c r="M218">
        <v>1</v>
      </c>
      <c r="N218" t="s">
        <v>1415</v>
      </c>
      <c r="P218" t="s">
        <v>1415</v>
      </c>
      <c r="Q218" s="45" t="s">
        <v>1416</v>
      </c>
      <c r="R218" s="45">
        <v>2648750000</v>
      </c>
      <c r="S218" s="45">
        <v>2648750000</v>
      </c>
      <c r="T218" s="45">
        <v>2648750000</v>
      </c>
      <c r="U218" s="45">
        <v>2548750000</v>
      </c>
      <c r="V218" s="45">
        <v>2548750000</v>
      </c>
      <c r="W218" s="45">
        <v>2548750000</v>
      </c>
      <c r="X218" s="45">
        <v>2548750000</v>
      </c>
      <c r="Y218" s="45">
        <v>2548750000</v>
      </c>
      <c r="Z218" s="45">
        <v>2548750000</v>
      </c>
      <c r="AA218" s="45">
        <v>2548750000</v>
      </c>
      <c r="AB218" s="45">
        <v>2548750000</v>
      </c>
      <c r="AC218" s="45">
        <v>2548750000</v>
      </c>
      <c r="AD218" s="45">
        <v>2548750000</v>
      </c>
    </row>
    <row r="219" spans="2:30" x14ac:dyDescent="0.25">
      <c r="B219">
        <v>215</v>
      </c>
      <c r="C219">
        <v>216</v>
      </c>
      <c r="D219" t="s">
        <v>1039</v>
      </c>
      <c r="E219">
        <v>3604000</v>
      </c>
      <c r="F219">
        <v>3590</v>
      </c>
      <c r="H219">
        <v>3</v>
      </c>
      <c r="J219">
        <v>1</v>
      </c>
      <c r="L219">
        <v>1</v>
      </c>
      <c r="M219">
        <v>1</v>
      </c>
      <c r="P219" t="s">
        <v>1769</v>
      </c>
      <c r="Q219" s="45" t="s">
        <v>1677</v>
      </c>
      <c r="R219" s="45">
        <v>0</v>
      </c>
      <c r="S219" s="45">
        <v>72320000</v>
      </c>
      <c r="T219" s="45">
        <v>148440000</v>
      </c>
      <c r="U219" s="45">
        <v>221960000</v>
      </c>
      <c r="V219" s="45">
        <v>297680000</v>
      </c>
      <c r="W219" s="45">
        <v>372400000</v>
      </c>
      <c r="X219" s="45">
        <v>449320000</v>
      </c>
      <c r="Y219" s="45">
        <v>525264000</v>
      </c>
      <c r="Z219" s="45">
        <v>602726000</v>
      </c>
      <c r="AA219" s="45">
        <v>682106000</v>
      </c>
      <c r="AB219" s="45">
        <v>760600000</v>
      </c>
      <c r="AC219" s="45">
        <v>841312000</v>
      </c>
      <c r="AD219" s="45">
        <v>921042000</v>
      </c>
    </row>
    <row r="220" spans="2:30" x14ac:dyDescent="0.25">
      <c r="B220">
        <v>216</v>
      </c>
      <c r="C220">
        <v>217</v>
      </c>
      <c r="D220" t="s">
        <v>755</v>
      </c>
      <c r="E220">
        <v>3605000</v>
      </c>
      <c r="H220">
        <v>3</v>
      </c>
      <c r="J220">
        <v>0</v>
      </c>
      <c r="L220">
        <v>1</v>
      </c>
      <c r="M220">
        <v>0</v>
      </c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</row>
    <row r="221" spans="2:30" x14ac:dyDescent="0.25">
      <c r="B221">
        <v>217</v>
      </c>
      <c r="C221">
        <v>218</v>
      </c>
      <c r="D221" t="s">
        <v>1040</v>
      </c>
      <c r="E221">
        <v>3700000</v>
      </c>
      <c r="F221">
        <v>3900</v>
      </c>
      <c r="H221">
        <v>3</v>
      </c>
      <c r="J221">
        <v>0</v>
      </c>
      <c r="K221">
        <v>1</v>
      </c>
      <c r="L221">
        <v>1</v>
      </c>
      <c r="M221">
        <v>1</v>
      </c>
      <c r="Q221" s="45" t="s">
        <v>1735</v>
      </c>
      <c r="R221" s="45">
        <v>8673100000</v>
      </c>
      <c r="S221" s="45">
        <v>8623150000</v>
      </c>
      <c r="T221" s="45">
        <v>8575470000</v>
      </c>
      <c r="U221" s="45">
        <v>8431590000</v>
      </c>
      <c r="V221" s="45">
        <v>8385110000</v>
      </c>
      <c r="W221" s="45">
        <v>8340830000</v>
      </c>
      <c r="X221" s="45">
        <v>8295550000</v>
      </c>
      <c r="Y221" s="45">
        <v>8470270000</v>
      </c>
      <c r="Z221" s="45">
        <v>8406759000</v>
      </c>
      <c r="AA221" s="45">
        <v>8324606000</v>
      </c>
      <c r="AB221" s="45">
        <v>8299106000</v>
      </c>
      <c r="AC221" s="45">
        <v>8254600000</v>
      </c>
      <c r="AD221" s="45">
        <v>8212312000</v>
      </c>
    </row>
    <row r="222" spans="2:30" x14ac:dyDescent="0.25">
      <c r="B222">
        <v>218</v>
      </c>
      <c r="C222">
        <v>219</v>
      </c>
      <c r="D222" t="s">
        <v>1041</v>
      </c>
      <c r="E222">
        <v>3701000</v>
      </c>
      <c r="H222">
        <v>3</v>
      </c>
      <c r="J222">
        <v>0</v>
      </c>
      <c r="L222">
        <v>1</v>
      </c>
      <c r="M222">
        <v>0</v>
      </c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</row>
    <row r="223" spans="2:30" hidden="1" x14ac:dyDescent="0.25">
      <c r="B223">
        <v>219</v>
      </c>
      <c r="C223">
        <v>220</v>
      </c>
      <c r="D223" t="s">
        <v>1042</v>
      </c>
      <c r="E223">
        <v>3702000</v>
      </c>
      <c r="H223">
        <v>3</v>
      </c>
      <c r="J223">
        <v>5</v>
      </c>
      <c r="K223">
        <v>5</v>
      </c>
      <c r="L223">
        <v>0</v>
      </c>
      <c r="M223">
        <v>0</v>
      </c>
      <c r="Q223" s="45" t="s">
        <v>1653</v>
      </c>
      <c r="R223" s="45">
        <v>0</v>
      </c>
      <c r="S223" s="45">
        <v>0</v>
      </c>
      <c r="T223" s="45">
        <v>0</v>
      </c>
      <c r="U223" s="45">
        <v>0</v>
      </c>
      <c r="V223" s="45">
        <v>0</v>
      </c>
      <c r="W223" s="45">
        <v>0</v>
      </c>
      <c r="X223" s="45">
        <v>0</v>
      </c>
      <c r="Y223" s="45">
        <v>0</v>
      </c>
      <c r="Z223" s="45">
        <v>0</v>
      </c>
      <c r="AA223" s="45">
        <v>0</v>
      </c>
      <c r="AB223" s="45">
        <v>0</v>
      </c>
      <c r="AC223" s="45">
        <v>0</v>
      </c>
      <c r="AD223" s="45">
        <v>0</v>
      </c>
    </row>
    <row r="224" spans="2:30" x14ac:dyDescent="0.25">
      <c r="B224">
        <v>220</v>
      </c>
      <c r="C224">
        <v>221</v>
      </c>
      <c r="D224" t="s">
        <v>1043</v>
      </c>
      <c r="E224">
        <v>3703000</v>
      </c>
      <c r="H224">
        <v>4</v>
      </c>
      <c r="J224">
        <v>0</v>
      </c>
      <c r="L224">
        <v>1</v>
      </c>
      <c r="M224">
        <v>0</v>
      </c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</row>
    <row r="225" spans="2:30" x14ac:dyDescent="0.25">
      <c r="B225">
        <v>221</v>
      </c>
      <c r="C225">
        <v>222</v>
      </c>
      <c r="D225" t="s">
        <v>774</v>
      </c>
      <c r="E225">
        <v>4000000</v>
      </c>
      <c r="H225">
        <v>4</v>
      </c>
      <c r="J225">
        <v>0</v>
      </c>
      <c r="K225">
        <v>9</v>
      </c>
      <c r="L225">
        <v>1</v>
      </c>
      <c r="M225">
        <v>0</v>
      </c>
      <c r="Q225" s="45" t="s">
        <v>1647</v>
      </c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</row>
    <row r="226" spans="2:30" x14ac:dyDescent="0.25">
      <c r="B226">
        <v>222</v>
      </c>
      <c r="C226">
        <v>223</v>
      </c>
      <c r="D226" t="s">
        <v>1044</v>
      </c>
      <c r="E226">
        <v>4001000</v>
      </c>
      <c r="H226">
        <v>4</v>
      </c>
      <c r="J226">
        <v>0</v>
      </c>
      <c r="L226">
        <v>1</v>
      </c>
      <c r="M226">
        <v>0</v>
      </c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</row>
    <row r="227" spans="2:30" x14ac:dyDescent="0.25">
      <c r="B227">
        <v>223</v>
      </c>
      <c r="C227">
        <v>224</v>
      </c>
      <c r="D227" t="s">
        <v>1045</v>
      </c>
      <c r="E227">
        <v>4002000</v>
      </c>
      <c r="F227">
        <v>4910</v>
      </c>
      <c r="H227">
        <v>4</v>
      </c>
      <c r="J227">
        <v>0</v>
      </c>
      <c r="K227">
        <v>2</v>
      </c>
      <c r="L227">
        <v>1</v>
      </c>
      <c r="M227">
        <v>1</v>
      </c>
      <c r="Q227" s="45" t="s">
        <v>1686</v>
      </c>
      <c r="R227" s="45">
        <v>500000000</v>
      </c>
      <c r="S227" s="45">
        <v>500000000</v>
      </c>
      <c r="T227" s="45">
        <v>495050000</v>
      </c>
      <c r="U227" s="45">
        <v>492370000</v>
      </c>
      <c r="V227" s="45">
        <v>393490000</v>
      </c>
      <c r="W227" s="45">
        <v>392010000</v>
      </c>
      <c r="X227" s="45">
        <v>392730000</v>
      </c>
      <c r="Y227" s="45">
        <v>392450000</v>
      </c>
      <c r="Z227" s="45">
        <v>396170000</v>
      </c>
      <c r="AA227" s="45">
        <v>396034000</v>
      </c>
      <c r="AB227" s="45">
        <v>377631000</v>
      </c>
      <c r="AC227" s="45">
        <v>397881000</v>
      </c>
      <c r="AD227" s="45">
        <v>399125000</v>
      </c>
    </row>
    <row r="228" spans="2:30" x14ac:dyDescent="0.25">
      <c r="B228">
        <v>224</v>
      </c>
      <c r="C228">
        <v>225</v>
      </c>
      <c r="D228" t="s">
        <v>1046</v>
      </c>
      <c r="E228">
        <v>4003000</v>
      </c>
      <c r="H228">
        <v>4</v>
      </c>
      <c r="J228">
        <v>0</v>
      </c>
      <c r="L228">
        <v>1</v>
      </c>
      <c r="M228">
        <v>0</v>
      </c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</row>
    <row r="229" spans="2:30" x14ac:dyDescent="0.25">
      <c r="B229">
        <v>225</v>
      </c>
      <c r="C229">
        <v>226</v>
      </c>
      <c r="D229" t="s">
        <v>1047</v>
      </c>
      <c r="E229">
        <v>4004000</v>
      </c>
      <c r="F229">
        <v>4010</v>
      </c>
      <c r="H229">
        <v>4</v>
      </c>
      <c r="J229">
        <v>0</v>
      </c>
      <c r="K229">
        <v>2</v>
      </c>
      <c r="L229">
        <v>1</v>
      </c>
      <c r="M229">
        <v>1</v>
      </c>
      <c r="Q229" s="45" t="s">
        <v>1717</v>
      </c>
      <c r="R229" s="45">
        <v>6291720000</v>
      </c>
      <c r="S229" s="45">
        <v>504000000</v>
      </c>
      <c r="T229" s="45">
        <v>504000000</v>
      </c>
      <c r="U229" s="45">
        <v>504000000</v>
      </c>
      <c r="V229" s="45">
        <v>504000000</v>
      </c>
      <c r="W229" s="45">
        <v>504000000</v>
      </c>
      <c r="X229" s="45">
        <v>504000000</v>
      </c>
      <c r="Y229" s="45">
        <v>722520000</v>
      </c>
      <c r="Z229" s="45">
        <v>509040000</v>
      </c>
      <c r="AA229" s="45">
        <v>509040000</v>
      </c>
      <c r="AB229" s="45">
        <v>509040000</v>
      </c>
      <c r="AC229" s="45">
        <v>509040000</v>
      </c>
      <c r="AD229" s="45">
        <v>509040000</v>
      </c>
    </row>
    <row r="230" spans="2:30" x14ac:dyDescent="0.25">
      <c r="B230">
        <v>226</v>
      </c>
      <c r="C230">
        <v>227</v>
      </c>
      <c r="D230" t="s">
        <v>1048</v>
      </c>
      <c r="E230">
        <v>4005000</v>
      </c>
      <c r="H230">
        <v>4</v>
      </c>
      <c r="J230">
        <v>0</v>
      </c>
      <c r="L230">
        <v>1</v>
      </c>
      <c r="M230">
        <v>0</v>
      </c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</row>
    <row r="231" spans="2:30" x14ac:dyDescent="0.25">
      <c r="B231">
        <v>227</v>
      </c>
      <c r="C231">
        <v>228</v>
      </c>
      <c r="D231" t="s">
        <v>756</v>
      </c>
      <c r="E231">
        <v>4100000</v>
      </c>
      <c r="F231">
        <v>4100</v>
      </c>
      <c r="H231">
        <v>4</v>
      </c>
      <c r="J231">
        <v>0</v>
      </c>
      <c r="K231">
        <v>1</v>
      </c>
      <c r="L231">
        <v>1</v>
      </c>
      <c r="M231">
        <v>1</v>
      </c>
      <c r="Q231" s="45" t="s">
        <v>1746</v>
      </c>
      <c r="R231" s="45">
        <v>6075720000</v>
      </c>
      <c r="S231" s="45">
        <v>504000000</v>
      </c>
      <c r="T231" s="45">
        <v>504000000</v>
      </c>
      <c r="U231" s="45">
        <v>504000000</v>
      </c>
      <c r="V231" s="45">
        <v>504000000</v>
      </c>
      <c r="W231" s="45">
        <v>504000000</v>
      </c>
      <c r="X231" s="45">
        <v>504000000</v>
      </c>
      <c r="Y231" s="45">
        <v>506520000</v>
      </c>
      <c r="Z231" s="45">
        <v>509040000</v>
      </c>
      <c r="AA231" s="45">
        <v>509040000</v>
      </c>
      <c r="AB231" s="45">
        <v>509040000</v>
      </c>
      <c r="AC231" s="45">
        <v>509040000</v>
      </c>
      <c r="AD231" s="45">
        <v>509040000</v>
      </c>
    </row>
    <row r="232" spans="2:30" x14ac:dyDescent="0.25">
      <c r="B232">
        <v>228</v>
      </c>
      <c r="C232">
        <v>229</v>
      </c>
      <c r="D232" t="s">
        <v>1049</v>
      </c>
      <c r="E232">
        <v>4101000</v>
      </c>
      <c r="H232">
        <v>4</v>
      </c>
      <c r="J232">
        <v>2</v>
      </c>
      <c r="K232">
        <v>2</v>
      </c>
      <c r="L232">
        <v>1</v>
      </c>
      <c r="M232">
        <v>1</v>
      </c>
      <c r="P232" t="s">
        <v>757</v>
      </c>
      <c r="Q232" s="45" t="s">
        <v>1701</v>
      </c>
      <c r="R232" s="45">
        <v>6075720000</v>
      </c>
      <c r="S232" s="45">
        <v>504000000</v>
      </c>
      <c r="T232" s="45">
        <v>504000000</v>
      </c>
      <c r="U232" s="45">
        <v>504000000</v>
      </c>
      <c r="V232" s="45">
        <v>504000000</v>
      </c>
      <c r="W232" s="45">
        <v>504000000</v>
      </c>
      <c r="X232" s="45">
        <v>504000000</v>
      </c>
      <c r="Y232" s="45">
        <v>506520000</v>
      </c>
      <c r="Z232" s="45">
        <v>509040000</v>
      </c>
      <c r="AA232" s="45">
        <v>509040000</v>
      </c>
      <c r="AB232" s="45">
        <v>509040000</v>
      </c>
      <c r="AC232" s="45">
        <v>509040000</v>
      </c>
      <c r="AD232" s="45">
        <v>509040000</v>
      </c>
    </row>
    <row r="233" spans="2:30" x14ac:dyDescent="0.25">
      <c r="B233">
        <v>229</v>
      </c>
      <c r="C233">
        <v>230</v>
      </c>
      <c r="D233" t="s">
        <v>1050</v>
      </c>
      <c r="E233">
        <v>4102000</v>
      </c>
      <c r="F233">
        <v>4140</v>
      </c>
      <c r="G233" t="s">
        <v>1400</v>
      </c>
      <c r="H233">
        <v>4</v>
      </c>
      <c r="J233">
        <v>3</v>
      </c>
      <c r="L233">
        <v>1</v>
      </c>
      <c r="M233">
        <v>1</v>
      </c>
      <c r="N233" t="s">
        <v>156</v>
      </c>
      <c r="P233" t="s">
        <v>156</v>
      </c>
      <c r="Q233" s="45" t="s">
        <v>1215</v>
      </c>
      <c r="R233" s="45">
        <v>6075720000</v>
      </c>
      <c r="S233" s="45">
        <v>504000000</v>
      </c>
      <c r="T233" s="45">
        <v>504000000</v>
      </c>
      <c r="U233" s="45">
        <v>504000000</v>
      </c>
      <c r="V233" s="45">
        <v>504000000</v>
      </c>
      <c r="W233" s="45">
        <v>504000000</v>
      </c>
      <c r="X233" s="45">
        <v>504000000</v>
      </c>
      <c r="Y233" s="45">
        <v>506520000</v>
      </c>
      <c r="Z233" s="45">
        <v>509040000</v>
      </c>
      <c r="AA233" s="45">
        <v>509040000</v>
      </c>
      <c r="AB233" s="45">
        <v>509040000</v>
      </c>
      <c r="AC233" s="45">
        <v>509040000</v>
      </c>
      <c r="AD233" s="45">
        <v>509040000</v>
      </c>
    </row>
    <row r="234" spans="2:30" hidden="1" x14ac:dyDescent="0.25">
      <c r="B234">
        <v>230</v>
      </c>
      <c r="C234">
        <v>231</v>
      </c>
      <c r="D234" t="s">
        <v>1051</v>
      </c>
      <c r="E234">
        <v>4103000</v>
      </c>
      <c r="F234">
        <v>4149</v>
      </c>
      <c r="G234" t="s">
        <v>1700</v>
      </c>
      <c r="H234">
        <v>4</v>
      </c>
      <c r="J234">
        <v>3</v>
      </c>
      <c r="L234">
        <v>0</v>
      </c>
      <c r="M234">
        <v>0</v>
      </c>
      <c r="N234" t="s">
        <v>222</v>
      </c>
      <c r="P234" t="s">
        <v>222</v>
      </c>
      <c r="Q234" s="45" t="s">
        <v>1659</v>
      </c>
      <c r="R234" s="45">
        <v>0</v>
      </c>
      <c r="S234" s="45">
        <v>0</v>
      </c>
      <c r="T234" s="45">
        <v>0</v>
      </c>
      <c r="U234" s="45">
        <v>0</v>
      </c>
      <c r="V234" s="45">
        <v>0</v>
      </c>
      <c r="W234" s="45">
        <v>0</v>
      </c>
      <c r="X234" s="45">
        <v>0</v>
      </c>
      <c r="Y234" s="45">
        <v>0</v>
      </c>
      <c r="Z234" s="45">
        <v>0</v>
      </c>
      <c r="AA234" s="45">
        <v>0</v>
      </c>
      <c r="AB234" s="45">
        <v>0</v>
      </c>
      <c r="AC234" s="45">
        <v>0</v>
      </c>
      <c r="AD234" s="45">
        <v>0</v>
      </c>
    </row>
    <row r="235" spans="2:30" hidden="1" x14ac:dyDescent="0.25">
      <c r="B235">
        <v>231</v>
      </c>
      <c r="C235">
        <v>232</v>
      </c>
      <c r="D235" t="s">
        <v>1052</v>
      </c>
      <c r="E235">
        <v>4104000</v>
      </c>
      <c r="H235">
        <v>4</v>
      </c>
      <c r="J235">
        <v>2</v>
      </c>
      <c r="K235">
        <v>2</v>
      </c>
      <c r="L235">
        <v>0</v>
      </c>
      <c r="M235">
        <v>0</v>
      </c>
      <c r="P235" t="s">
        <v>3</v>
      </c>
      <c r="Q235" s="45" t="s">
        <v>1702</v>
      </c>
      <c r="R235" s="45">
        <v>0</v>
      </c>
      <c r="S235" s="45">
        <v>0</v>
      </c>
      <c r="T235" s="45">
        <v>0</v>
      </c>
      <c r="U235" s="45">
        <v>0</v>
      </c>
      <c r="V235" s="45">
        <v>0</v>
      </c>
      <c r="W235" s="45">
        <v>0</v>
      </c>
      <c r="X235" s="45">
        <v>0</v>
      </c>
      <c r="Y235" s="45">
        <v>0</v>
      </c>
      <c r="Z235" s="45">
        <v>0</v>
      </c>
      <c r="AA235" s="45">
        <v>0</v>
      </c>
      <c r="AB235" s="45">
        <v>0</v>
      </c>
      <c r="AC235" s="45">
        <v>0</v>
      </c>
      <c r="AD235" s="45">
        <v>0</v>
      </c>
    </row>
    <row r="236" spans="2:30" hidden="1" x14ac:dyDescent="0.25">
      <c r="B236">
        <v>232</v>
      </c>
      <c r="C236">
        <v>233</v>
      </c>
      <c r="D236" t="s">
        <v>1053</v>
      </c>
      <c r="E236">
        <v>4105000</v>
      </c>
      <c r="H236">
        <v>4</v>
      </c>
      <c r="J236">
        <v>3</v>
      </c>
      <c r="L236">
        <v>0</v>
      </c>
      <c r="M236">
        <v>0</v>
      </c>
      <c r="N236" t="s">
        <v>14</v>
      </c>
      <c r="P236" t="s">
        <v>14</v>
      </c>
      <c r="Q236" s="45" t="s">
        <v>1703</v>
      </c>
      <c r="R236" s="45">
        <v>0</v>
      </c>
      <c r="S236" s="45">
        <v>0</v>
      </c>
      <c r="T236" s="45">
        <v>0</v>
      </c>
      <c r="U236" s="45">
        <v>0</v>
      </c>
      <c r="V236" s="45">
        <v>0</v>
      </c>
      <c r="W236" s="45">
        <v>0</v>
      </c>
      <c r="X236" s="45">
        <v>0</v>
      </c>
      <c r="Y236" s="45">
        <v>0</v>
      </c>
      <c r="Z236" s="45">
        <v>0</v>
      </c>
      <c r="AA236" s="45">
        <v>0</v>
      </c>
      <c r="AB236" s="45">
        <v>0</v>
      </c>
      <c r="AC236" s="45">
        <v>0</v>
      </c>
      <c r="AD236" s="45">
        <v>0</v>
      </c>
    </row>
    <row r="237" spans="2:30" hidden="1" x14ac:dyDescent="0.25">
      <c r="B237">
        <v>233</v>
      </c>
      <c r="C237">
        <v>234</v>
      </c>
      <c r="D237" t="s">
        <v>1054</v>
      </c>
      <c r="E237">
        <v>4106000</v>
      </c>
      <c r="H237">
        <v>4</v>
      </c>
      <c r="J237">
        <v>3</v>
      </c>
      <c r="L237">
        <v>0</v>
      </c>
      <c r="M237">
        <v>0</v>
      </c>
      <c r="N237" t="s">
        <v>15</v>
      </c>
      <c r="P237" t="s">
        <v>15</v>
      </c>
      <c r="Q237" s="45" t="s">
        <v>1704</v>
      </c>
      <c r="R237" s="45">
        <v>0</v>
      </c>
      <c r="S237" s="45">
        <v>0</v>
      </c>
      <c r="T237" s="45">
        <v>0</v>
      </c>
      <c r="U237" s="45">
        <v>0</v>
      </c>
      <c r="V237" s="45">
        <v>0</v>
      </c>
      <c r="W237" s="45">
        <v>0</v>
      </c>
      <c r="X237" s="45">
        <v>0</v>
      </c>
      <c r="Y237" s="45">
        <v>0</v>
      </c>
      <c r="Z237" s="45">
        <v>0</v>
      </c>
      <c r="AA237" s="45">
        <v>0</v>
      </c>
      <c r="AB237" s="45">
        <v>0</v>
      </c>
      <c r="AC237" s="45">
        <v>0</v>
      </c>
      <c r="AD237" s="45">
        <v>0</v>
      </c>
    </row>
    <row r="238" spans="2:30" hidden="1" x14ac:dyDescent="0.25">
      <c r="B238">
        <v>234</v>
      </c>
      <c r="C238">
        <v>235</v>
      </c>
      <c r="D238" t="s">
        <v>1055</v>
      </c>
      <c r="E238">
        <v>4107000</v>
      </c>
      <c r="H238">
        <v>4</v>
      </c>
      <c r="J238">
        <v>2</v>
      </c>
      <c r="K238">
        <v>2</v>
      </c>
      <c r="L238">
        <v>0</v>
      </c>
      <c r="M238">
        <v>0</v>
      </c>
      <c r="P238" t="s">
        <v>4</v>
      </c>
      <c r="Q238" s="45" t="s">
        <v>1705</v>
      </c>
      <c r="R238" s="45">
        <v>0</v>
      </c>
      <c r="S238" s="45">
        <v>0</v>
      </c>
      <c r="T238" s="45">
        <v>0</v>
      </c>
      <c r="U238" s="45">
        <v>0</v>
      </c>
      <c r="V238" s="45">
        <v>0</v>
      </c>
      <c r="W238" s="45">
        <v>0</v>
      </c>
      <c r="X238" s="45">
        <v>0</v>
      </c>
      <c r="Y238" s="45">
        <v>0</v>
      </c>
      <c r="Z238" s="45">
        <v>0</v>
      </c>
      <c r="AA238" s="45">
        <v>0</v>
      </c>
      <c r="AB238" s="45">
        <v>0</v>
      </c>
      <c r="AC238" s="45">
        <v>0</v>
      </c>
      <c r="AD238" s="45">
        <v>0</v>
      </c>
    </row>
    <row r="239" spans="2:30" hidden="1" x14ac:dyDescent="0.25">
      <c r="B239">
        <v>235</v>
      </c>
      <c r="C239">
        <v>236</v>
      </c>
      <c r="D239" t="s">
        <v>1056</v>
      </c>
      <c r="E239">
        <v>4108000</v>
      </c>
      <c r="H239">
        <v>4</v>
      </c>
      <c r="J239">
        <v>3</v>
      </c>
      <c r="L239">
        <v>0</v>
      </c>
      <c r="M239">
        <v>0</v>
      </c>
      <c r="N239" t="s">
        <v>16</v>
      </c>
      <c r="P239" t="s">
        <v>16</v>
      </c>
      <c r="Q239" s="45" t="s">
        <v>1672</v>
      </c>
      <c r="R239" s="45">
        <v>0</v>
      </c>
      <c r="S239" s="45">
        <v>0</v>
      </c>
      <c r="T239" s="45">
        <v>0</v>
      </c>
      <c r="U239" s="45">
        <v>0</v>
      </c>
      <c r="V239" s="45">
        <v>0</v>
      </c>
      <c r="W239" s="45">
        <v>0</v>
      </c>
      <c r="X239" s="45">
        <v>0</v>
      </c>
      <c r="Y239" s="45">
        <v>0</v>
      </c>
      <c r="Z239" s="45">
        <v>0</v>
      </c>
      <c r="AA239" s="45">
        <v>0</v>
      </c>
      <c r="AB239" s="45">
        <v>0</v>
      </c>
      <c r="AC239" s="45">
        <v>0</v>
      </c>
      <c r="AD239" s="45">
        <v>0</v>
      </c>
    </row>
    <row r="240" spans="2:30" hidden="1" x14ac:dyDescent="0.25">
      <c r="B240">
        <v>236</v>
      </c>
      <c r="C240">
        <v>237</v>
      </c>
      <c r="D240" t="s">
        <v>1057</v>
      </c>
      <c r="E240">
        <v>4109000</v>
      </c>
      <c r="H240">
        <v>4</v>
      </c>
      <c r="J240">
        <v>3</v>
      </c>
      <c r="L240">
        <v>0</v>
      </c>
      <c r="M240">
        <v>0</v>
      </c>
      <c r="N240" t="s">
        <v>17</v>
      </c>
      <c r="P240" t="s">
        <v>17</v>
      </c>
      <c r="Q240" s="45" t="s">
        <v>1706</v>
      </c>
      <c r="R240" s="45">
        <v>0</v>
      </c>
      <c r="S240" s="45">
        <v>0</v>
      </c>
      <c r="T240" s="45">
        <v>0</v>
      </c>
      <c r="U240" s="45">
        <v>0</v>
      </c>
      <c r="V240" s="45">
        <v>0</v>
      </c>
      <c r="W240" s="45">
        <v>0</v>
      </c>
      <c r="X240" s="45">
        <v>0</v>
      </c>
      <c r="Y240" s="45">
        <v>0</v>
      </c>
      <c r="Z240" s="45">
        <v>0</v>
      </c>
      <c r="AA240" s="45">
        <v>0</v>
      </c>
      <c r="AB240" s="45">
        <v>0</v>
      </c>
      <c r="AC240" s="45">
        <v>0</v>
      </c>
      <c r="AD240" s="45">
        <v>0</v>
      </c>
    </row>
    <row r="241" spans="2:30" x14ac:dyDescent="0.25">
      <c r="B241">
        <v>237</v>
      </c>
      <c r="C241">
        <v>238</v>
      </c>
      <c r="D241" t="s">
        <v>1058</v>
      </c>
      <c r="E241">
        <v>4110000</v>
      </c>
      <c r="H241">
        <v>4</v>
      </c>
      <c r="J241">
        <v>0</v>
      </c>
      <c r="L241">
        <v>1</v>
      </c>
      <c r="M241">
        <v>0</v>
      </c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</row>
    <row r="242" spans="2:30" x14ac:dyDescent="0.25">
      <c r="B242">
        <v>238</v>
      </c>
      <c r="C242">
        <v>239</v>
      </c>
      <c r="D242" t="s">
        <v>1059</v>
      </c>
      <c r="E242">
        <v>4300000</v>
      </c>
      <c r="F242">
        <v>4400</v>
      </c>
      <c r="H242">
        <v>4</v>
      </c>
      <c r="J242">
        <v>1</v>
      </c>
      <c r="K242">
        <v>1</v>
      </c>
      <c r="L242">
        <v>1</v>
      </c>
      <c r="M242">
        <v>1</v>
      </c>
      <c r="P242" t="s">
        <v>1707</v>
      </c>
      <c r="Q242" s="45" t="s">
        <v>1688</v>
      </c>
      <c r="R242" s="45">
        <v>216000000</v>
      </c>
      <c r="S242" s="45">
        <v>0</v>
      </c>
      <c r="T242" s="45">
        <v>0</v>
      </c>
      <c r="U242" s="45">
        <v>0</v>
      </c>
      <c r="V242" s="45">
        <v>0</v>
      </c>
      <c r="W242" s="45">
        <v>0</v>
      </c>
      <c r="X242" s="45">
        <v>0</v>
      </c>
      <c r="Y242" s="45">
        <v>216000000</v>
      </c>
      <c r="Z242" s="45">
        <v>0</v>
      </c>
      <c r="AA242" s="45">
        <v>0</v>
      </c>
      <c r="AB242" s="45">
        <v>0</v>
      </c>
      <c r="AC242" s="45">
        <v>0</v>
      </c>
      <c r="AD242" s="45">
        <v>0</v>
      </c>
    </row>
    <row r="243" spans="2:30" x14ac:dyDescent="0.25">
      <c r="B243">
        <v>239</v>
      </c>
      <c r="C243">
        <v>240</v>
      </c>
      <c r="D243" t="s">
        <v>1060</v>
      </c>
      <c r="E243">
        <v>4301000</v>
      </c>
      <c r="F243">
        <v>4410</v>
      </c>
      <c r="G243" t="s">
        <v>1418</v>
      </c>
      <c r="H243">
        <v>4</v>
      </c>
      <c r="J243">
        <v>3</v>
      </c>
      <c r="L243">
        <v>1</v>
      </c>
      <c r="M243">
        <v>1</v>
      </c>
      <c r="N243" t="s">
        <v>18</v>
      </c>
      <c r="P243" t="s">
        <v>18</v>
      </c>
      <c r="Q243" s="45" t="s">
        <v>1216</v>
      </c>
      <c r="R243" s="45">
        <v>36000000</v>
      </c>
      <c r="S243" s="45">
        <v>0</v>
      </c>
      <c r="T243" s="45">
        <v>0</v>
      </c>
      <c r="U243" s="45">
        <v>0</v>
      </c>
      <c r="V243" s="45">
        <v>0</v>
      </c>
      <c r="W243" s="45">
        <v>0</v>
      </c>
      <c r="X243" s="45">
        <v>0</v>
      </c>
      <c r="Y243" s="45">
        <v>36000000</v>
      </c>
      <c r="Z243" s="45">
        <v>0</v>
      </c>
      <c r="AA243" s="45">
        <v>0</v>
      </c>
      <c r="AB243" s="45">
        <v>0</v>
      </c>
      <c r="AC243" s="45">
        <v>0</v>
      </c>
      <c r="AD243" s="45">
        <v>0</v>
      </c>
    </row>
    <row r="244" spans="2:30" x14ac:dyDescent="0.25">
      <c r="B244">
        <v>240</v>
      </c>
      <c r="C244">
        <v>241</v>
      </c>
      <c r="D244" t="s">
        <v>1061</v>
      </c>
      <c r="E244">
        <v>4302000</v>
      </c>
      <c r="F244">
        <v>4420</v>
      </c>
      <c r="G244" t="s">
        <v>1421</v>
      </c>
      <c r="H244">
        <v>4</v>
      </c>
      <c r="J244">
        <v>3</v>
      </c>
      <c r="L244">
        <v>1</v>
      </c>
      <c r="M244">
        <v>1</v>
      </c>
      <c r="N244" t="s">
        <v>19</v>
      </c>
      <c r="P244" t="s">
        <v>19</v>
      </c>
      <c r="Q244" s="45" t="s">
        <v>1217</v>
      </c>
      <c r="R244" s="45">
        <v>180000000</v>
      </c>
      <c r="S244" s="45">
        <v>0</v>
      </c>
      <c r="T244" s="45">
        <v>0</v>
      </c>
      <c r="U244" s="45">
        <v>0</v>
      </c>
      <c r="V244" s="45">
        <v>0</v>
      </c>
      <c r="W244" s="45">
        <v>0</v>
      </c>
      <c r="X244" s="45">
        <v>0</v>
      </c>
      <c r="Y244" s="45">
        <v>180000000</v>
      </c>
      <c r="Z244" s="45">
        <v>0</v>
      </c>
      <c r="AA244" s="45">
        <v>0</v>
      </c>
      <c r="AB244" s="45">
        <v>0</v>
      </c>
      <c r="AC244" s="45">
        <v>0</v>
      </c>
      <c r="AD244" s="45">
        <v>0</v>
      </c>
    </row>
    <row r="245" spans="2:30" x14ac:dyDescent="0.25">
      <c r="B245">
        <v>241</v>
      </c>
      <c r="C245">
        <v>242</v>
      </c>
      <c r="D245" t="s">
        <v>1062</v>
      </c>
      <c r="E245">
        <v>4303000</v>
      </c>
      <c r="H245">
        <v>4</v>
      </c>
      <c r="J245">
        <v>0</v>
      </c>
      <c r="L245">
        <v>1</v>
      </c>
      <c r="M245">
        <v>0</v>
      </c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</row>
    <row r="246" spans="2:30" x14ac:dyDescent="0.25">
      <c r="B246">
        <v>242</v>
      </c>
      <c r="C246">
        <v>243</v>
      </c>
      <c r="D246" t="s">
        <v>758</v>
      </c>
      <c r="E246">
        <v>4400000</v>
      </c>
      <c r="F246">
        <v>4490</v>
      </c>
      <c r="H246">
        <v>4</v>
      </c>
      <c r="J246">
        <v>0</v>
      </c>
      <c r="K246">
        <v>2</v>
      </c>
      <c r="L246">
        <v>1</v>
      </c>
      <c r="M246">
        <v>1</v>
      </c>
      <c r="Q246" s="45" t="s">
        <v>1716</v>
      </c>
      <c r="R246" s="45">
        <v>4798133000</v>
      </c>
      <c r="S246" s="45">
        <v>388950000</v>
      </c>
      <c r="T246" s="45">
        <v>386680000</v>
      </c>
      <c r="U246" s="45">
        <v>382880000</v>
      </c>
      <c r="V246" s="45">
        <v>385480000</v>
      </c>
      <c r="W246" s="45">
        <v>383280000</v>
      </c>
      <c r="X246" s="45">
        <v>384280000</v>
      </c>
      <c r="Y246" s="45">
        <v>598800000</v>
      </c>
      <c r="Z246" s="45">
        <v>386176000</v>
      </c>
      <c r="AA246" s="45">
        <v>368443000</v>
      </c>
      <c r="AB246" s="45">
        <v>365790000</v>
      </c>
      <c r="AC246" s="45">
        <v>384796000</v>
      </c>
      <c r="AD246" s="45">
        <v>382578000</v>
      </c>
    </row>
    <row r="247" spans="2:30" x14ac:dyDescent="0.25">
      <c r="B247">
        <v>243</v>
      </c>
      <c r="C247">
        <v>244</v>
      </c>
      <c r="D247" t="s">
        <v>1063</v>
      </c>
      <c r="E247">
        <v>4401000</v>
      </c>
      <c r="H247">
        <v>4</v>
      </c>
      <c r="J247">
        <v>0</v>
      </c>
      <c r="L247">
        <v>1</v>
      </c>
      <c r="M247">
        <v>0</v>
      </c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</row>
    <row r="248" spans="2:30" x14ac:dyDescent="0.25">
      <c r="B248">
        <v>244</v>
      </c>
      <c r="C248">
        <v>245</v>
      </c>
      <c r="D248" t="s">
        <v>759</v>
      </c>
      <c r="E248">
        <v>4500000</v>
      </c>
      <c r="F248">
        <v>4500</v>
      </c>
      <c r="H248">
        <v>4</v>
      </c>
      <c r="J248">
        <v>0</v>
      </c>
      <c r="K248">
        <v>1</v>
      </c>
      <c r="L248">
        <v>1</v>
      </c>
      <c r="M248">
        <v>1</v>
      </c>
      <c r="Q248" s="45" t="s">
        <v>1747</v>
      </c>
      <c r="R248" s="45">
        <v>4582133000</v>
      </c>
      <c r="S248" s="45">
        <v>388950000</v>
      </c>
      <c r="T248" s="45">
        <v>386680000</v>
      </c>
      <c r="U248" s="45">
        <v>382880000</v>
      </c>
      <c r="V248" s="45">
        <v>385480000</v>
      </c>
      <c r="W248" s="45">
        <v>383280000</v>
      </c>
      <c r="X248" s="45">
        <v>384280000</v>
      </c>
      <c r="Y248" s="45">
        <v>382800000</v>
      </c>
      <c r="Z248" s="45">
        <v>386176000</v>
      </c>
      <c r="AA248" s="45">
        <v>368443000</v>
      </c>
      <c r="AB248" s="45">
        <v>365790000</v>
      </c>
      <c r="AC248" s="45">
        <v>384796000</v>
      </c>
      <c r="AD248" s="45">
        <v>382578000</v>
      </c>
    </row>
    <row r="249" spans="2:30" x14ac:dyDescent="0.25">
      <c r="B249">
        <v>245</v>
      </c>
      <c r="C249">
        <v>246</v>
      </c>
      <c r="D249" t="s">
        <v>760</v>
      </c>
      <c r="E249">
        <v>4510000</v>
      </c>
      <c r="H249">
        <v>4</v>
      </c>
      <c r="J249">
        <v>2</v>
      </c>
      <c r="K249">
        <v>2</v>
      </c>
      <c r="L249">
        <v>1</v>
      </c>
      <c r="M249">
        <v>1</v>
      </c>
      <c r="P249" t="s">
        <v>732</v>
      </c>
      <c r="Q249" s="45" t="s">
        <v>1660</v>
      </c>
      <c r="R249" s="45">
        <v>3046320000</v>
      </c>
      <c r="S249" s="45">
        <v>254400000</v>
      </c>
      <c r="T249" s="45">
        <v>254400000</v>
      </c>
      <c r="U249" s="45">
        <v>249600000</v>
      </c>
      <c r="V249" s="45">
        <v>254400000</v>
      </c>
      <c r="W249" s="45">
        <v>252000000</v>
      </c>
      <c r="X249" s="45">
        <v>254400000</v>
      </c>
      <c r="Y249" s="45">
        <v>252720000</v>
      </c>
      <c r="Z249" s="45">
        <v>255840000</v>
      </c>
      <c r="AA249" s="45">
        <v>255840000</v>
      </c>
      <c r="AB249" s="45">
        <v>253440000</v>
      </c>
      <c r="AC249" s="45">
        <v>255840000</v>
      </c>
      <c r="AD249" s="45">
        <v>253440000</v>
      </c>
    </row>
    <row r="250" spans="2:30" x14ac:dyDescent="0.25">
      <c r="B250">
        <v>246</v>
      </c>
      <c r="C250">
        <v>247</v>
      </c>
      <c r="D250" t="s">
        <v>1064</v>
      </c>
      <c r="E250">
        <v>4511000</v>
      </c>
      <c r="H250">
        <v>4</v>
      </c>
      <c r="J250">
        <v>3</v>
      </c>
      <c r="L250">
        <v>1</v>
      </c>
      <c r="M250">
        <v>1</v>
      </c>
      <c r="N250" t="s">
        <v>555</v>
      </c>
      <c r="P250" t="s">
        <v>555</v>
      </c>
      <c r="Q250" s="45" t="s">
        <v>1218</v>
      </c>
      <c r="R250" s="45">
        <v>1301940000</v>
      </c>
      <c r="S250" s="45">
        <v>108000000</v>
      </c>
      <c r="T250" s="45">
        <v>108000000</v>
      </c>
      <c r="U250" s="45">
        <v>108000000</v>
      </c>
      <c r="V250" s="45">
        <v>108000000</v>
      </c>
      <c r="W250" s="45">
        <v>108000000</v>
      </c>
      <c r="X250" s="45">
        <v>108000000</v>
      </c>
      <c r="Y250" s="45">
        <v>108540000</v>
      </c>
      <c r="Z250" s="45">
        <v>109080000</v>
      </c>
      <c r="AA250" s="45">
        <v>109080000</v>
      </c>
      <c r="AB250" s="45">
        <v>109080000</v>
      </c>
      <c r="AC250" s="45">
        <v>109080000</v>
      </c>
      <c r="AD250" s="45">
        <v>109080000</v>
      </c>
    </row>
    <row r="251" spans="2:30" x14ac:dyDescent="0.25">
      <c r="B251">
        <v>247</v>
      </c>
      <c r="C251">
        <v>248</v>
      </c>
      <c r="D251" t="s">
        <v>1065</v>
      </c>
      <c r="E251">
        <v>4512000</v>
      </c>
      <c r="H251">
        <v>4</v>
      </c>
      <c r="J251">
        <v>3</v>
      </c>
      <c r="L251">
        <v>1</v>
      </c>
      <c r="M251">
        <v>1</v>
      </c>
      <c r="N251" t="s">
        <v>557</v>
      </c>
      <c r="P251" t="s">
        <v>557</v>
      </c>
      <c r="Q251" s="45" t="s">
        <v>1219</v>
      </c>
      <c r="R251" s="45">
        <v>433980000</v>
      </c>
      <c r="S251" s="45">
        <v>36000000</v>
      </c>
      <c r="T251" s="45">
        <v>36000000</v>
      </c>
      <c r="U251" s="45">
        <v>36000000</v>
      </c>
      <c r="V251" s="45">
        <v>36000000</v>
      </c>
      <c r="W251" s="45">
        <v>36000000</v>
      </c>
      <c r="X251" s="45">
        <v>36000000</v>
      </c>
      <c r="Y251" s="45">
        <v>36180000</v>
      </c>
      <c r="Z251" s="45">
        <v>36360000</v>
      </c>
      <c r="AA251" s="45">
        <v>36360000</v>
      </c>
      <c r="AB251" s="45">
        <v>36360000</v>
      </c>
      <c r="AC251" s="45">
        <v>36360000</v>
      </c>
      <c r="AD251" s="45">
        <v>36360000</v>
      </c>
    </row>
    <row r="252" spans="2:30" x14ac:dyDescent="0.25">
      <c r="B252">
        <v>248</v>
      </c>
      <c r="C252">
        <v>249</v>
      </c>
      <c r="D252" t="s">
        <v>1066</v>
      </c>
      <c r="E252">
        <v>4513000</v>
      </c>
      <c r="H252">
        <v>4</v>
      </c>
      <c r="J252">
        <v>3</v>
      </c>
      <c r="L252">
        <v>1</v>
      </c>
      <c r="M252">
        <v>1</v>
      </c>
      <c r="N252" t="s">
        <v>559</v>
      </c>
      <c r="P252" t="s">
        <v>559</v>
      </c>
      <c r="Q252" s="45" t="s">
        <v>1220</v>
      </c>
      <c r="R252" s="45">
        <v>878400000</v>
      </c>
      <c r="S252" s="45">
        <v>74400000</v>
      </c>
      <c r="T252" s="45">
        <v>74400000</v>
      </c>
      <c r="U252" s="45">
        <v>69600000</v>
      </c>
      <c r="V252" s="45">
        <v>74400000</v>
      </c>
      <c r="W252" s="45">
        <v>72000000</v>
      </c>
      <c r="X252" s="45">
        <v>74400000</v>
      </c>
      <c r="Y252" s="45">
        <v>72000000</v>
      </c>
      <c r="Z252" s="45">
        <v>74400000</v>
      </c>
      <c r="AA252" s="45">
        <v>74400000</v>
      </c>
      <c r="AB252" s="45">
        <v>72000000</v>
      </c>
      <c r="AC252" s="45">
        <v>74400000</v>
      </c>
      <c r="AD252" s="45">
        <v>72000000</v>
      </c>
    </row>
    <row r="253" spans="2:30" x14ac:dyDescent="0.25">
      <c r="B253">
        <v>249</v>
      </c>
      <c r="C253">
        <v>250</v>
      </c>
      <c r="D253" t="s">
        <v>1067</v>
      </c>
      <c r="E253">
        <v>4514000</v>
      </c>
      <c r="H253">
        <v>4</v>
      </c>
      <c r="J253">
        <v>3</v>
      </c>
      <c r="L253">
        <v>1</v>
      </c>
      <c r="M253">
        <v>1</v>
      </c>
      <c r="N253" t="s">
        <v>561</v>
      </c>
      <c r="P253" t="s">
        <v>561</v>
      </c>
      <c r="Q253" s="45" t="s">
        <v>1221</v>
      </c>
      <c r="R253" s="45">
        <v>144000000</v>
      </c>
      <c r="S253" s="45">
        <v>12000000</v>
      </c>
      <c r="T253" s="45">
        <v>12000000</v>
      </c>
      <c r="U253" s="45">
        <v>12000000</v>
      </c>
      <c r="V253" s="45">
        <v>12000000</v>
      </c>
      <c r="W253" s="45">
        <v>12000000</v>
      </c>
      <c r="X253" s="45">
        <v>12000000</v>
      </c>
      <c r="Y253" s="45">
        <v>12000000</v>
      </c>
      <c r="Z253" s="45">
        <v>12000000</v>
      </c>
      <c r="AA253" s="45">
        <v>12000000</v>
      </c>
      <c r="AB253" s="45">
        <v>12000000</v>
      </c>
      <c r="AC253" s="45">
        <v>12000000</v>
      </c>
      <c r="AD253" s="45">
        <v>12000000</v>
      </c>
    </row>
    <row r="254" spans="2:30" x14ac:dyDescent="0.25">
      <c r="B254">
        <v>250</v>
      </c>
      <c r="C254">
        <v>251</v>
      </c>
      <c r="D254" t="s">
        <v>761</v>
      </c>
      <c r="E254">
        <v>4515000</v>
      </c>
      <c r="H254">
        <v>4</v>
      </c>
      <c r="J254">
        <v>3</v>
      </c>
      <c r="L254">
        <v>1</v>
      </c>
      <c r="M254">
        <v>1</v>
      </c>
      <c r="N254" t="s">
        <v>563</v>
      </c>
      <c r="P254" t="s">
        <v>563</v>
      </c>
      <c r="Q254" s="45" t="s">
        <v>1222</v>
      </c>
      <c r="R254" s="45">
        <v>288000000</v>
      </c>
      <c r="S254" s="45">
        <v>24000000</v>
      </c>
      <c r="T254" s="45">
        <v>24000000</v>
      </c>
      <c r="U254" s="45">
        <v>24000000</v>
      </c>
      <c r="V254" s="45">
        <v>24000000</v>
      </c>
      <c r="W254" s="45">
        <v>24000000</v>
      </c>
      <c r="X254" s="45">
        <v>24000000</v>
      </c>
      <c r="Y254" s="45">
        <v>24000000</v>
      </c>
      <c r="Z254" s="45">
        <v>24000000</v>
      </c>
      <c r="AA254" s="45">
        <v>24000000</v>
      </c>
      <c r="AB254" s="45">
        <v>24000000</v>
      </c>
      <c r="AC254" s="45">
        <v>24000000</v>
      </c>
      <c r="AD254" s="45">
        <v>24000000</v>
      </c>
    </row>
    <row r="255" spans="2:30" hidden="1" x14ac:dyDescent="0.25">
      <c r="B255">
        <v>251</v>
      </c>
      <c r="C255">
        <v>252</v>
      </c>
      <c r="D255" t="s">
        <v>1068</v>
      </c>
      <c r="E255">
        <v>4516000</v>
      </c>
      <c r="H255">
        <v>4</v>
      </c>
      <c r="J255">
        <v>3</v>
      </c>
      <c r="L255">
        <v>0</v>
      </c>
      <c r="M255">
        <v>0</v>
      </c>
      <c r="N255" t="s">
        <v>724</v>
      </c>
      <c r="P255" t="s">
        <v>724</v>
      </c>
      <c r="Q255" s="45" t="s">
        <v>1665</v>
      </c>
      <c r="R255" s="45">
        <v>0</v>
      </c>
      <c r="S255" s="45">
        <v>0</v>
      </c>
      <c r="T255" s="45">
        <v>0</v>
      </c>
      <c r="U255" s="45">
        <v>0</v>
      </c>
      <c r="V255" s="45">
        <v>0</v>
      </c>
      <c r="W255" s="45">
        <v>0</v>
      </c>
      <c r="X255" s="45">
        <v>0</v>
      </c>
      <c r="Y255" s="45">
        <v>0</v>
      </c>
      <c r="Z255" s="45">
        <v>0</v>
      </c>
      <c r="AA255" s="45">
        <v>0</v>
      </c>
      <c r="AB255" s="45">
        <v>0</v>
      </c>
      <c r="AC255" s="45">
        <v>0</v>
      </c>
      <c r="AD255" s="45">
        <v>0</v>
      </c>
    </row>
    <row r="256" spans="2:30" hidden="1" x14ac:dyDescent="0.25">
      <c r="B256">
        <v>252</v>
      </c>
      <c r="C256">
        <v>253</v>
      </c>
      <c r="D256" t="s">
        <v>762</v>
      </c>
      <c r="E256">
        <v>4520000</v>
      </c>
      <c r="H256">
        <v>4</v>
      </c>
      <c r="J256">
        <v>2</v>
      </c>
      <c r="K256">
        <v>2</v>
      </c>
      <c r="L256">
        <v>0</v>
      </c>
      <c r="M256">
        <v>0</v>
      </c>
      <c r="P256" t="s">
        <v>5</v>
      </c>
      <c r="Q256" s="45" t="s">
        <v>1663</v>
      </c>
      <c r="R256" s="45">
        <v>0</v>
      </c>
      <c r="S256" s="45">
        <v>0</v>
      </c>
      <c r="T256" s="45">
        <v>0</v>
      </c>
      <c r="U256" s="45">
        <v>0</v>
      </c>
      <c r="V256" s="45">
        <v>0</v>
      </c>
      <c r="W256" s="45">
        <v>0</v>
      </c>
      <c r="X256" s="45">
        <v>0</v>
      </c>
      <c r="Y256" s="45">
        <v>0</v>
      </c>
      <c r="Z256" s="45">
        <v>0</v>
      </c>
      <c r="AA256" s="45">
        <v>0</v>
      </c>
      <c r="AB256" s="45">
        <v>0</v>
      </c>
      <c r="AC256" s="45">
        <v>0</v>
      </c>
      <c r="AD256" s="45">
        <v>0</v>
      </c>
    </row>
    <row r="257" spans="2:30" hidden="1" x14ac:dyDescent="0.25">
      <c r="B257">
        <v>253</v>
      </c>
      <c r="C257">
        <v>254</v>
      </c>
      <c r="D257" t="s">
        <v>1069</v>
      </c>
      <c r="E257">
        <v>4521000</v>
      </c>
      <c r="H257">
        <v>4</v>
      </c>
      <c r="J257">
        <v>3</v>
      </c>
      <c r="L257">
        <v>0</v>
      </c>
      <c r="M257">
        <v>0</v>
      </c>
      <c r="N257" t="s">
        <v>20</v>
      </c>
      <c r="P257" t="s">
        <v>20</v>
      </c>
      <c r="Q257" s="45" t="s">
        <v>1667</v>
      </c>
      <c r="R257" s="45">
        <v>0</v>
      </c>
      <c r="S257" s="45">
        <v>0</v>
      </c>
      <c r="T257" s="45">
        <v>0</v>
      </c>
      <c r="U257" s="45">
        <v>0</v>
      </c>
      <c r="V257" s="45">
        <v>0</v>
      </c>
      <c r="W257" s="45">
        <v>0</v>
      </c>
      <c r="X257" s="45">
        <v>0</v>
      </c>
      <c r="Y257" s="45">
        <v>0</v>
      </c>
      <c r="Z257" s="45">
        <v>0</v>
      </c>
      <c r="AA257" s="45">
        <v>0</v>
      </c>
      <c r="AB257" s="45">
        <v>0</v>
      </c>
      <c r="AC257" s="45">
        <v>0</v>
      </c>
      <c r="AD257" s="45">
        <v>0</v>
      </c>
    </row>
    <row r="258" spans="2:30" x14ac:dyDescent="0.25">
      <c r="B258">
        <v>254</v>
      </c>
      <c r="C258">
        <v>255</v>
      </c>
      <c r="D258" t="s">
        <v>1070</v>
      </c>
      <c r="E258">
        <v>4530000</v>
      </c>
      <c r="H258">
        <v>4</v>
      </c>
      <c r="J258">
        <v>2</v>
      </c>
      <c r="K258">
        <v>2</v>
      </c>
      <c r="L258">
        <v>1</v>
      </c>
      <c r="M258">
        <v>1</v>
      </c>
      <c r="P258" t="s">
        <v>734</v>
      </c>
      <c r="Q258" s="45" t="s">
        <v>1664</v>
      </c>
      <c r="R258" s="45">
        <v>86400000</v>
      </c>
      <c r="S258" s="45">
        <v>7200000</v>
      </c>
      <c r="T258" s="45">
        <v>7200000</v>
      </c>
      <c r="U258" s="45">
        <v>7200000</v>
      </c>
      <c r="V258" s="45">
        <v>7200000</v>
      </c>
      <c r="W258" s="45">
        <v>7200000</v>
      </c>
      <c r="X258" s="45">
        <v>7200000</v>
      </c>
      <c r="Y258" s="45">
        <v>7200000</v>
      </c>
      <c r="Z258" s="45">
        <v>7200000</v>
      </c>
      <c r="AA258" s="45">
        <v>7200000</v>
      </c>
      <c r="AB258" s="45">
        <v>7200000</v>
      </c>
      <c r="AC258" s="45">
        <v>7200000</v>
      </c>
      <c r="AD258" s="45">
        <v>7200000</v>
      </c>
    </row>
    <row r="259" spans="2:30" x14ac:dyDescent="0.25">
      <c r="B259">
        <v>255</v>
      </c>
      <c r="C259">
        <v>256</v>
      </c>
      <c r="D259" t="s">
        <v>1071</v>
      </c>
      <c r="E259">
        <v>4531000</v>
      </c>
      <c r="H259">
        <v>4</v>
      </c>
      <c r="J259">
        <v>3</v>
      </c>
      <c r="L259">
        <v>1</v>
      </c>
      <c r="M259">
        <v>1</v>
      </c>
      <c r="N259" t="s">
        <v>567</v>
      </c>
      <c r="P259" t="s">
        <v>567</v>
      </c>
      <c r="Q259" s="45" t="s">
        <v>1224</v>
      </c>
      <c r="R259" s="45">
        <v>43200000</v>
      </c>
      <c r="S259" s="45">
        <v>3600000</v>
      </c>
      <c r="T259" s="45">
        <v>3600000</v>
      </c>
      <c r="U259" s="45">
        <v>3600000</v>
      </c>
      <c r="V259" s="45">
        <v>3600000</v>
      </c>
      <c r="W259" s="45">
        <v>3600000</v>
      </c>
      <c r="X259" s="45">
        <v>3600000</v>
      </c>
      <c r="Y259" s="45">
        <v>3600000</v>
      </c>
      <c r="Z259" s="45">
        <v>3600000</v>
      </c>
      <c r="AA259" s="45">
        <v>3600000</v>
      </c>
      <c r="AB259" s="45">
        <v>3600000</v>
      </c>
      <c r="AC259" s="45">
        <v>3600000</v>
      </c>
      <c r="AD259" s="45">
        <v>3600000</v>
      </c>
    </row>
    <row r="260" spans="2:30" x14ac:dyDescent="0.25">
      <c r="B260">
        <v>256</v>
      </c>
      <c r="C260">
        <v>257</v>
      </c>
      <c r="D260" t="s">
        <v>1072</v>
      </c>
      <c r="E260">
        <v>4532000</v>
      </c>
      <c r="H260">
        <v>4</v>
      </c>
      <c r="J260">
        <v>3</v>
      </c>
      <c r="L260">
        <v>1</v>
      </c>
      <c r="M260">
        <v>1</v>
      </c>
      <c r="N260" t="s">
        <v>569</v>
      </c>
      <c r="P260" t="s">
        <v>569</v>
      </c>
      <c r="Q260" s="45" t="s">
        <v>1225</v>
      </c>
      <c r="R260" s="45">
        <v>43200000</v>
      </c>
      <c r="S260" s="45">
        <v>3600000</v>
      </c>
      <c r="T260" s="45">
        <v>3600000</v>
      </c>
      <c r="U260" s="45">
        <v>3600000</v>
      </c>
      <c r="V260" s="45">
        <v>3600000</v>
      </c>
      <c r="W260" s="45">
        <v>3600000</v>
      </c>
      <c r="X260" s="45">
        <v>3600000</v>
      </c>
      <c r="Y260" s="45">
        <v>3600000</v>
      </c>
      <c r="Z260" s="45">
        <v>3600000</v>
      </c>
      <c r="AA260" s="45">
        <v>3600000</v>
      </c>
      <c r="AB260" s="45">
        <v>3600000</v>
      </c>
      <c r="AC260" s="45">
        <v>3600000</v>
      </c>
      <c r="AD260" s="45">
        <v>3600000</v>
      </c>
    </row>
    <row r="261" spans="2:30" hidden="1" x14ac:dyDescent="0.25">
      <c r="B261">
        <v>257</v>
      </c>
      <c r="C261">
        <v>258</v>
      </c>
      <c r="D261" t="s">
        <v>1073</v>
      </c>
      <c r="E261">
        <v>4533000</v>
      </c>
      <c r="H261">
        <v>4</v>
      </c>
      <c r="J261">
        <v>3</v>
      </c>
      <c r="L261">
        <v>0</v>
      </c>
      <c r="M261">
        <v>0</v>
      </c>
      <c r="N261" t="s">
        <v>725</v>
      </c>
      <c r="P261" t="s">
        <v>725</v>
      </c>
      <c r="Q261" s="45" t="s">
        <v>1666</v>
      </c>
      <c r="R261" s="45">
        <v>0</v>
      </c>
      <c r="S261" s="45">
        <v>0</v>
      </c>
      <c r="T261" s="45">
        <v>0</v>
      </c>
      <c r="U261" s="45">
        <v>0</v>
      </c>
      <c r="V261" s="45">
        <v>0</v>
      </c>
      <c r="W261" s="45">
        <v>0</v>
      </c>
      <c r="X261" s="45">
        <v>0</v>
      </c>
      <c r="Y261" s="45">
        <v>0</v>
      </c>
      <c r="Z261" s="45">
        <v>0</v>
      </c>
      <c r="AA261" s="45">
        <v>0</v>
      </c>
      <c r="AB261" s="45">
        <v>0</v>
      </c>
      <c r="AC261" s="45">
        <v>0</v>
      </c>
      <c r="AD261" s="45">
        <v>0</v>
      </c>
    </row>
    <row r="262" spans="2:30" x14ac:dyDescent="0.25">
      <c r="B262">
        <v>258</v>
      </c>
      <c r="C262">
        <v>259</v>
      </c>
      <c r="D262" t="s">
        <v>1074</v>
      </c>
      <c r="E262">
        <v>4540000</v>
      </c>
      <c r="H262">
        <v>4</v>
      </c>
      <c r="J262">
        <v>2</v>
      </c>
      <c r="K262">
        <v>2</v>
      </c>
      <c r="L262">
        <v>1</v>
      </c>
      <c r="M262">
        <v>1</v>
      </c>
      <c r="N262" t="s">
        <v>24</v>
      </c>
      <c r="P262" t="s">
        <v>24</v>
      </c>
      <c r="Q262" s="45" t="s">
        <v>1244</v>
      </c>
      <c r="R262" s="45">
        <v>28800000</v>
      </c>
      <c r="S262" s="45">
        <v>2400000</v>
      </c>
      <c r="T262" s="45">
        <v>2400000</v>
      </c>
      <c r="U262" s="45">
        <v>2400000</v>
      </c>
      <c r="V262" s="45">
        <v>2400000</v>
      </c>
      <c r="W262" s="45">
        <v>2400000</v>
      </c>
      <c r="X262" s="45">
        <v>2400000</v>
      </c>
      <c r="Y262" s="45">
        <v>2400000</v>
      </c>
      <c r="Z262" s="45">
        <v>2400000</v>
      </c>
      <c r="AA262" s="45">
        <v>2400000</v>
      </c>
      <c r="AB262" s="45">
        <v>2400000</v>
      </c>
      <c r="AC262" s="45">
        <v>2400000</v>
      </c>
      <c r="AD262" s="45">
        <v>2400000</v>
      </c>
    </row>
    <row r="263" spans="2:30" x14ac:dyDescent="0.25">
      <c r="B263">
        <v>259</v>
      </c>
      <c r="C263">
        <v>260</v>
      </c>
      <c r="D263" t="s">
        <v>763</v>
      </c>
      <c r="E263">
        <v>4550000</v>
      </c>
      <c r="F263">
        <v>4660</v>
      </c>
      <c r="G263" t="s">
        <v>1444</v>
      </c>
      <c r="H263">
        <v>4</v>
      </c>
      <c r="J263">
        <v>2</v>
      </c>
      <c r="K263">
        <v>2</v>
      </c>
      <c r="L263">
        <v>1</v>
      </c>
      <c r="M263">
        <v>1</v>
      </c>
      <c r="N263" t="s">
        <v>726</v>
      </c>
      <c r="P263" t="s">
        <v>726</v>
      </c>
      <c r="Q263" s="45" t="s">
        <v>1230</v>
      </c>
      <c r="R263" s="45">
        <v>229680000</v>
      </c>
      <c r="S263" s="45">
        <v>19140000</v>
      </c>
      <c r="T263" s="45">
        <v>19140000</v>
      </c>
      <c r="U263" s="45">
        <v>19140000</v>
      </c>
      <c r="V263" s="45">
        <v>19140000</v>
      </c>
      <c r="W263" s="45">
        <v>19140000</v>
      </c>
      <c r="X263" s="45">
        <v>19140000</v>
      </c>
      <c r="Y263" s="45">
        <v>19140000</v>
      </c>
      <c r="Z263" s="45">
        <v>19140000</v>
      </c>
      <c r="AA263" s="45">
        <v>19140000</v>
      </c>
      <c r="AB263" s="45">
        <v>19140000</v>
      </c>
      <c r="AC263" s="45">
        <v>19140000</v>
      </c>
      <c r="AD263" s="45">
        <v>19140000</v>
      </c>
    </row>
    <row r="264" spans="2:30" x14ac:dyDescent="0.25">
      <c r="B264">
        <v>260</v>
      </c>
      <c r="C264">
        <v>261</v>
      </c>
      <c r="D264" t="s">
        <v>764</v>
      </c>
      <c r="E264">
        <v>4560000</v>
      </c>
      <c r="H264">
        <v>4</v>
      </c>
      <c r="J264">
        <v>2</v>
      </c>
      <c r="K264">
        <v>2</v>
      </c>
      <c r="L264">
        <v>1</v>
      </c>
      <c r="M264">
        <v>1</v>
      </c>
      <c r="P264" t="s">
        <v>733</v>
      </c>
      <c r="Q264" s="45" t="s">
        <v>1708</v>
      </c>
      <c r="R264" s="45">
        <v>792548000</v>
      </c>
      <c r="S264" s="45">
        <v>69060000</v>
      </c>
      <c r="T264" s="45">
        <v>67540000</v>
      </c>
      <c r="U264" s="45">
        <v>69290000</v>
      </c>
      <c r="V264" s="45">
        <v>67840000</v>
      </c>
      <c r="W264" s="45">
        <v>68790000</v>
      </c>
      <c r="X264" s="45">
        <v>68140000</v>
      </c>
      <c r="Y264" s="45">
        <v>69090000</v>
      </c>
      <c r="Z264" s="45">
        <v>68746000</v>
      </c>
      <c r="AA264" s="45">
        <v>51425500</v>
      </c>
      <c r="AB264" s="45">
        <v>52305000</v>
      </c>
      <c r="AC264" s="45">
        <v>69683500</v>
      </c>
      <c r="AD264" s="45">
        <v>70638000</v>
      </c>
    </row>
    <row r="265" spans="2:30" x14ac:dyDescent="0.25">
      <c r="B265">
        <v>261</v>
      </c>
      <c r="C265">
        <v>262</v>
      </c>
      <c r="D265" t="s">
        <v>1075</v>
      </c>
      <c r="E265">
        <v>4561000</v>
      </c>
      <c r="F265">
        <v>4600</v>
      </c>
      <c r="G265" t="s">
        <v>1430</v>
      </c>
      <c r="H265">
        <v>4</v>
      </c>
      <c r="J265">
        <v>3</v>
      </c>
      <c r="L265">
        <v>1</v>
      </c>
      <c r="M265">
        <v>1</v>
      </c>
      <c r="N265" t="s">
        <v>593</v>
      </c>
      <c r="P265" t="s">
        <v>593</v>
      </c>
      <c r="Q265" s="45" t="s">
        <v>1240</v>
      </c>
      <c r="R265" s="45">
        <v>34320000</v>
      </c>
      <c r="S265" s="45">
        <v>2860000</v>
      </c>
      <c r="T265" s="45">
        <v>2860000</v>
      </c>
      <c r="U265" s="45">
        <v>2860000</v>
      </c>
      <c r="V265" s="45">
        <v>2860000</v>
      </c>
      <c r="W265" s="45">
        <v>2860000</v>
      </c>
      <c r="X265" s="45">
        <v>2860000</v>
      </c>
      <c r="Y265" s="45">
        <v>2860000</v>
      </c>
      <c r="Z265" s="45">
        <v>2860000</v>
      </c>
      <c r="AA265" s="45">
        <v>2860000</v>
      </c>
      <c r="AB265" s="45">
        <v>2860000</v>
      </c>
      <c r="AC265" s="45">
        <v>2860000</v>
      </c>
      <c r="AD265" s="45">
        <v>2860000</v>
      </c>
    </row>
    <row r="266" spans="2:30" x14ac:dyDescent="0.25">
      <c r="B266">
        <v>262</v>
      </c>
      <c r="C266">
        <v>263</v>
      </c>
      <c r="D266" t="s">
        <v>1076</v>
      </c>
      <c r="E266">
        <v>4562000</v>
      </c>
      <c r="F266">
        <v>4605</v>
      </c>
      <c r="G266" t="s">
        <v>1432</v>
      </c>
      <c r="H266">
        <v>4</v>
      </c>
      <c r="J266">
        <v>3</v>
      </c>
      <c r="L266">
        <v>1</v>
      </c>
      <c r="M266">
        <v>1</v>
      </c>
      <c r="N266" t="s">
        <v>595</v>
      </c>
      <c r="P266" t="s">
        <v>595</v>
      </c>
      <c r="Q266" s="45" t="s">
        <v>1241</v>
      </c>
      <c r="R266" s="45">
        <v>450700000</v>
      </c>
      <c r="S266" s="45">
        <v>41600000</v>
      </c>
      <c r="T266" s="45">
        <v>40000000</v>
      </c>
      <c r="U266" s="45">
        <v>40800000</v>
      </c>
      <c r="V266" s="45">
        <v>40000000</v>
      </c>
      <c r="W266" s="45">
        <v>40400000</v>
      </c>
      <c r="X266" s="45">
        <v>40000000</v>
      </c>
      <c r="Y266" s="45">
        <v>40400000</v>
      </c>
      <c r="Z266" s="45">
        <v>40300000</v>
      </c>
      <c r="AA266" s="45">
        <v>22600000</v>
      </c>
      <c r="AB266" s="45">
        <v>23000000</v>
      </c>
      <c r="AC266" s="45">
        <v>40600000</v>
      </c>
      <c r="AD266" s="45">
        <v>41000000</v>
      </c>
    </row>
    <row r="267" spans="2:30" x14ac:dyDescent="0.25">
      <c r="B267">
        <v>263</v>
      </c>
      <c r="C267">
        <v>264</v>
      </c>
      <c r="D267" t="s">
        <v>1077</v>
      </c>
      <c r="E267">
        <v>4563000</v>
      </c>
      <c r="F267">
        <v>4610</v>
      </c>
      <c r="G267" t="s">
        <v>1434</v>
      </c>
      <c r="H267">
        <v>4</v>
      </c>
      <c r="J267">
        <v>3</v>
      </c>
      <c r="L267">
        <v>1</v>
      </c>
      <c r="M267">
        <v>1</v>
      </c>
      <c r="N267" t="s">
        <v>597</v>
      </c>
      <c r="P267" t="s">
        <v>597</v>
      </c>
      <c r="Q267" s="45" t="s">
        <v>1242</v>
      </c>
      <c r="R267" s="45">
        <v>228328000</v>
      </c>
      <c r="S267" s="45">
        <v>18000000</v>
      </c>
      <c r="T267" s="45">
        <v>18080000</v>
      </c>
      <c r="U267" s="45">
        <v>19030000</v>
      </c>
      <c r="V267" s="45">
        <v>18380000</v>
      </c>
      <c r="W267" s="45">
        <v>18930000</v>
      </c>
      <c r="X267" s="45">
        <v>18680000</v>
      </c>
      <c r="Y267" s="45">
        <v>19230000</v>
      </c>
      <c r="Z267" s="45">
        <v>18986000</v>
      </c>
      <c r="AA267" s="45">
        <v>19365500</v>
      </c>
      <c r="AB267" s="45">
        <v>19845000</v>
      </c>
      <c r="AC267" s="45">
        <v>19623500</v>
      </c>
      <c r="AD267" s="45">
        <v>20178000</v>
      </c>
    </row>
    <row r="268" spans="2:30" x14ac:dyDescent="0.25">
      <c r="B268">
        <v>264</v>
      </c>
      <c r="C268">
        <v>265</v>
      </c>
      <c r="D268" t="s">
        <v>1078</v>
      </c>
      <c r="E268">
        <v>4564000</v>
      </c>
      <c r="F268">
        <v>4615</v>
      </c>
      <c r="G268" t="s">
        <v>1436</v>
      </c>
      <c r="H268">
        <v>4</v>
      </c>
      <c r="J268">
        <v>3</v>
      </c>
      <c r="L268">
        <v>1</v>
      </c>
      <c r="M268">
        <v>1</v>
      </c>
      <c r="N268" t="s">
        <v>599</v>
      </c>
      <c r="P268" t="s">
        <v>599</v>
      </c>
      <c r="Q268" s="45" t="s">
        <v>1243</v>
      </c>
      <c r="R268" s="45">
        <v>79200000</v>
      </c>
      <c r="S268" s="45">
        <v>6600000</v>
      </c>
      <c r="T268" s="45">
        <v>6600000</v>
      </c>
      <c r="U268" s="45">
        <v>6600000</v>
      </c>
      <c r="V268" s="45">
        <v>6600000</v>
      </c>
      <c r="W268" s="45">
        <v>6600000</v>
      </c>
      <c r="X268" s="45">
        <v>6600000</v>
      </c>
      <c r="Y268" s="45">
        <v>6600000</v>
      </c>
      <c r="Z268" s="45">
        <v>6600000</v>
      </c>
      <c r="AA268" s="45">
        <v>6600000</v>
      </c>
      <c r="AB268" s="45">
        <v>6600000</v>
      </c>
      <c r="AC268" s="45">
        <v>6600000</v>
      </c>
      <c r="AD268" s="45">
        <v>6600000</v>
      </c>
    </row>
    <row r="269" spans="2:30" hidden="1" x14ac:dyDescent="0.25">
      <c r="B269">
        <v>265</v>
      </c>
      <c r="C269">
        <v>266</v>
      </c>
      <c r="D269" t="s">
        <v>1079</v>
      </c>
      <c r="E269">
        <v>4570000</v>
      </c>
      <c r="H269">
        <v>4</v>
      </c>
      <c r="J269">
        <v>2</v>
      </c>
      <c r="K269">
        <v>2</v>
      </c>
      <c r="L269">
        <v>0</v>
      </c>
      <c r="M269">
        <v>0</v>
      </c>
      <c r="P269" t="s">
        <v>6</v>
      </c>
      <c r="Q269" s="45" t="s">
        <v>1702</v>
      </c>
      <c r="R269" s="45">
        <v>0</v>
      </c>
      <c r="S269" s="45">
        <v>0</v>
      </c>
      <c r="T269" s="45">
        <v>0</v>
      </c>
      <c r="U269" s="45">
        <v>0</v>
      </c>
      <c r="V269" s="45">
        <v>0</v>
      </c>
      <c r="W269" s="45">
        <v>0</v>
      </c>
      <c r="X269" s="45">
        <v>0</v>
      </c>
      <c r="Y269" s="45">
        <v>0</v>
      </c>
      <c r="Z269" s="45">
        <v>0</v>
      </c>
      <c r="AA269" s="45">
        <v>0</v>
      </c>
      <c r="AB269" s="45">
        <v>0</v>
      </c>
      <c r="AC269" s="45">
        <v>0</v>
      </c>
      <c r="AD269" s="45">
        <v>0</v>
      </c>
    </row>
    <row r="270" spans="2:30" hidden="1" x14ac:dyDescent="0.25">
      <c r="B270">
        <v>266</v>
      </c>
      <c r="C270">
        <v>267</v>
      </c>
      <c r="D270" t="s">
        <v>1080</v>
      </c>
      <c r="E270">
        <v>4571000</v>
      </c>
      <c r="H270">
        <v>4</v>
      </c>
      <c r="J270">
        <v>3</v>
      </c>
      <c r="L270">
        <v>0</v>
      </c>
      <c r="M270">
        <v>0</v>
      </c>
      <c r="N270" t="s">
        <v>25</v>
      </c>
      <c r="P270" t="s">
        <v>25</v>
      </c>
      <c r="Q270" s="45" t="s">
        <v>1709</v>
      </c>
      <c r="R270" s="45">
        <v>0</v>
      </c>
      <c r="S270" s="45">
        <v>0</v>
      </c>
      <c r="T270" s="45">
        <v>0</v>
      </c>
      <c r="U270" s="45">
        <v>0</v>
      </c>
      <c r="V270" s="45">
        <v>0</v>
      </c>
      <c r="W270" s="45">
        <v>0</v>
      </c>
      <c r="X270" s="45">
        <v>0</v>
      </c>
      <c r="Y270" s="45">
        <v>0</v>
      </c>
      <c r="Z270" s="45">
        <v>0</v>
      </c>
      <c r="AA270" s="45">
        <v>0</v>
      </c>
      <c r="AB270" s="45">
        <v>0</v>
      </c>
      <c r="AC270" s="45">
        <v>0</v>
      </c>
      <c r="AD270" s="45">
        <v>0</v>
      </c>
    </row>
    <row r="271" spans="2:30" hidden="1" x14ac:dyDescent="0.25">
      <c r="B271">
        <v>267</v>
      </c>
      <c r="C271">
        <v>268</v>
      </c>
      <c r="D271" t="s">
        <v>1081</v>
      </c>
      <c r="E271">
        <v>4572000</v>
      </c>
      <c r="H271">
        <v>4</v>
      </c>
      <c r="J271">
        <v>3</v>
      </c>
      <c r="L271">
        <v>0</v>
      </c>
      <c r="M271">
        <v>0</v>
      </c>
      <c r="N271" t="s">
        <v>26</v>
      </c>
      <c r="P271" t="s">
        <v>26</v>
      </c>
      <c r="Q271" s="45" t="s">
        <v>1710</v>
      </c>
      <c r="R271" s="45">
        <v>0</v>
      </c>
      <c r="S271" s="45">
        <v>0</v>
      </c>
      <c r="T271" s="45">
        <v>0</v>
      </c>
      <c r="U271" s="45">
        <v>0</v>
      </c>
      <c r="V271" s="45">
        <v>0</v>
      </c>
      <c r="W271" s="45">
        <v>0</v>
      </c>
      <c r="X271" s="45">
        <v>0</v>
      </c>
      <c r="Y271" s="45">
        <v>0</v>
      </c>
      <c r="Z271" s="45">
        <v>0</v>
      </c>
      <c r="AA271" s="45">
        <v>0</v>
      </c>
      <c r="AB271" s="45">
        <v>0</v>
      </c>
      <c r="AC271" s="45">
        <v>0</v>
      </c>
      <c r="AD271" s="45">
        <v>0</v>
      </c>
    </row>
    <row r="272" spans="2:30" hidden="1" x14ac:dyDescent="0.25">
      <c r="B272">
        <v>268</v>
      </c>
      <c r="C272">
        <v>269</v>
      </c>
      <c r="D272" t="s">
        <v>1082</v>
      </c>
      <c r="E272">
        <v>4580000</v>
      </c>
      <c r="H272">
        <v>4</v>
      </c>
      <c r="J272">
        <v>2</v>
      </c>
      <c r="K272">
        <v>2</v>
      </c>
      <c r="L272">
        <v>0</v>
      </c>
      <c r="M272">
        <v>0</v>
      </c>
      <c r="P272" t="s">
        <v>7</v>
      </c>
      <c r="Q272" s="45" t="s">
        <v>1711</v>
      </c>
      <c r="R272" s="45">
        <v>0</v>
      </c>
      <c r="S272" s="45">
        <v>0</v>
      </c>
      <c r="T272" s="45">
        <v>0</v>
      </c>
      <c r="U272" s="45">
        <v>0</v>
      </c>
      <c r="V272" s="45">
        <v>0</v>
      </c>
      <c r="W272" s="45">
        <v>0</v>
      </c>
      <c r="X272" s="45">
        <v>0</v>
      </c>
      <c r="Y272" s="45">
        <v>0</v>
      </c>
      <c r="Z272" s="45">
        <v>0</v>
      </c>
      <c r="AA272" s="45">
        <v>0</v>
      </c>
      <c r="AB272" s="45">
        <v>0</v>
      </c>
      <c r="AC272" s="45">
        <v>0</v>
      </c>
      <c r="AD272" s="45">
        <v>0</v>
      </c>
    </row>
    <row r="273" spans="2:30" hidden="1" x14ac:dyDescent="0.25">
      <c r="B273">
        <v>269</v>
      </c>
      <c r="C273">
        <v>270</v>
      </c>
      <c r="D273" t="s">
        <v>1083</v>
      </c>
      <c r="E273">
        <v>4581000</v>
      </c>
      <c r="H273">
        <v>4</v>
      </c>
      <c r="J273">
        <v>3</v>
      </c>
      <c r="L273">
        <v>0</v>
      </c>
      <c r="M273">
        <v>0</v>
      </c>
      <c r="N273" t="s">
        <v>27</v>
      </c>
      <c r="P273" t="s">
        <v>27</v>
      </c>
      <c r="Q273" s="45" t="s">
        <v>1675</v>
      </c>
      <c r="R273" s="45">
        <v>0</v>
      </c>
      <c r="S273" s="45">
        <v>0</v>
      </c>
      <c r="T273" s="45">
        <v>0</v>
      </c>
      <c r="U273" s="45">
        <v>0</v>
      </c>
      <c r="V273" s="45">
        <v>0</v>
      </c>
      <c r="W273" s="45">
        <v>0</v>
      </c>
      <c r="X273" s="45">
        <v>0</v>
      </c>
      <c r="Y273" s="45">
        <v>0</v>
      </c>
      <c r="Z273" s="45">
        <v>0</v>
      </c>
      <c r="AA273" s="45">
        <v>0</v>
      </c>
      <c r="AB273" s="45">
        <v>0</v>
      </c>
      <c r="AC273" s="45">
        <v>0</v>
      </c>
      <c r="AD273" s="45">
        <v>0</v>
      </c>
    </row>
    <row r="274" spans="2:30" hidden="1" x14ac:dyDescent="0.25">
      <c r="B274">
        <v>270</v>
      </c>
      <c r="C274">
        <v>271</v>
      </c>
      <c r="D274" t="s">
        <v>1084</v>
      </c>
      <c r="E274">
        <v>4582000</v>
      </c>
      <c r="H274">
        <v>4</v>
      </c>
      <c r="J274">
        <v>3</v>
      </c>
      <c r="L274">
        <v>0</v>
      </c>
      <c r="M274">
        <v>0</v>
      </c>
      <c r="N274" t="s">
        <v>28</v>
      </c>
      <c r="P274" t="s">
        <v>28</v>
      </c>
      <c r="Q274" s="45" t="s">
        <v>1712</v>
      </c>
      <c r="R274" s="45">
        <v>0</v>
      </c>
      <c r="S274" s="45">
        <v>0</v>
      </c>
      <c r="T274" s="45">
        <v>0</v>
      </c>
      <c r="U274" s="45">
        <v>0</v>
      </c>
      <c r="V274" s="45">
        <v>0</v>
      </c>
      <c r="W274" s="45">
        <v>0</v>
      </c>
      <c r="X274" s="45">
        <v>0</v>
      </c>
      <c r="Y274" s="45">
        <v>0</v>
      </c>
      <c r="Z274" s="45">
        <v>0</v>
      </c>
      <c r="AA274" s="45">
        <v>0</v>
      </c>
      <c r="AB274" s="45">
        <v>0</v>
      </c>
      <c r="AC274" s="45">
        <v>0</v>
      </c>
      <c r="AD274" s="45">
        <v>0</v>
      </c>
    </row>
    <row r="275" spans="2:30" x14ac:dyDescent="0.25">
      <c r="B275">
        <v>271</v>
      </c>
      <c r="C275">
        <v>272</v>
      </c>
      <c r="D275" t="s">
        <v>765</v>
      </c>
      <c r="E275">
        <v>4590000</v>
      </c>
      <c r="H275">
        <v>4</v>
      </c>
      <c r="J275">
        <v>2</v>
      </c>
      <c r="K275">
        <v>2</v>
      </c>
      <c r="L275">
        <v>1</v>
      </c>
      <c r="M275">
        <v>1</v>
      </c>
      <c r="P275" t="s">
        <v>9</v>
      </c>
      <c r="Q275" s="45" t="s">
        <v>1690</v>
      </c>
      <c r="R275" s="45">
        <v>398385000</v>
      </c>
      <c r="S275" s="45">
        <v>36750000</v>
      </c>
      <c r="T275" s="45">
        <v>36000000</v>
      </c>
      <c r="U275" s="45">
        <v>35250000</v>
      </c>
      <c r="V275" s="45">
        <v>34500000</v>
      </c>
      <c r="W275" s="45">
        <v>33750000</v>
      </c>
      <c r="X275" s="45">
        <v>33000000</v>
      </c>
      <c r="Y275" s="45">
        <v>32250000</v>
      </c>
      <c r="Z275" s="45">
        <v>32850000</v>
      </c>
      <c r="AA275" s="45">
        <v>32437500</v>
      </c>
      <c r="AB275" s="45">
        <v>31305000</v>
      </c>
      <c r="AC275" s="45">
        <v>30532500</v>
      </c>
      <c r="AD275" s="45">
        <v>29760000</v>
      </c>
    </row>
    <row r="276" spans="2:30" x14ac:dyDescent="0.25">
      <c r="B276">
        <v>272</v>
      </c>
      <c r="C276">
        <v>273</v>
      </c>
      <c r="D276" t="s">
        <v>1085</v>
      </c>
      <c r="E276">
        <v>4591000</v>
      </c>
      <c r="F276">
        <v>4585</v>
      </c>
      <c r="G276" t="s">
        <v>1424</v>
      </c>
      <c r="H276">
        <v>4</v>
      </c>
      <c r="J276">
        <v>3</v>
      </c>
      <c r="L276">
        <v>1</v>
      </c>
      <c r="M276">
        <v>1</v>
      </c>
      <c r="N276" t="s">
        <v>32</v>
      </c>
      <c r="P276" t="s">
        <v>32</v>
      </c>
      <c r="Q276" s="45" t="s">
        <v>1249</v>
      </c>
      <c r="R276" s="45">
        <v>360000</v>
      </c>
      <c r="S276" s="45">
        <v>0</v>
      </c>
      <c r="T276" s="45">
        <v>0</v>
      </c>
      <c r="U276" s="45">
        <v>0</v>
      </c>
      <c r="V276" s="45">
        <v>0</v>
      </c>
      <c r="W276" s="45">
        <v>0</v>
      </c>
      <c r="X276" s="45">
        <v>0</v>
      </c>
      <c r="Y276" s="45">
        <v>0</v>
      </c>
      <c r="Z276" s="45">
        <v>0</v>
      </c>
      <c r="AA276" s="45">
        <v>360000</v>
      </c>
      <c r="AB276" s="45">
        <v>0</v>
      </c>
      <c r="AC276" s="45">
        <v>0</v>
      </c>
      <c r="AD276" s="45">
        <v>0</v>
      </c>
    </row>
    <row r="277" spans="2:30" x14ac:dyDescent="0.25">
      <c r="B277">
        <v>273</v>
      </c>
      <c r="C277">
        <v>274</v>
      </c>
      <c r="D277" t="s">
        <v>1086</v>
      </c>
      <c r="E277">
        <v>4592000</v>
      </c>
      <c r="F277">
        <v>4590</v>
      </c>
      <c r="G277" t="s">
        <v>1427</v>
      </c>
      <c r="H277">
        <v>4</v>
      </c>
      <c r="J277">
        <v>3</v>
      </c>
      <c r="L277">
        <v>1</v>
      </c>
      <c r="M277">
        <v>1</v>
      </c>
      <c r="N277" t="s">
        <v>33</v>
      </c>
      <c r="P277" t="s">
        <v>33</v>
      </c>
      <c r="Q277" s="45" t="s">
        <v>1250</v>
      </c>
      <c r="R277" s="45">
        <v>398025000</v>
      </c>
      <c r="S277" s="45">
        <v>36750000</v>
      </c>
      <c r="T277" s="45">
        <v>36000000</v>
      </c>
      <c r="U277" s="45">
        <v>35250000</v>
      </c>
      <c r="V277" s="45">
        <v>34500000</v>
      </c>
      <c r="W277" s="45">
        <v>33750000</v>
      </c>
      <c r="X277" s="45">
        <v>33000000</v>
      </c>
      <c r="Y277" s="45">
        <v>32250000</v>
      </c>
      <c r="Z277" s="45">
        <v>32850000</v>
      </c>
      <c r="AA277" s="45">
        <v>32077500</v>
      </c>
      <c r="AB277" s="45">
        <v>31305000</v>
      </c>
      <c r="AC277" s="45">
        <v>30532500</v>
      </c>
      <c r="AD277" s="45">
        <v>29760000</v>
      </c>
    </row>
    <row r="278" spans="2:30" x14ac:dyDescent="0.25">
      <c r="B278">
        <v>274</v>
      </c>
      <c r="C278">
        <v>275</v>
      </c>
      <c r="D278" t="s">
        <v>1087</v>
      </c>
      <c r="E278">
        <v>4593000</v>
      </c>
      <c r="H278">
        <v>4</v>
      </c>
      <c r="J278">
        <v>0</v>
      </c>
      <c r="L278">
        <v>1</v>
      </c>
      <c r="M278">
        <v>0</v>
      </c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</row>
    <row r="279" spans="2:30" x14ac:dyDescent="0.25">
      <c r="B279">
        <v>275</v>
      </c>
      <c r="C279">
        <v>276</v>
      </c>
      <c r="D279" t="s">
        <v>766</v>
      </c>
      <c r="E279">
        <v>4600000</v>
      </c>
      <c r="H279">
        <v>4</v>
      </c>
      <c r="J279">
        <v>1</v>
      </c>
      <c r="K279">
        <v>1</v>
      </c>
      <c r="L279">
        <v>1</v>
      </c>
      <c r="M279">
        <v>1</v>
      </c>
      <c r="Q279" s="45" t="s">
        <v>1748</v>
      </c>
      <c r="R279" s="45">
        <v>216000000</v>
      </c>
      <c r="S279" s="45">
        <v>0</v>
      </c>
      <c r="T279" s="45">
        <v>0</v>
      </c>
      <c r="U279" s="45">
        <v>0</v>
      </c>
      <c r="V279" s="45">
        <v>0</v>
      </c>
      <c r="W279" s="45">
        <v>0</v>
      </c>
      <c r="X279" s="45">
        <v>0</v>
      </c>
      <c r="Y279" s="45">
        <v>216000000</v>
      </c>
      <c r="Z279" s="45">
        <v>0</v>
      </c>
      <c r="AA279" s="45">
        <v>0</v>
      </c>
      <c r="AB279" s="45">
        <v>0</v>
      </c>
      <c r="AC279" s="45">
        <v>0</v>
      </c>
      <c r="AD279" s="45">
        <v>0</v>
      </c>
    </row>
    <row r="280" spans="2:30" x14ac:dyDescent="0.25">
      <c r="B280">
        <v>276</v>
      </c>
      <c r="C280">
        <v>277</v>
      </c>
      <c r="D280" t="s">
        <v>1088</v>
      </c>
      <c r="E280">
        <v>4601000</v>
      </c>
      <c r="F280">
        <v>4710</v>
      </c>
      <c r="G280" t="s">
        <v>1382</v>
      </c>
      <c r="H280">
        <v>4</v>
      </c>
      <c r="J280">
        <v>2</v>
      </c>
      <c r="L280">
        <v>1</v>
      </c>
      <c r="M280">
        <v>1</v>
      </c>
      <c r="N280" t="s">
        <v>601</v>
      </c>
      <c r="P280" t="s">
        <v>29</v>
      </c>
      <c r="Q280" s="45" t="s">
        <v>1245</v>
      </c>
      <c r="R280" s="45">
        <v>216000000</v>
      </c>
      <c r="S280" s="45">
        <v>0</v>
      </c>
      <c r="T280" s="45">
        <v>0</v>
      </c>
      <c r="U280" s="45">
        <v>0</v>
      </c>
      <c r="V280" s="45">
        <v>0</v>
      </c>
      <c r="W280" s="45">
        <v>0</v>
      </c>
      <c r="X280" s="45">
        <v>0</v>
      </c>
      <c r="Y280" s="45">
        <v>216000000</v>
      </c>
      <c r="Z280" s="45">
        <v>0</v>
      </c>
      <c r="AA280" s="45">
        <v>0</v>
      </c>
      <c r="AB280" s="45">
        <v>0</v>
      </c>
      <c r="AC280" s="45">
        <v>0</v>
      </c>
      <c r="AD280" s="45">
        <v>0</v>
      </c>
    </row>
    <row r="281" spans="2:30" x14ac:dyDescent="0.25">
      <c r="B281">
        <v>277</v>
      </c>
      <c r="C281">
        <v>278</v>
      </c>
      <c r="D281" t="s">
        <v>1089</v>
      </c>
      <c r="E281">
        <v>4602000</v>
      </c>
      <c r="H281">
        <v>4</v>
      </c>
      <c r="J281">
        <v>0</v>
      </c>
      <c r="L281">
        <v>1</v>
      </c>
      <c r="M281">
        <v>0</v>
      </c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</row>
    <row r="282" spans="2:30" x14ac:dyDescent="0.25">
      <c r="B282">
        <v>278</v>
      </c>
      <c r="C282">
        <v>279</v>
      </c>
      <c r="D282" t="s">
        <v>1090</v>
      </c>
      <c r="E282">
        <v>4700000</v>
      </c>
      <c r="H282">
        <v>4</v>
      </c>
      <c r="J282">
        <v>1</v>
      </c>
      <c r="K282">
        <v>1</v>
      </c>
      <c r="L282">
        <v>1</v>
      </c>
      <c r="M282">
        <v>1</v>
      </c>
      <c r="Q282" s="45" t="s">
        <v>1749</v>
      </c>
      <c r="R282" s="45">
        <v>1591000000</v>
      </c>
      <c r="S282" s="45">
        <v>120000000</v>
      </c>
      <c r="T282" s="45">
        <v>120000000</v>
      </c>
      <c r="U282" s="45">
        <v>220000000</v>
      </c>
      <c r="V282" s="45">
        <v>120000000</v>
      </c>
      <c r="W282" s="45">
        <v>120000000</v>
      </c>
      <c r="X282" s="45">
        <v>120000000</v>
      </c>
      <c r="Y282" s="45">
        <v>120000000</v>
      </c>
      <c r="Z282" s="45">
        <v>123000000</v>
      </c>
      <c r="AA282" s="45">
        <v>159000000</v>
      </c>
      <c r="AB282" s="45">
        <v>123000000</v>
      </c>
      <c r="AC282" s="45">
        <v>123000000</v>
      </c>
      <c r="AD282" s="45">
        <v>123000000</v>
      </c>
    </row>
    <row r="283" spans="2:30" x14ac:dyDescent="0.25">
      <c r="B283">
        <v>279</v>
      </c>
      <c r="C283">
        <v>280</v>
      </c>
      <c r="D283" t="s">
        <v>1091</v>
      </c>
      <c r="E283">
        <v>4701000</v>
      </c>
      <c r="H283">
        <v>4</v>
      </c>
      <c r="J283">
        <v>2</v>
      </c>
      <c r="K283">
        <v>2</v>
      </c>
      <c r="L283">
        <v>1</v>
      </c>
      <c r="M283">
        <v>1</v>
      </c>
      <c r="P283" t="s">
        <v>8</v>
      </c>
      <c r="Q283" s="45" t="s">
        <v>1689</v>
      </c>
      <c r="R283" s="45">
        <v>1491000000</v>
      </c>
      <c r="S283" s="45">
        <v>120000000</v>
      </c>
      <c r="T283" s="45">
        <v>120000000</v>
      </c>
      <c r="U283" s="45">
        <v>120000000</v>
      </c>
      <c r="V283" s="45">
        <v>120000000</v>
      </c>
      <c r="W283" s="45">
        <v>120000000</v>
      </c>
      <c r="X283" s="45">
        <v>120000000</v>
      </c>
      <c r="Y283" s="45">
        <v>120000000</v>
      </c>
      <c r="Z283" s="45">
        <v>123000000</v>
      </c>
      <c r="AA283" s="45">
        <v>159000000</v>
      </c>
      <c r="AB283" s="45">
        <v>123000000</v>
      </c>
      <c r="AC283" s="45">
        <v>123000000</v>
      </c>
      <c r="AD283" s="45">
        <v>123000000</v>
      </c>
    </row>
    <row r="284" spans="2:30" x14ac:dyDescent="0.25">
      <c r="B284">
        <v>280</v>
      </c>
      <c r="C284">
        <v>281</v>
      </c>
      <c r="D284" t="s">
        <v>1092</v>
      </c>
      <c r="E284">
        <v>4702000</v>
      </c>
      <c r="F284">
        <v>4810</v>
      </c>
      <c r="G284" t="s">
        <v>1418</v>
      </c>
      <c r="H284">
        <v>4</v>
      </c>
      <c r="J284">
        <v>3</v>
      </c>
      <c r="L284">
        <v>1</v>
      </c>
      <c r="M284">
        <v>1</v>
      </c>
      <c r="N284" t="s">
        <v>30</v>
      </c>
      <c r="P284" t="s">
        <v>30</v>
      </c>
      <c r="Q284" s="45" t="s">
        <v>1247</v>
      </c>
      <c r="R284" s="45">
        <v>36000000</v>
      </c>
      <c r="S284" s="45">
        <v>0</v>
      </c>
      <c r="T284" s="45">
        <v>0</v>
      </c>
      <c r="U284" s="45">
        <v>0</v>
      </c>
      <c r="V284" s="45">
        <v>0</v>
      </c>
      <c r="W284" s="45">
        <v>0</v>
      </c>
      <c r="X284" s="45">
        <v>0</v>
      </c>
      <c r="Y284" s="45">
        <v>0</v>
      </c>
      <c r="Z284" s="45">
        <v>0</v>
      </c>
      <c r="AA284" s="45">
        <v>36000000</v>
      </c>
      <c r="AB284" s="45">
        <v>0</v>
      </c>
      <c r="AC284" s="45">
        <v>0</v>
      </c>
      <c r="AD284" s="45">
        <v>0</v>
      </c>
    </row>
    <row r="285" spans="2:30" x14ac:dyDescent="0.25">
      <c r="B285">
        <v>281</v>
      </c>
      <c r="C285">
        <v>282</v>
      </c>
      <c r="D285" t="s">
        <v>1093</v>
      </c>
      <c r="E285">
        <v>4703000</v>
      </c>
      <c r="F285">
        <v>4820</v>
      </c>
      <c r="G285" t="s">
        <v>1421</v>
      </c>
      <c r="H285">
        <v>4</v>
      </c>
      <c r="J285">
        <v>3</v>
      </c>
      <c r="L285">
        <v>1</v>
      </c>
      <c r="M285">
        <v>1</v>
      </c>
      <c r="N285" t="s">
        <v>31</v>
      </c>
      <c r="P285" t="s">
        <v>31</v>
      </c>
      <c r="Q285" s="45" t="s">
        <v>1248</v>
      </c>
      <c r="R285" s="45">
        <v>1455000000</v>
      </c>
      <c r="S285" s="45">
        <v>120000000</v>
      </c>
      <c r="T285" s="45">
        <v>120000000</v>
      </c>
      <c r="U285" s="45">
        <v>120000000</v>
      </c>
      <c r="V285" s="45">
        <v>120000000</v>
      </c>
      <c r="W285" s="45">
        <v>120000000</v>
      </c>
      <c r="X285" s="45">
        <v>120000000</v>
      </c>
      <c r="Y285" s="45">
        <v>120000000</v>
      </c>
      <c r="Z285" s="45">
        <v>123000000</v>
      </c>
      <c r="AA285" s="45">
        <v>123000000</v>
      </c>
      <c r="AB285" s="45">
        <v>123000000</v>
      </c>
      <c r="AC285" s="45">
        <v>123000000</v>
      </c>
      <c r="AD285" s="45">
        <v>123000000</v>
      </c>
    </row>
    <row r="286" spans="2:30" x14ac:dyDescent="0.25">
      <c r="B286">
        <v>282</v>
      </c>
      <c r="C286">
        <v>283</v>
      </c>
      <c r="D286" t="s">
        <v>1094</v>
      </c>
      <c r="E286">
        <v>4704000</v>
      </c>
      <c r="F286">
        <v>4990</v>
      </c>
      <c r="G286" t="s">
        <v>1447</v>
      </c>
      <c r="H286">
        <v>4</v>
      </c>
      <c r="J286">
        <v>2</v>
      </c>
      <c r="K286">
        <v>2</v>
      </c>
      <c r="L286">
        <v>1</v>
      </c>
      <c r="M286">
        <v>1</v>
      </c>
      <c r="N286" t="s">
        <v>603</v>
      </c>
      <c r="P286" t="s">
        <v>603</v>
      </c>
      <c r="Q286" s="45" t="s">
        <v>1246</v>
      </c>
      <c r="R286" s="45">
        <v>100000000</v>
      </c>
      <c r="S286" s="45">
        <v>0</v>
      </c>
      <c r="T286" s="45">
        <v>0</v>
      </c>
      <c r="U286" s="45">
        <v>100000000</v>
      </c>
      <c r="V286" s="45">
        <v>0</v>
      </c>
      <c r="W286" s="45">
        <v>0</v>
      </c>
      <c r="X286" s="45">
        <v>0</v>
      </c>
      <c r="Y286" s="45">
        <v>0</v>
      </c>
      <c r="Z286" s="45">
        <v>0</v>
      </c>
      <c r="AA286" s="45">
        <v>0</v>
      </c>
      <c r="AB286" s="45">
        <v>0</v>
      </c>
      <c r="AC286" s="45">
        <v>0</v>
      </c>
      <c r="AD286" s="45">
        <v>0</v>
      </c>
    </row>
    <row r="287" spans="2:30" x14ac:dyDescent="0.25">
      <c r="B287">
        <v>283</v>
      </c>
      <c r="C287">
        <v>284</v>
      </c>
      <c r="D287" t="s">
        <v>1095</v>
      </c>
      <c r="E287">
        <v>4705000</v>
      </c>
      <c r="H287">
        <v>4</v>
      </c>
      <c r="J287">
        <v>0</v>
      </c>
      <c r="L287">
        <v>1</v>
      </c>
      <c r="M287">
        <v>0</v>
      </c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</row>
    <row r="288" spans="2:30" x14ac:dyDescent="0.25">
      <c r="B288">
        <v>284</v>
      </c>
      <c r="C288">
        <v>285</v>
      </c>
      <c r="D288" t="s">
        <v>767</v>
      </c>
      <c r="E288">
        <v>4800000</v>
      </c>
      <c r="F288">
        <v>4920</v>
      </c>
      <c r="H288">
        <v>4</v>
      </c>
      <c r="J288">
        <v>0</v>
      </c>
      <c r="K288">
        <v>2</v>
      </c>
      <c r="L288">
        <v>1</v>
      </c>
      <c r="M288">
        <v>1</v>
      </c>
      <c r="Q288" s="45" t="s">
        <v>1687</v>
      </c>
      <c r="R288" s="45">
        <v>402587000</v>
      </c>
      <c r="S288" s="45">
        <v>495050000</v>
      </c>
      <c r="T288" s="45">
        <v>492370000</v>
      </c>
      <c r="U288" s="45">
        <v>393490000</v>
      </c>
      <c r="V288" s="45">
        <v>392010000</v>
      </c>
      <c r="W288" s="45">
        <v>392730000</v>
      </c>
      <c r="X288" s="45">
        <v>392450000</v>
      </c>
      <c r="Y288" s="45">
        <v>396170000</v>
      </c>
      <c r="Z288" s="45">
        <v>396034000</v>
      </c>
      <c r="AA288" s="45">
        <v>377631000</v>
      </c>
      <c r="AB288" s="45">
        <v>397881000</v>
      </c>
      <c r="AC288" s="45">
        <v>399125000</v>
      </c>
      <c r="AD288" s="45">
        <v>402587000</v>
      </c>
    </row>
    <row r="289" spans="2:30" x14ac:dyDescent="0.25">
      <c r="B289">
        <v>285</v>
      </c>
      <c r="C289">
        <v>286</v>
      </c>
      <c r="D289" t="s">
        <v>1096</v>
      </c>
      <c r="E289">
        <v>4801000</v>
      </c>
      <c r="H289">
        <v>4</v>
      </c>
      <c r="J289">
        <v>0</v>
      </c>
      <c r="L289">
        <v>1</v>
      </c>
      <c r="M289">
        <v>0</v>
      </c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</row>
    <row r="290" spans="2:30" x14ac:dyDescent="0.25">
      <c r="B290">
        <v>286</v>
      </c>
      <c r="C290">
        <v>287</v>
      </c>
      <c r="D290" t="s">
        <v>1097</v>
      </c>
      <c r="E290">
        <v>4802000</v>
      </c>
      <c r="H290">
        <v>4</v>
      </c>
      <c r="J290">
        <v>3</v>
      </c>
      <c r="L290">
        <v>1</v>
      </c>
      <c r="M290">
        <v>1</v>
      </c>
      <c r="N290" t="s">
        <v>601</v>
      </c>
      <c r="P290" t="s">
        <v>601</v>
      </c>
      <c r="Q290" s="45" t="s">
        <v>1654</v>
      </c>
      <c r="R290" s="45">
        <v>36000000</v>
      </c>
      <c r="S290" s="45">
        <v>0</v>
      </c>
      <c r="T290" s="45">
        <v>0</v>
      </c>
      <c r="U290" s="45">
        <v>0</v>
      </c>
      <c r="V290" s="45">
        <v>0</v>
      </c>
      <c r="W290" s="45">
        <v>0</v>
      </c>
      <c r="X290" s="45">
        <v>0</v>
      </c>
      <c r="Y290" s="45">
        <v>18000000</v>
      </c>
      <c r="Z290" s="45">
        <v>18000000</v>
      </c>
      <c r="AA290" s="45">
        <v>0</v>
      </c>
      <c r="AB290" s="45">
        <v>0</v>
      </c>
      <c r="AC290" s="45">
        <v>0</v>
      </c>
      <c r="AD290" s="45">
        <v>0</v>
      </c>
    </row>
    <row r="291" spans="2:30" hidden="1" x14ac:dyDescent="0.25">
      <c r="B291">
        <v>287</v>
      </c>
      <c r="C291">
        <v>288</v>
      </c>
      <c r="D291" t="s">
        <v>1098</v>
      </c>
      <c r="E291">
        <v>4803000</v>
      </c>
      <c r="H291">
        <v>4</v>
      </c>
      <c r="J291">
        <v>3</v>
      </c>
      <c r="L291">
        <v>0</v>
      </c>
      <c r="M291">
        <v>0</v>
      </c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</row>
    <row r="292" spans="2:30" x14ac:dyDescent="0.25">
      <c r="B292">
        <v>288</v>
      </c>
      <c r="C292">
        <v>289</v>
      </c>
      <c r="D292" t="s">
        <v>768</v>
      </c>
      <c r="E292">
        <v>4810000</v>
      </c>
      <c r="F292">
        <v>4950</v>
      </c>
      <c r="H292">
        <v>4</v>
      </c>
      <c r="J292">
        <v>2</v>
      </c>
      <c r="K292">
        <v>2</v>
      </c>
      <c r="L292">
        <v>1</v>
      </c>
      <c r="M292">
        <v>1</v>
      </c>
      <c r="Q292" s="45" t="s">
        <v>1713</v>
      </c>
      <c r="R292" s="45">
        <v>1457587000</v>
      </c>
      <c r="S292" s="45">
        <v>115050000</v>
      </c>
      <c r="T292" s="45">
        <v>117320000</v>
      </c>
      <c r="U292" s="45">
        <v>121120000</v>
      </c>
      <c r="V292" s="45">
        <v>118520000</v>
      </c>
      <c r="W292" s="45">
        <v>120720000</v>
      </c>
      <c r="X292" s="45">
        <v>119720000</v>
      </c>
      <c r="Y292" s="45">
        <v>105720000</v>
      </c>
      <c r="Z292" s="45">
        <v>104864000</v>
      </c>
      <c r="AA292" s="45">
        <v>140597000</v>
      </c>
      <c r="AB292" s="45">
        <v>143250000</v>
      </c>
      <c r="AC292" s="45">
        <v>124244000</v>
      </c>
      <c r="AD292" s="45">
        <v>126462000</v>
      </c>
    </row>
    <row r="293" spans="2:30" x14ac:dyDescent="0.25">
      <c r="B293">
        <v>289</v>
      </c>
      <c r="C293">
        <v>290</v>
      </c>
      <c r="D293" t="s">
        <v>769</v>
      </c>
      <c r="E293">
        <v>4820000</v>
      </c>
      <c r="F293">
        <v>4960</v>
      </c>
      <c r="H293">
        <v>4</v>
      </c>
      <c r="J293">
        <v>2</v>
      </c>
      <c r="K293">
        <v>2</v>
      </c>
      <c r="L293">
        <v>1</v>
      </c>
      <c r="M293">
        <v>1</v>
      </c>
      <c r="Q293" s="45" t="s">
        <v>1714</v>
      </c>
      <c r="R293" s="45">
        <v>-180000000</v>
      </c>
      <c r="S293" s="45">
        <v>0</v>
      </c>
      <c r="T293" s="45">
        <v>0</v>
      </c>
      <c r="U293" s="45">
        <v>0</v>
      </c>
      <c r="V293" s="45">
        <v>0</v>
      </c>
      <c r="W293" s="45">
        <v>0</v>
      </c>
      <c r="X293" s="45">
        <v>0</v>
      </c>
      <c r="Y293" s="45">
        <v>-198000000</v>
      </c>
      <c r="Z293" s="45">
        <v>18000000</v>
      </c>
      <c r="AA293" s="45">
        <v>0</v>
      </c>
      <c r="AB293" s="45">
        <v>0</v>
      </c>
      <c r="AC293" s="45">
        <v>0</v>
      </c>
      <c r="AD293" s="45">
        <v>0</v>
      </c>
    </row>
    <row r="294" spans="2:30" x14ac:dyDescent="0.25">
      <c r="B294">
        <v>290</v>
      </c>
      <c r="C294">
        <v>291</v>
      </c>
      <c r="D294" t="s">
        <v>770</v>
      </c>
      <c r="E294">
        <v>4830000</v>
      </c>
      <c r="F294">
        <v>4970</v>
      </c>
      <c r="H294">
        <v>4</v>
      </c>
      <c r="J294">
        <v>2</v>
      </c>
      <c r="K294">
        <v>2</v>
      </c>
      <c r="L294">
        <v>1</v>
      </c>
      <c r="M294">
        <v>1</v>
      </c>
      <c r="Q294" s="45" t="s">
        <v>1715</v>
      </c>
      <c r="R294" s="45">
        <v>-1375000000</v>
      </c>
      <c r="S294" s="45">
        <v>-120000000</v>
      </c>
      <c r="T294" s="45">
        <v>-120000000</v>
      </c>
      <c r="U294" s="45">
        <v>-220000000</v>
      </c>
      <c r="V294" s="45">
        <v>-120000000</v>
      </c>
      <c r="W294" s="45">
        <v>-120000000</v>
      </c>
      <c r="X294" s="45">
        <v>-120000000</v>
      </c>
      <c r="Y294" s="45">
        <v>96000000</v>
      </c>
      <c r="Z294" s="45">
        <v>-123000000</v>
      </c>
      <c r="AA294" s="45">
        <v>-159000000</v>
      </c>
      <c r="AB294" s="45">
        <v>-123000000</v>
      </c>
      <c r="AC294" s="45">
        <v>-123000000</v>
      </c>
      <c r="AD294" s="45">
        <v>-123000000</v>
      </c>
    </row>
    <row r="295" spans="2:30" x14ac:dyDescent="0.25">
      <c r="B295">
        <v>291</v>
      </c>
      <c r="C295">
        <v>292</v>
      </c>
      <c r="D295" t="s">
        <v>771</v>
      </c>
      <c r="E295">
        <v>4890000</v>
      </c>
      <c r="F295">
        <v>4900</v>
      </c>
      <c r="H295">
        <v>4</v>
      </c>
      <c r="J295">
        <v>0</v>
      </c>
      <c r="K295">
        <v>1</v>
      </c>
      <c r="L295">
        <v>1</v>
      </c>
      <c r="M295">
        <v>1</v>
      </c>
      <c r="Q295" s="45" t="s">
        <v>1685</v>
      </c>
      <c r="R295" s="45">
        <v>-97413000</v>
      </c>
      <c r="S295" s="45">
        <v>-4950000</v>
      </c>
      <c r="T295" s="45">
        <v>-2680000</v>
      </c>
      <c r="U295" s="45">
        <v>-98880000</v>
      </c>
      <c r="V295" s="45">
        <v>-1480000</v>
      </c>
      <c r="W295" s="45">
        <v>720000</v>
      </c>
      <c r="X295" s="45">
        <v>-280000</v>
      </c>
      <c r="Y295" s="45">
        <v>3720000</v>
      </c>
      <c r="Z295" s="45">
        <v>-136000</v>
      </c>
      <c r="AA295" s="45">
        <v>-18403000</v>
      </c>
      <c r="AB295" s="45">
        <v>20250000</v>
      </c>
      <c r="AC295" s="45">
        <v>1244000</v>
      </c>
      <c r="AD295" s="45">
        <v>3462000</v>
      </c>
    </row>
    <row r="296" spans="2:30" x14ac:dyDescent="0.25">
      <c r="B296">
        <v>292</v>
      </c>
      <c r="C296">
        <v>293</v>
      </c>
      <c r="D296" t="s">
        <v>1099</v>
      </c>
      <c r="E296">
        <v>4891000</v>
      </c>
      <c r="H296">
        <v>4</v>
      </c>
      <c r="J296">
        <v>0</v>
      </c>
      <c r="L296">
        <v>1</v>
      </c>
      <c r="M296">
        <v>0</v>
      </c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</row>
    <row r="297" spans="2:30" hidden="1" x14ac:dyDescent="0.25">
      <c r="B297">
        <v>293</v>
      </c>
      <c r="C297">
        <v>294</v>
      </c>
      <c r="D297" t="s">
        <v>1100</v>
      </c>
      <c r="E297">
        <v>4892000</v>
      </c>
      <c r="H297">
        <v>4</v>
      </c>
      <c r="J297">
        <v>5</v>
      </c>
      <c r="K297">
        <v>5</v>
      </c>
      <c r="L297">
        <v>0</v>
      </c>
      <c r="M297">
        <v>0</v>
      </c>
      <c r="Q297" s="45" t="s">
        <v>1653</v>
      </c>
      <c r="R297" s="45">
        <v>0</v>
      </c>
      <c r="S297" s="45">
        <v>0</v>
      </c>
      <c r="T297" s="45">
        <v>0</v>
      </c>
      <c r="U297" s="45">
        <v>0</v>
      </c>
      <c r="V297" s="45">
        <v>0</v>
      </c>
      <c r="W297" s="45">
        <v>0</v>
      </c>
      <c r="X297" s="45">
        <v>0</v>
      </c>
      <c r="Y297" s="45">
        <v>0</v>
      </c>
      <c r="Z297" s="45">
        <v>0</v>
      </c>
      <c r="AA297" s="45">
        <v>0</v>
      </c>
      <c r="AB297" s="45">
        <v>0</v>
      </c>
      <c r="AC297" s="45">
        <v>0</v>
      </c>
      <c r="AD297" s="45">
        <v>0</v>
      </c>
    </row>
    <row r="298" spans="2:30" x14ac:dyDescent="0.25">
      <c r="B298">
        <v>294</v>
      </c>
      <c r="C298">
        <v>295</v>
      </c>
      <c r="D298" t="s">
        <v>1101</v>
      </c>
      <c r="E298">
        <v>4893000</v>
      </c>
      <c r="H298">
        <v>5</v>
      </c>
      <c r="J298">
        <v>0</v>
      </c>
      <c r="L298">
        <v>1</v>
      </c>
      <c r="M298">
        <v>0</v>
      </c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</row>
    <row r="299" spans="2:30" x14ac:dyDescent="0.25">
      <c r="B299">
        <v>295</v>
      </c>
      <c r="C299">
        <v>296</v>
      </c>
      <c r="D299" t="s">
        <v>775</v>
      </c>
      <c r="E299">
        <v>5000000</v>
      </c>
      <c r="H299">
        <v>5</v>
      </c>
      <c r="J299">
        <v>0</v>
      </c>
      <c r="K299">
        <v>9</v>
      </c>
      <c r="L299">
        <v>1</v>
      </c>
      <c r="M299">
        <v>0</v>
      </c>
      <c r="Q299" s="45" t="s">
        <v>1241</v>
      </c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</row>
    <row r="300" spans="2:30" x14ac:dyDescent="0.25">
      <c r="B300">
        <v>296</v>
      </c>
      <c r="C300">
        <v>297</v>
      </c>
      <c r="D300" t="s">
        <v>1102</v>
      </c>
      <c r="E300">
        <v>5001000</v>
      </c>
      <c r="H300">
        <v>5</v>
      </c>
      <c r="J300">
        <v>0</v>
      </c>
      <c r="L300">
        <v>1</v>
      </c>
      <c r="M300">
        <v>0</v>
      </c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</row>
    <row r="301" spans="2:30" x14ac:dyDescent="0.25">
      <c r="B301">
        <v>297</v>
      </c>
      <c r="C301">
        <v>298</v>
      </c>
      <c r="D301" t="s">
        <v>1103</v>
      </c>
      <c r="E301">
        <v>5002000</v>
      </c>
      <c r="F301">
        <v>5205</v>
      </c>
      <c r="G301" t="s">
        <v>1432</v>
      </c>
      <c r="H301">
        <v>5</v>
      </c>
      <c r="J301">
        <v>0</v>
      </c>
      <c r="L301">
        <v>1</v>
      </c>
      <c r="M301">
        <v>1</v>
      </c>
      <c r="N301" t="s">
        <v>142</v>
      </c>
      <c r="Q301" s="45" t="s">
        <v>1750</v>
      </c>
      <c r="R301" s="45">
        <v>1012620000</v>
      </c>
      <c r="S301" s="45">
        <v>84000000</v>
      </c>
      <c r="T301" s="45">
        <v>84000000</v>
      </c>
      <c r="U301" s="45">
        <v>84000000</v>
      </c>
      <c r="V301" s="45">
        <v>84000000</v>
      </c>
      <c r="W301" s="45">
        <v>84000000</v>
      </c>
      <c r="X301" s="45">
        <v>84000000</v>
      </c>
      <c r="Y301" s="45">
        <v>84420000</v>
      </c>
      <c r="Z301" s="45">
        <v>84840000</v>
      </c>
      <c r="AA301" s="45">
        <v>84840000</v>
      </c>
      <c r="AB301" s="45">
        <v>84840000</v>
      </c>
      <c r="AC301" s="45">
        <v>84840000</v>
      </c>
      <c r="AD301" s="45">
        <v>84840000</v>
      </c>
    </row>
    <row r="302" spans="2:30" x14ac:dyDescent="0.25">
      <c r="B302">
        <v>298</v>
      </c>
      <c r="C302">
        <v>299</v>
      </c>
      <c r="D302" t="s">
        <v>1104</v>
      </c>
      <c r="E302">
        <v>5003000</v>
      </c>
      <c r="F302">
        <v>5337</v>
      </c>
      <c r="G302" t="s">
        <v>1397</v>
      </c>
      <c r="H302">
        <v>5</v>
      </c>
      <c r="J302">
        <v>0</v>
      </c>
      <c r="L302">
        <v>1</v>
      </c>
      <c r="M302">
        <v>1</v>
      </c>
      <c r="N302" t="s">
        <v>141</v>
      </c>
      <c r="Q302" s="45" t="s">
        <v>1398</v>
      </c>
      <c r="R302" s="45">
        <v>-522120000</v>
      </c>
      <c r="S302" s="45">
        <v>-43600000</v>
      </c>
      <c r="T302" s="45">
        <v>-42800000</v>
      </c>
      <c r="U302" s="45">
        <v>-43600000</v>
      </c>
      <c r="V302" s="45">
        <v>-43200000</v>
      </c>
      <c r="W302" s="45">
        <v>-43600000</v>
      </c>
      <c r="X302" s="45">
        <v>-43200000</v>
      </c>
      <c r="Y302" s="45">
        <v>-43720000</v>
      </c>
      <c r="Z302" s="45">
        <v>-43840000</v>
      </c>
      <c r="AA302" s="45">
        <v>-43440000</v>
      </c>
      <c r="AB302" s="45">
        <v>-43840000</v>
      </c>
      <c r="AC302" s="45">
        <v>-43440000</v>
      </c>
      <c r="AD302" s="45">
        <v>-43840000</v>
      </c>
    </row>
    <row r="303" spans="2:30" x14ac:dyDescent="0.25">
      <c r="B303">
        <v>299</v>
      </c>
      <c r="C303">
        <v>300</v>
      </c>
      <c r="D303" t="s">
        <v>1105</v>
      </c>
      <c r="E303">
        <v>5004000</v>
      </c>
      <c r="H303">
        <v>5</v>
      </c>
      <c r="J303">
        <v>0</v>
      </c>
      <c r="L303">
        <v>1</v>
      </c>
      <c r="M303">
        <v>1</v>
      </c>
      <c r="N303" t="s">
        <v>198</v>
      </c>
      <c r="Q303" s="45" t="s">
        <v>1751</v>
      </c>
      <c r="R303" s="45">
        <v>-40800000</v>
      </c>
      <c r="S303" s="45">
        <v>-400000</v>
      </c>
      <c r="T303" s="45">
        <v>-400000</v>
      </c>
      <c r="U303" s="45">
        <v>-400000</v>
      </c>
      <c r="V303" s="45">
        <v>-400000</v>
      </c>
      <c r="W303" s="45">
        <v>-400000</v>
      </c>
      <c r="X303" s="45">
        <v>-400000</v>
      </c>
      <c r="Y303" s="45">
        <v>-18400000</v>
      </c>
      <c r="Z303" s="45">
        <v>-18400000</v>
      </c>
      <c r="AA303" s="45">
        <v>-400000</v>
      </c>
      <c r="AB303" s="45">
        <v>-400000</v>
      </c>
      <c r="AC303" s="45">
        <v>-400000</v>
      </c>
      <c r="AD303" s="45">
        <v>-400000</v>
      </c>
    </row>
    <row r="304" spans="2:30" x14ac:dyDescent="0.25">
      <c r="B304">
        <v>300</v>
      </c>
      <c r="C304">
        <v>301</v>
      </c>
      <c r="D304" t="s">
        <v>1106</v>
      </c>
      <c r="E304">
        <v>5005000</v>
      </c>
      <c r="F304">
        <v>5700</v>
      </c>
      <c r="H304">
        <v>5</v>
      </c>
      <c r="J304">
        <v>0</v>
      </c>
      <c r="K304">
        <v>2</v>
      </c>
      <c r="L304">
        <v>1</v>
      </c>
      <c r="M304">
        <v>1</v>
      </c>
      <c r="Q304" s="45" t="s">
        <v>1752</v>
      </c>
      <c r="R304" s="45">
        <v>449700000</v>
      </c>
      <c r="S304" s="45">
        <v>40000000</v>
      </c>
      <c r="T304" s="45">
        <v>40800000</v>
      </c>
      <c r="U304" s="45">
        <v>40000000</v>
      </c>
      <c r="V304" s="45">
        <v>40400000</v>
      </c>
      <c r="W304" s="45">
        <v>40000000</v>
      </c>
      <c r="X304" s="45">
        <v>40400000</v>
      </c>
      <c r="Y304" s="45">
        <v>22300000</v>
      </c>
      <c r="Z304" s="45">
        <v>22600000</v>
      </c>
      <c r="AA304" s="45">
        <v>41000000</v>
      </c>
      <c r="AB304" s="45">
        <v>40600000</v>
      </c>
      <c r="AC304" s="45">
        <v>41000000</v>
      </c>
      <c r="AD304" s="45">
        <v>40600000</v>
      </c>
    </row>
    <row r="305" spans="2:30" x14ac:dyDescent="0.25">
      <c r="B305">
        <v>301</v>
      </c>
      <c r="C305">
        <v>302</v>
      </c>
      <c r="D305" t="s">
        <v>1107</v>
      </c>
      <c r="E305">
        <v>5006000</v>
      </c>
      <c r="H305">
        <v>5</v>
      </c>
      <c r="J305">
        <v>0</v>
      </c>
      <c r="L305">
        <v>1</v>
      </c>
      <c r="M305">
        <v>0</v>
      </c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</row>
    <row r="306" spans="2:30" x14ac:dyDescent="0.25">
      <c r="B306">
        <v>302</v>
      </c>
      <c r="C306">
        <v>303</v>
      </c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</row>
  </sheetData>
  <phoneticPr fontId="5" type="noConversion"/>
  <conditionalFormatting sqref="AE5:AE423">
    <cfRule type="expression" dxfId="20" priority="65">
      <formula>#REF!=4</formula>
    </cfRule>
  </conditionalFormatting>
  <conditionalFormatting sqref="AE4">
    <cfRule type="expression" dxfId="19" priority="72">
      <formula>#REF!=4</formula>
    </cfRule>
  </conditionalFormatting>
  <conditionalFormatting sqref="R4:AD306">
    <cfRule type="expression" dxfId="18" priority="1">
      <formula>$K4=4</formula>
    </cfRule>
  </conditionalFormatting>
  <conditionalFormatting sqref="B4:AD306">
    <cfRule type="expression" dxfId="17" priority="73" stopIfTrue="1">
      <formula>$K4=9</formula>
    </cfRule>
    <cfRule type="expression" dxfId="16" priority="74" stopIfTrue="1">
      <formula>$K4=2</formula>
    </cfRule>
    <cfRule type="expression" dxfId="15" priority="75" stopIfTrue="1">
      <formula>$K4=1</formula>
    </cfRule>
    <cfRule type="expression" dxfId="14" priority="76" stopIfTrue="1">
      <formula>$K4=4</formula>
    </cfRule>
  </conditionalFormatting>
  <dataValidations count="4">
    <dataValidation allowBlank="1" showInputMessage="1" showErrorMessage="1" sqref="A1" xr:uid="{00000000-0002-0000-0700-000000000000}"/>
    <dataValidation type="textLength" operator="lessThanOrEqual" allowBlank="1" showInputMessage="1" showErrorMessage="1" sqref="D4:D306 N4:P306" xr:uid="{00000000-0002-0000-0700-000001000000}">
      <formula1>50</formula1>
    </dataValidation>
    <dataValidation type="whole" allowBlank="1" showInputMessage="1" showErrorMessage="1" sqref="E4:E306 J4:K306" xr:uid="{00000000-0002-0000-0700-000002000000}">
      <formula1>-2147483648</formula1>
      <formula2>2147483647</formula2>
    </dataValidation>
    <dataValidation type="decimal" operator="notEqual" allowBlank="1" showInputMessage="1" showErrorMessage="1" sqref="Q4:AD306" xr:uid="{00000000-0002-0000-0700-000004000000}">
      <formula1>-1.11222333444555E+29</formula1>
    </dataValidation>
  </dataValidations>
  <pageMargins left="0.7" right="0.7" top="0.75" bottom="0.75" header="0.3" footer="0.3"/>
  <pageSetup paperSize="9" scale="31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4EBF-7EE3-41DA-A3D2-2C57B778F2E8}">
  <sheetPr codeName="Sheet6">
    <tabColor rgb="FF002060"/>
    <pageSetUpPr fitToPage="1"/>
  </sheetPr>
  <dimension ref="B3:F4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5.140625" customWidth="1"/>
    <col min="4" max="4" width="15.42578125" customWidth="1"/>
    <col min="5" max="5" width="22.140625" customWidth="1"/>
    <col min="6" max="6" width="26.7109375" customWidth="1"/>
  </cols>
  <sheetData>
    <row r="3" spans="2:6" x14ac:dyDescent="0.25">
      <c r="B3" t="s">
        <v>82</v>
      </c>
      <c r="C3" t="s">
        <v>45</v>
      </c>
      <c r="D3" t="s">
        <v>1545</v>
      </c>
      <c r="E3" t="s">
        <v>1546</v>
      </c>
      <c r="F3" t="s">
        <v>1610</v>
      </c>
    </row>
    <row r="4" spans="2:6" x14ac:dyDescent="0.25">
      <c r="B4">
        <v>0</v>
      </c>
      <c r="C4">
        <v>1</v>
      </c>
      <c r="D4" t="s">
        <v>848</v>
      </c>
      <c r="E4" t="s">
        <v>1208</v>
      </c>
    </row>
  </sheetData>
  <phoneticPr fontId="5" type="noConversion"/>
  <dataValidations count="1">
    <dataValidation allowBlank="1" showInputMessage="1" showErrorMessage="1" sqref="A1" xr:uid="{76FF108C-CBF2-445C-86CB-E95ADC125CAB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:C2993"/>
  <sheetViews>
    <sheetView workbookViewId="0">
      <pane ySplit="1" topLeftCell="A2" activePane="bottomLeft" state="frozenSplit"/>
      <selection pane="bottomLeft" activeCell="B12" sqref="B12"/>
    </sheetView>
  </sheetViews>
  <sheetFormatPr defaultRowHeight="15" x14ac:dyDescent="0.25"/>
  <cols>
    <col min="1" max="1" width="12.85546875" customWidth="1"/>
  </cols>
  <sheetData>
    <row r="1" spans="1:3" x14ac:dyDescent="0.25">
      <c r="A1" s="7" t="s">
        <v>45</v>
      </c>
    </row>
    <row r="2" spans="1:3" x14ac:dyDescent="0.25">
      <c r="A2" t="s">
        <v>293</v>
      </c>
    </row>
    <row r="3" spans="1:3" x14ac:dyDescent="0.25">
      <c r="A3" s="27" t="s">
        <v>13</v>
      </c>
      <c r="B3" t="s">
        <v>124</v>
      </c>
      <c r="C3" s="27" t="s">
        <v>361</v>
      </c>
    </row>
    <row r="4" spans="1:3" x14ac:dyDescent="0.25">
      <c r="A4" s="27" t="s">
        <v>13</v>
      </c>
      <c r="B4" t="s">
        <v>125</v>
      </c>
      <c r="C4" t="b">
        <v>0</v>
      </c>
    </row>
    <row r="5" spans="1:3" x14ac:dyDescent="0.25">
      <c r="A5" s="27" t="s">
        <v>82</v>
      </c>
      <c r="B5" t="s">
        <v>126</v>
      </c>
      <c r="C5" t="b">
        <v>1</v>
      </c>
    </row>
    <row r="6" spans="1:3" x14ac:dyDescent="0.25">
      <c r="A6" s="27" t="s">
        <v>214</v>
      </c>
      <c r="B6" t="s">
        <v>126</v>
      </c>
      <c r="C6" t="b">
        <v>1</v>
      </c>
    </row>
    <row r="7" spans="1:3" x14ac:dyDescent="0.25">
      <c r="A7" s="27" t="s">
        <v>212</v>
      </c>
      <c r="B7" t="s">
        <v>126</v>
      </c>
      <c r="C7" t="b">
        <v>1</v>
      </c>
    </row>
    <row r="8" spans="1:3" x14ac:dyDescent="0.25">
      <c r="A8" s="27" t="s">
        <v>89</v>
      </c>
      <c r="B8" t="s">
        <v>126</v>
      </c>
      <c r="C8" t="b">
        <v>0</v>
      </c>
    </row>
    <row r="9" spans="1:3" x14ac:dyDescent="0.25">
      <c r="A9" s="27" t="s">
        <v>90</v>
      </c>
      <c r="B9" t="s">
        <v>126</v>
      </c>
      <c r="C9" t="b">
        <v>0</v>
      </c>
    </row>
    <row r="10" spans="1:3" x14ac:dyDescent="0.25">
      <c r="A10" s="27" t="s">
        <v>152</v>
      </c>
      <c r="B10" t="s">
        <v>126</v>
      </c>
      <c r="C10" t="b">
        <v>1</v>
      </c>
    </row>
    <row r="11" spans="1:3" x14ac:dyDescent="0.25">
      <c r="A11" s="27" t="s">
        <v>91</v>
      </c>
      <c r="B11" t="s">
        <v>126</v>
      </c>
      <c r="C11" t="b">
        <v>0</v>
      </c>
    </row>
    <row r="12" spans="1:3" x14ac:dyDescent="0.25">
      <c r="A12" s="27" t="s">
        <v>216</v>
      </c>
      <c r="B12" t="s">
        <v>126</v>
      </c>
      <c r="C12" t="b">
        <v>1</v>
      </c>
    </row>
    <row r="13" spans="1:3" x14ac:dyDescent="0.25">
      <c r="A13" s="27" t="s">
        <v>215</v>
      </c>
      <c r="B13" t="s">
        <v>126</v>
      </c>
      <c r="C13" t="b">
        <v>0</v>
      </c>
    </row>
    <row r="14" spans="1:3" x14ac:dyDescent="0.25">
      <c r="A14" s="27" t="s">
        <v>217</v>
      </c>
      <c r="B14" t="s">
        <v>126</v>
      </c>
      <c r="C14" t="b">
        <v>1</v>
      </c>
    </row>
    <row r="15" spans="1:3" x14ac:dyDescent="0.25">
      <c r="A15" s="27" t="s">
        <v>92</v>
      </c>
      <c r="B15" t="s">
        <v>126</v>
      </c>
      <c r="C15" t="b">
        <v>0</v>
      </c>
    </row>
    <row r="16" spans="1:3" x14ac:dyDescent="0.25">
      <c r="A16" s="27" t="s">
        <v>218</v>
      </c>
      <c r="B16" t="s">
        <v>126</v>
      </c>
      <c r="C16" t="b">
        <v>1</v>
      </c>
    </row>
    <row r="17" spans="1:3" x14ac:dyDescent="0.25">
      <c r="A17" s="27" t="s">
        <v>345</v>
      </c>
      <c r="B17" t="s">
        <v>126</v>
      </c>
      <c r="C17" t="b">
        <v>0</v>
      </c>
    </row>
    <row r="18" spans="1:3" x14ac:dyDescent="0.25">
      <c r="A18" s="27" t="s">
        <v>94</v>
      </c>
      <c r="B18" t="s">
        <v>126</v>
      </c>
      <c r="C18" t="b">
        <v>0</v>
      </c>
    </row>
    <row r="19" spans="1:3" x14ac:dyDescent="0.25">
      <c r="A19" s="27" t="s">
        <v>95</v>
      </c>
      <c r="B19" t="s">
        <v>126</v>
      </c>
      <c r="C19" t="b">
        <v>0</v>
      </c>
    </row>
    <row r="20" spans="1:3" x14ac:dyDescent="0.25">
      <c r="A20" s="27" t="s">
        <v>96</v>
      </c>
      <c r="B20" t="s">
        <v>126</v>
      </c>
      <c r="C20" t="b">
        <v>0</v>
      </c>
    </row>
    <row r="21" spans="1:3" x14ac:dyDescent="0.25">
      <c r="A21" s="27" t="s">
        <v>97</v>
      </c>
      <c r="B21" t="s">
        <v>126</v>
      </c>
      <c r="C21" t="b">
        <v>0</v>
      </c>
    </row>
    <row r="22" spans="1:3" x14ac:dyDescent="0.25">
      <c r="A22" s="27" t="s">
        <v>49</v>
      </c>
      <c r="B22" t="s">
        <v>126</v>
      </c>
      <c r="C22" t="b">
        <v>0</v>
      </c>
    </row>
    <row r="23" spans="1:3" x14ac:dyDescent="0.25">
      <c r="A23" s="27" t="s">
        <v>98</v>
      </c>
      <c r="B23" t="s">
        <v>126</v>
      </c>
      <c r="C23" t="b">
        <v>0</v>
      </c>
    </row>
    <row r="24" spans="1:3" x14ac:dyDescent="0.25">
      <c r="A24" s="27" t="s">
        <v>99</v>
      </c>
      <c r="B24" t="s">
        <v>126</v>
      </c>
      <c r="C24" t="b">
        <v>0</v>
      </c>
    </row>
    <row r="25" spans="1:3" x14ac:dyDescent="0.25">
      <c r="A25" s="27" t="s">
        <v>50</v>
      </c>
      <c r="B25" t="s">
        <v>126</v>
      </c>
      <c r="C25" t="b">
        <v>0</v>
      </c>
    </row>
    <row r="26" spans="1:3" x14ac:dyDescent="0.25">
      <c r="A26" s="27" t="s">
        <v>100</v>
      </c>
      <c r="B26" t="s">
        <v>126</v>
      </c>
      <c r="C26" t="b">
        <v>0</v>
      </c>
    </row>
    <row r="27" spans="1:3" x14ac:dyDescent="0.25">
      <c r="A27" s="27" t="s">
        <v>101</v>
      </c>
      <c r="B27" t="s">
        <v>126</v>
      </c>
      <c r="C27" t="b">
        <v>0</v>
      </c>
    </row>
    <row r="28" spans="1:3" x14ac:dyDescent="0.25">
      <c r="A28" s="27" t="s">
        <v>51</v>
      </c>
      <c r="B28" t="s">
        <v>126</v>
      </c>
      <c r="C28" t="b">
        <v>0</v>
      </c>
    </row>
    <row r="29" spans="1:3" x14ac:dyDescent="0.25">
      <c r="A29" s="27" t="s">
        <v>102</v>
      </c>
      <c r="B29" t="s">
        <v>126</v>
      </c>
      <c r="C29" t="b">
        <v>0</v>
      </c>
    </row>
    <row r="30" spans="1:3" x14ac:dyDescent="0.25">
      <c r="A30" s="27" t="s">
        <v>103</v>
      </c>
      <c r="B30" t="s">
        <v>126</v>
      </c>
      <c r="C30" t="b">
        <v>0</v>
      </c>
    </row>
    <row r="31" spans="1:3" x14ac:dyDescent="0.25">
      <c r="A31" s="27" t="s">
        <v>52</v>
      </c>
      <c r="B31" t="s">
        <v>126</v>
      </c>
      <c r="C31" t="b">
        <v>0</v>
      </c>
    </row>
    <row r="32" spans="1:3" x14ac:dyDescent="0.25">
      <c r="A32" s="27" t="s">
        <v>104</v>
      </c>
      <c r="B32" t="s">
        <v>126</v>
      </c>
      <c r="C32" t="b">
        <v>0</v>
      </c>
    </row>
    <row r="33" spans="1:3" x14ac:dyDescent="0.25">
      <c r="A33" s="27" t="s">
        <v>105</v>
      </c>
      <c r="B33" t="s">
        <v>126</v>
      </c>
      <c r="C33" t="b">
        <v>0</v>
      </c>
    </row>
    <row r="34" spans="1:3" x14ac:dyDescent="0.25">
      <c r="A34" s="27" t="s">
        <v>53</v>
      </c>
      <c r="B34" t="s">
        <v>126</v>
      </c>
      <c r="C34" t="b">
        <v>0</v>
      </c>
    </row>
    <row r="35" spans="1:3" x14ac:dyDescent="0.25">
      <c r="A35" s="27" t="s">
        <v>106</v>
      </c>
      <c r="B35" t="s">
        <v>126</v>
      </c>
      <c r="C35" t="b">
        <v>0</v>
      </c>
    </row>
    <row r="36" spans="1:3" x14ac:dyDescent="0.25">
      <c r="A36" s="27" t="s">
        <v>107</v>
      </c>
      <c r="B36" t="s">
        <v>126</v>
      </c>
      <c r="C36" t="b">
        <v>0</v>
      </c>
    </row>
    <row r="37" spans="1:3" x14ac:dyDescent="0.25">
      <c r="A37" s="27" t="s">
        <v>54</v>
      </c>
      <c r="B37" t="s">
        <v>126</v>
      </c>
      <c r="C37" t="b">
        <v>0</v>
      </c>
    </row>
    <row r="38" spans="1:3" x14ac:dyDescent="0.25">
      <c r="A38" s="27" t="s">
        <v>108</v>
      </c>
      <c r="B38" t="s">
        <v>126</v>
      </c>
      <c r="C38" t="b">
        <v>0</v>
      </c>
    </row>
    <row r="39" spans="1:3" x14ac:dyDescent="0.25">
      <c r="A39" s="27" t="s">
        <v>109</v>
      </c>
      <c r="B39" t="s">
        <v>126</v>
      </c>
      <c r="C39" t="b">
        <v>0</v>
      </c>
    </row>
    <row r="40" spans="1:3" x14ac:dyDescent="0.25">
      <c r="A40" s="27" t="s">
        <v>55</v>
      </c>
      <c r="B40" t="s">
        <v>126</v>
      </c>
      <c r="C40" t="b">
        <v>0</v>
      </c>
    </row>
    <row r="41" spans="1:3" x14ac:dyDescent="0.25">
      <c r="A41" s="27" t="s">
        <v>110</v>
      </c>
      <c r="B41" t="s">
        <v>126</v>
      </c>
      <c r="C41" t="b">
        <v>0</v>
      </c>
    </row>
    <row r="42" spans="1:3" x14ac:dyDescent="0.25">
      <c r="A42" s="27" t="s">
        <v>111</v>
      </c>
      <c r="B42" t="s">
        <v>126</v>
      </c>
      <c r="C42" t="b">
        <v>0</v>
      </c>
    </row>
    <row r="43" spans="1:3" x14ac:dyDescent="0.25">
      <c r="A43" s="27" t="s">
        <v>56</v>
      </c>
      <c r="B43" t="s">
        <v>126</v>
      </c>
      <c r="C43" t="b">
        <v>0</v>
      </c>
    </row>
    <row r="44" spans="1:3" x14ac:dyDescent="0.25">
      <c r="A44" s="27" t="s">
        <v>112</v>
      </c>
      <c r="B44" t="s">
        <v>126</v>
      </c>
      <c r="C44" t="b">
        <v>0</v>
      </c>
    </row>
    <row r="45" spans="1:3" x14ac:dyDescent="0.25">
      <c r="A45" s="27" t="s">
        <v>113</v>
      </c>
      <c r="B45" t="s">
        <v>126</v>
      </c>
      <c r="C45" t="b">
        <v>0</v>
      </c>
    </row>
    <row r="46" spans="1:3" x14ac:dyDescent="0.25">
      <c r="A46" s="27" t="s">
        <v>57</v>
      </c>
      <c r="B46" t="s">
        <v>126</v>
      </c>
      <c r="C46" t="b">
        <v>0</v>
      </c>
    </row>
    <row r="47" spans="1:3" x14ac:dyDescent="0.25">
      <c r="A47" s="27" t="s">
        <v>114</v>
      </c>
      <c r="B47" t="s">
        <v>126</v>
      </c>
      <c r="C47" t="b">
        <v>0</v>
      </c>
    </row>
    <row r="48" spans="1:3" x14ac:dyDescent="0.25">
      <c r="A48" s="27" t="s">
        <v>115</v>
      </c>
      <c r="B48" t="s">
        <v>126</v>
      </c>
      <c r="C48" t="b">
        <v>0</v>
      </c>
    </row>
    <row r="49" spans="1:3" x14ac:dyDescent="0.25">
      <c r="A49" s="27" t="s">
        <v>58</v>
      </c>
      <c r="B49" t="s">
        <v>126</v>
      </c>
      <c r="C49" t="b">
        <v>0</v>
      </c>
    </row>
    <row r="50" spans="1:3" x14ac:dyDescent="0.25">
      <c r="A50" s="27" t="s">
        <v>116</v>
      </c>
      <c r="B50" t="s">
        <v>126</v>
      </c>
      <c r="C50" t="b">
        <v>0</v>
      </c>
    </row>
    <row r="51" spans="1:3" x14ac:dyDescent="0.25">
      <c r="A51" s="27" t="s">
        <v>117</v>
      </c>
      <c r="B51" t="s">
        <v>126</v>
      </c>
      <c r="C51" t="b">
        <v>0</v>
      </c>
    </row>
    <row r="52" spans="1:3" x14ac:dyDescent="0.25">
      <c r="A52" s="27" t="s">
        <v>59</v>
      </c>
      <c r="B52" t="s">
        <v>126</v>
      </c>
      <c r="C52" t="b">
        <v>0</v>
      </c>
    </row>
    <row r="53" spans="1:3" x14ac:dyDescent="0.25">
      <c r="A53" s="27" t="s">
        <v>118</v>
      </c>
      <c r="B53" t="s">
        <v>126</v>
      </c>
      <c r="C53" t="b">
        <v>0</v>
      </c>
    </row>
    <row r="54" spans="1:3" x14ac:dyDescent="0.25">
      <c r="A54" s="27" t="s">
        <v>119</v>
      </c>
      <c r="B54" t="s">
        <v>126</v>
      </c>
      <c r="C54" t="b">
        <v>0</v>
      </c>
    </row>
    <row r="55" spans="1:3" x14ac:dyDescent="0.25">
      <c r="A55" s="27" t="s">
        <v>60</v>
      </c>
      <c r="B55" t="s">
        <v>126</v>
      </c>
      <c r="C55" t="b">
        <v>0</v>
      </c>
    </row>
    <row r="56" spans="1:3" x14ac:dyDescent="0.25">
      <c r="A56" s="27" t="s">
        <v>120</v>
      </c>
      <c r="B56" t="s">
        <v>126</v>
      </c>
      <c r="C56" t="b">
        <v>0</v>
      </c>
    </row>
    <row r="57" spans="1:3" x14ac:dyDescent="0.25">
      <c r="A57" s="27" t="s">
        <v>121</v>
      </c>
      <c r="B57" t="s">
        <v>126</v>
      </c>
      <c r="C57" t="b">
        <v>0</v>
      </c>
    </row>
    <row r="58" spans="1:3" x14ac:dyDescent="0.25">
      <c r="A58" s="27" t="s">
        <v>122</v>
      </c>
      <c r="B58" t="s">
        <v>126</v>
      </c>
      <c r="C58" t="b">
        <v>1</v>
      </c>
    </row>
    <row r="59" spans="1:3" x14ac:dyDescent="0.25">
      <c r="A59" s="27" t="s">
        <v>380</v>
      </c>
      <c r="B59" t="s">
        <v>126</v>
      </c>
      <c r="C59" t="b">
        <v>1</v>
      </c>
    </row>
    <row r="60" spans="1:3" x14ac:dyDescent="0.25">
      <c r="A60" s="27" t="s">
        <v>364</v>
      </c>
      <c r="B60" t="s">
        <v>126</v>
      </c>
      <c r="C60" t="b">
        <v>1</v>
      </c>
    </row>
    <row r="61" spans="1:3" x14ac:dyDescent="0.25">
      <c r="A61" t="s">
        <v>294</v>
      </c>
    </row>
    <row r="62" spans="1:3" x14ac:dyDescent="0.25">
      <c r="A62" t="s">
        <v>295</v>
      </c>
    </row>
    <row r="63" spans="1:3" x14ac:dyDescent="0.25">
      <c r="A63" s="27" t="s">
        <v>13</v>
      </c>
      <c r="B63" t="s">
        <v>124</v>
      </c>
      <c r="C63" s="27" t="s">
        <v>361</v>
      </c>
    </row>
    <row r="64" spans="1:3" x14ac:dyDescent="0.25">
      <c r="A64" s="27" t="s">
        <v>13</v>
      </c>
      <c r="B64" t="s">
        <v>125</v>
      </c>
      <c r="C64" t="b">
        <v>0</v>
      </c>
    </row>
    <row r="65" spans="1:3" x14ac:dyDescent="0.25">
      <c r="A65" s="27" t="s">
        <v>82</v>
      </c>
      <c r="B65" t="s">
        <v>126</v>
      </c>
      <c r="C65" t="b">
        <v>0</v>
      </c>
    </row>
    <row r="66" spans="1:3" x14ac:dyDescent="0.25">
      <c r="A66" s="27" t="s">
        <v>214</v>
      </c>
      <c r="B66" t="s">
        <v>126</v>
      </c>
      <c r="C66" t="b">
        <v>0</v>
      </c>
    </row>
    <row r="67" spans="1:3" x14ac:dyDescent="0.25">
      <c r="A67" s="27" t="s">
        <v>212</v>
      </c>
      <c r="B67" t="s">
        <v>126</v>
      </c>
      <c r="C67" t="b">
        <v>0</v>
      </c>
    </row>
    <row r="68" spans="1:3" x14ac:dyDescent="0.25">
      <c r="A68" s="27" t="s">
        <v>89</v>
      </c>
      <c r="B68" t="s">
        <v>126</v>
      </c>
      <c r="C68" t="b">
        <v>0</v>
      </c>
    </row>
    <row r="69" spans="1:3" x14ac:dyDescent="0.25">
      <c r="A69" s="27" t="s">
        <v>90</v>
      </c>
      <c r="B69" t="s">
        <v>126</v>
      </c>
      <c r="C69" t="b">
        <v>0</v>
      </c>
    </row>
    <row r="70" spans="1:3" x14ac:dyDescent="0.25">
      <c r="A70" s="27" t="s">
        <v>152</v>
      </c>
      <c r="B70" t="s">
        <v>126</v>
      </c>
      <c r="C70" t="b">
        <v>0</v>
      </c>
    </row>
    <row r="71" spans="1:3" x14ac:dyDescent="0.25">
      <c r="A71" s="27" t="s">
        <v>91</v>
      </c>
      <c r="B71" t="s">
        <v>126</v>
      </c>
      <c r="C71" t="b">
        <v>0</v>
      </c>
    </row>
    <row r="72" spans="1:3" x14ac:dyDescent="0.25">
      <c r="A72" s="27" t="s">
        <v>216</v>
      </c>
      <c r="B72" t="s">
        <v>126</v>
      </c>
      <c r="C72" t="b">
        <v>0</v>
      </c>
    </row>
    <row r="73" spans="1:3" x14ac:dyDescent="0.25">
      <c r="A73" s="27" t="s">
        <v>215</v>
      </c>
      <c r="B73" t="s">
        <v>126</v>
      </c>
      <c r="C73" t="b">
        <v>0</v>
      </c>
    </row>
    <row r="74" spans="1:3" x14ac:dyDescent="0.25">
      <c r="A74" s="27" t="s">
        <v>217</v>
      </c>
      <c r="B74" t="s">
        <v>126</v>
      </c>
      <c r="C74" t="b">
        <v>0</v>
      </c>
    </row>
    <row r="75" spans="1:3" x14ac:dyDescent="0.25">
      <c r="A75" s="27" t="s">
        <v>92</v>
      </c>
      <c r="B75" t="s">
        <v>126</v>
      </c>
      <c r="C75" t="b">
        <v>0</v>
      </c>
    </row>
    <row r="76" spans="1:3" x14ac:dyDescent="0.25">
      <c r="A76" s="27" t="s">
        <v>218</v>
      </c>
      <c r="B76" t="s">
        <v>126</v>
      </c>
      <c r="C76" t="b">
        <v>0</v>
      </c>
    </row>
    <row r="77" spans="1:3" x14ac:dyDescent="0.25">
      <c r="A77" s="27" t="s">
        <v>345</v>
      </c>
      <c r="B77" t="s">
        <v>126</v>
      </c>
      <c r="C77" t="b">
        <v>0</v>
      </c>
    </row>
    <row r="78" spans="1:3" x14ac:dyDescent="0.25">
      <c r="A78" s="27" t="s">
        <v>94</v>
      </c>
      <c r="B78" t="s">
        <v>126</v>
      </c>
      <c r="C78" t="b">
        <v>0</v>
      </c>
    </row>
    <row r="79" spans="1:3" x14ac:dyDescent="0.25">
      <c r="A79" s="27" t="s">
        <v>95</v>
      </c>
      <c r="B79" t="s">
        <v>126</v>
      </c>
      <c r="C79" t="b">
        <v>0</v>
      </c>
    </row>
    <row r="80" spans="1:3" x14ac:dyDescent="0.25">
      <c r="A80" s="27" t="s">
        <v>96</v>
      </c>
      <c r="B80" t="s">
        <v>126</v>
      </c>
      <c r="C80" t="b">
        <v>0</v>
      </c>
    </row>
    <row r="81" spans="1:3" x14ac:dyDescent="0.25">
      <c r="A81" s="27" t="s">
        <v>97</v>
      </c>
      <c r="B81" t="s">
        <v>126</v>
      </c>
      <c r="C81" t="b">
        <v>0</v>
      </c>
    </row>
    <row r="82" spans="1:3" x14ac:dyDescent="0.25">
      <c r="A82" s="27" t="s">
        <v>49</v>
      </c>
      <c r="B82" t="s">
        <v>126</v>
      </c>
      <c r="C82" t="b">
        <v>0</v>
      </c>
    </row>
    <row r="83" spans="1:3" x14ac:dyDescent="0.25">
      <c r="A83" s="27" t="s">
        <v>98</v>
      </c>
      <c r="B83" t="s">
        <v>126</v>
      </c>
      <c r="C83" t="b">
        <v>0</v>
      </c>
    </row>
    <row r="84" spans="1:3" x14ac:dyDescent="0.25">
      <c r="A84" s="27" t="s">
        <v>99</v>
      </c>
      <c r="B84" t="s">
        <v>126</v>
      </c>
      <c r="C84" t="b">
        <v>0</v>
      </c>
    </row>
    <row r="85" spans="1:3" x14ac:dyDescent="0.25">
      <c r="A85" s="27" t="s">
        <v>50</v>
      </c>
      <c r="B85" t="s">
        <v>126</v>
      </c>
      <c r="C85" t="b">
        <v>0</v>
      </c>
    </row>
    <row r="86" spans="1:3" x14ac:dyDescent="0.25">
      <c r="A86" s="27" t="s">
        <v>100</v>
      </c>
      <c r="B86" t="s">
        <v>126</v>
      </c>
      <c r="C86" t="b">
        <v>0</v>
      </c>
    </row>
    <row r="87" spans="1:3" x14ac:dyDescent="0.25">
      <c r="A87" s="27" t="s">
        <v>101</v>
      </c>
      <c r="B87" t="s">
        <v>126</v>
      </c>
      <c r="C87" t="b">
        <v>0</v>
      </c>
    </row>
    <row r="88" spans="1:3" x14ac:dyDescent="0.25">
      <c r="A88" s="27" t="s">
        <v>51</v>
      </c>
      <c r="B88" t="s">
        <v>126</v>
      </c>
      <c r="C88" t="b">
        <v>0</v>
      </c>
    </row>
    <row r="89" spans="1:3" x14ac:dyDescent="0.25">
      <c r="A89" s="27" t="s">
        <v>102</v>
      </c>
      <c r="B89" t="s">
        <v>126</v>
      </c>
      <c r="C89" t="b">
        <v>0</v>
      </c>
    </row>
    <row r="90" spans="1:3" x14ac:dyDescent="0.25">
      <c r="A90" s="27" t="s">
        <v>103</v>
      </c>
      <c r="B90" t="s">
        <v>126</v>
      </c>
      <c r="C90" t="b">
        <v>0</v>
      </c>
    </row>
    <row r="91" spans="1:3" x14ac:dyDescent="0.25">
      <c r="A91" s="27" t="s">
        <v>52</v>
      </c>
      <c r="B91" t="s">
        <v>126</v>
      </c>
      <c r="C91" t="b">
        <v>0</v>
      </c>
    </row>
    <row r="92" spans="1:3" x14ac:dyDescent="0.25">
      <c r="A92" s="27" t="s">
        <v>104</v>
      </c>
      <c r="B92" t="s">
        <v>126</v>
      </c>
      <c r="C92" t="b">
        <v>0</v>
      </c>
    </row>
    <row r="93" spans="1:3" x14ac:dyDescent="0.25">
      <c r="A93" s="27" t="s">
        <v>105</v>
      </c>
      <c r="B93" t="s">
        <v>126</v>
      </c>
      <c r="C93" t="b">
        <v>0</v>
      </c>
    </row>
    <row r="94" spans="1:3" x14ac:dyDescent="0.25">
      <c r="A94" s="27" t="s">
        <v>53</v>
      </c>
      <c r="B94" t="s">
        <v>126</v>
      </c>
      <c r="C94" t="b">
        <v>0</v>
      </c>
    </row>
    <row r="95" spans="1:3" x14ac:dyDescent="0.25">
      <c r="A95" s="27" t="s">
        <v>106</v>
      </c>
      <c r="B95" t="s">
        <v>126</v>
      </c>
      <c r="C95" t="b">
        <v>0</v>
      </c>
    </row>
    <row r="96" spans="1:3" x14ac:dyDescent="0.25">
      <c r="A96" s="27" t="s">
        <v>107</v>
      </c>
      <c r="B96" t="s">
        <v>126</v>
      </c>
      <c r="C96" t="b">
        <v>0</v>
      </c>
    </row>
    <row r="97" spans="1:3" x14ac:dyDescent="0.25">
      <c r="A97" s="27" t="s">
        <v>54</v>
      </c>
      <c r="B97" t="s">
        <v>126</v>
      </c>
      <c r="C97" t="b">
        <v>0</v>
      </c>
    </row>
    <row r="98" spans="1:3" x14ac:dyDescent="0.25">
      <c r="A98" s="27" t="s">
        <v>108</v>
      </c>
      <c r="B98" t="s">
        <v>126</v>
      </c>
      <c r="C98" t="b">
        <v>0</v>
      </c>
    </row>
    <row r="99" spans="1:3" x14ac:dyDescent="0.25">
      <c r="A99" s="27" t="s">
        <v>109</v>
      </c>
      <c r="B99" t="s">
        <v>126</v>
      </c>
      <c r="C99" t="b">
        <v>0</v>
      </c>
    </row>
    <row r="100" spans="1:3" x14ac:dyDescent="0.25">
      <c r="A100" s="27" t="s">
        <v>55</v>
      </c>
      <c r="B100" t="s">
        <v>126</v>
      </c>
      <c r="C100" t="b">
        <v>0</v>
      </c>
    </row>
    <row r="101" spans="1:3" x14ac:dyDescent="0.25">
      <c r="A101" s="27" t="s">
        <v>110</v>
      </c>
      <c r="B101" t="s">
        <v>126</v>
      </c>
      <c r="C101" t="b">
        <v>0</v>
      </c>
    </row>
    <row r="102" spans="1:3" x14ac:dyDescent="0.25">
      <c r="A102" s="27" t="s">
        <v>111</v>
      </c>
      <c r="B102" t="s">
        <v>126</v>
      </c>
      <c r="C102" t="b">
        <v>0</v>
      </c>
    </row>
    <row r="103" spans="1:3" x14ac:dyDescent="0.25">
      <c r="A103" s="27" t="s">
        <v>56</v>
      </c>
      <c r="B103" t="s">
        <v>126</v>
      </c>
      <c r="C103" t="b">
        <v>0</v>
      </c>
    </row>
    <row r="104" spans="1:3" x14ac:dyDescent="0.25">
      <c r="A104" s="27" t="s">
        <v>112</v>
      </c>
      <c r="B104" t="s">
        <v>126</v>
      </c>
      <c r="C104" t="b">
        <v>0</v>
      </c>
    </row>
    <row r="105" spans="1:3" x14ac:dyDescent="0.25">
      <c r="A105" s="27" t="s">
        <v>113</v>
      </c>
      <c r="B105" t="s">
        <v>126</v>
      </c>
      <c r="C105" t="b">
        <v>0</v>
      </c>
    </row>
    <row r="106" spans="1:3" x14ac:dyDescent="0.25">
      <c r="A106" s="27" t="s">
        <v>57</v>
      </c>
      <c r="B106" t="s">
        <v>126</v>
      </c>
      <c r="C106" t="b">
        <v>0</v>
      </c>
    </row>
    <row r="107" spans="1:3" x14ac:dyDescent="0.25">
      <c r="A107" s="27" t="s">
        <v>114</v>
      </c>
      <c r="B107" t="s">
        <v>126</v>
      </c>
      <c r="C107" t="b">
        <v>0</v>
      </c>
    </row>
    <row r="108" spans="1:3" x14ac:dyDescent="0.25">
      <c r="A108" s="27" t="s">
        <v>115</v>
      </c>
      <c r="B108" t="s">
        <v>126</v>
      </c>
      <c r="C108" t="b">
        <v>0</v>
      </c>
    </row>
    <row r="109" spans="1:3" x14ac:dyDescent="0.25">
      <c r="A109" s="27" t="s">
        <v>58</v>
      </c>
      <c r="B109" t="s">
        <v>126</v>
      </c>
      <c r="C109" t="b">
        <v>0</v>
      </c>
    </row>
    <row r="110" spans="1:3" x14ac:dyDescent="0.25">
      <c r="A110" s="27" t="s">
        <v>116</v>
      </c>
      <c r="B110" t="s">
        <v>126</v>
      </c>
      <c r="C110" t="b">
        <v>0</v>
      </c>
    </row>
    <row r="111" spans="1:3" x14ac:dyDescent="0.25">
      <c r="A111" s="27" t="s">
        <v>117</v>
      </c>
      <c r="B111" t="s">
        <v>126</v>
      </c>
      <c r="C111" t="b">
        <v>0</v>
      </c>
    </row>
    <row r="112" spans="1:3" x14ac:dyDescent="0.25">
      <c r="A112" s="27" t="s">
        <v>59</v>
      </c>
      <c r="B112" t="s">
        <v>126</v>
      </c>
      <c r="C112" t="b">
        <v>0</v>
      </c>
    </row>
    <row r="113" spans="1:3" x14ac:dyDescent="0.25">
      <c r="A113" s="27" t="s">
        <v>118</v>
      </c>
      <c r="B113" t="s">
        <v>126</v>
      </c>
      <c r="C113" t="b">
        <v>0</v>
      </c>
    </row>
    <row r="114" spans="1:3" x14ac:dyDescent="0.25">
      <c r="A114" s="27" t="s">
        <v>119</v>
      </c>
      <c r="B114" t="s">
        <v>126</v>
      </c>
      <c r="C114" t="b">
        <v>0</v>
      </c>
    </row>
    <row r="115" spans="1:3" x14ac:dyDescent="0.25">
      <c r="A115" s="27" t="s">
        <v>60</v>
      </c>
      <c r="B115" t="s">
        <v>126</v>
      </c>
      <c r="C115" t="b">
        <v>0</v>
      </c>
    </row>
    <row r="116" spans="1:3" x14ac:dyDescent="0.25">
      <c r="A116" s="27" t="s">
        <v>120</v>
      </c>
      <c r="B116" t="s">
        <v>126</v>
      </c>
      <c r="C116" t="b">
        <v>0</v>
      </c>
    </row>
    <row r="117" spans="1:3" x14ac:dyDescent="0.25">
      <c r="A117" s="27" t="s">
        <v>121</v>
      </c>
      <c r="B117" t="s">
        <v>126</v>
      </c>
      <c r="C117" t="b">
        <v>0</v>
      </c>
    </row>
    <row r="118" spans="1:3" x14ac:dyDescent="0.25">
      <c r="A118" s="27" t="s">
        <v>122</v>
      </c>
      <c r="B118" t="s">
        <v>126</v>
      </c>
      <c r="C118" t="b">
        <v>0</v>
      </c>
    </row>
    <row r="119" spans="1:3" x14ac:dyDescent="0.25">
      <c r="A119" s="27" t="s">
        <v>380</v>
      </c>
      <c r="B119" t="s">
        <v>126</v>
      </c>
      <c r="C119" t="b">
        <v>0</v>
      </c>
    </row>
    <row r="120" spans="1:3" x14ac:dyDescent="0.25">
      <c r="A120" s="27" t="s">
        <v>364</v>
      </c>
      <c r="B120" t="s">
        <v>126</v>
      </c>
      <c r="C120" t="b">
        <v>0</v>
      </c>
    </row>
    <row r="121" spans="1:3" x14ac:dyDescent="0.25">
      <c r="A121" s="27" t="s">
        <v>13</v>
      </c>
      <c r="B121" t="s">
        <v>127</v>
      </c>
      <c r="C121" t="b">
        <v>1</v>
      </c>
    </row>
    <row r="122" spans="1:3" x14ac:dyDescent="0.25">
      <c r="A122" t="s">
        <v>296</v>
      </c>
    </row>
    <row r="123" spans="1:3" x14ac:dyDescent="0.25">
      <c r="A123" t="s">
        <v>297</v>
      </c>
    </row>
    <row r="124" spans="1:3" x14ac:dyDescent="0.25">
      <c r="A124" t="s">
        <v>128</v>
      </c>
    </row>
    <row r="125" spans="1:3" x14ac:dyDescent="0.25">
      <c r="A125" t="s">
        <v>129</v>
      </c>
    </row>
    <row r="126" spans="1:3" x14ac:dyDescent="0.25">
      <c r="A126" t="s">
        <v>85</v>
      </c>
    </row>
    <row r="127" spans="1:3" x14ac:dyDescent="0.25">
      <c r="A127" t="s">
        <v>86</v>
      </c>
    </row>
    <row r="128" spans="1:3" x14ac:dyDescent="0.25">
      <c r="A128" t="s">
        <v>290</v>
      </c>
    </row>
    <row r="129" spans="1:3" x14ac:dyDescent="0.25">
      <c r="A129" t="s">
        <v>383</v>
      </c>
    </row>
    <row r="130" spans="1:3" x14ac:dyDescent="0.25">
      <c r="A130" t="s">
        <v>298</v>
      </c>
    </row>
    <row r="131" spans="1:3" x14ac:dyDescent="0.25">
      <c r="A131" t="s">
        <v>130</v>
      </c>
    </row>
    <row r="132" spans="1:3" x14ac:dyDescent="0.25">
      <c r="A132" t="s">
        <v>292</v>
      </c>
    </row>
    <row r="133" spans="1:3" x14ac:dyDescent="0.25">
      <c r="A133" t="s">
        <v>183</v>
      </c>
    </row>
    <row r="134" spans="1:3" x14ac:dyDescent="0.25">
      <c r="A134" t="s">
        <v>81</v>
      </c>
    </row>
    <row r="135" spans="1:3" x14ac:dyDescent="0.25">
      <c r="A135" t="s">
        <v>151</v>
      </c>
    </row>
    <row r="136" spans="1:3" x14ac:dyDescent="0.25">
      <c r="A136" t="s">
        <v>305</v>
      </c>
    </row>
    <row r="137" spans="1:3" x14ac:dyDescent="0.25">
      <c r="A137" t="s">
        <v>291</v>
      </c>
    </row>
    <row r="138" spans="1:3" x14ac:dyDescent="0.25">
      <c r="A138" t="s">
        <v>351</v>
      </c>
    </row>
    <row r="139" spans="1:3" x14ac:dyDescent="0.25">
      <c r="A139" t="s">
        <v>352</v>
      </c>
    </row>
    <row r="140" spans="1:3" x14ac:dyDescent="0.25">
      <c r="A140" t="s">
        <v>528</v>
      </c>
    </row>
    <row r="141" spans="1:3" x14ac:dyDescent="0.25">
      <c r="A141" t="s">
        <v>131</v>
      </c>
    </row>
    <row r="142" spans="1:3" x14ac:dyDescent="0.25">
      <c r="A142" t="s">
        <v>187</v>
      </c>
    </row>
    <row r="143" spans="1:3" x14ac:dyDescent="0.25">
      <c r="A143" s="27" t="s">
        <v>13</v>
      </c>
      <c r="B143" t="s">
        <v>124</v>
      </c>
      <c r="C143" s="27" t="s">
        <v>184</v>
      </c>
    </row>
    <row r="144" spans="1:3" x14ac:dyDescent="0.25">
      <c r="A144" s="27" t="s">
        <v>13</v>
      </c>
      <c r="B144" t="s">
        <v>125</v>
      </c>
      <c r="C144" t="b">
        <v>0</v>
      </c>
    </row>
    <row r="145" spans="1:3" x14ac:dyDescent="0.25">
      <c r="A145" s="27" t="s">
        <v>82</v>
      </c>
      <c r="B145" t="s">
        <v>126</v>
      </c>
      <c r="C145" t="b">
        <v>0</v>
      </c>
    </row>
    <row r="146" spans="1:3" x14ac:dyDescent="0.25">
      <c r="A146" s="27" t="s">
        <v>87</v>
      </c>
      <c r="B146" t="s">
        <v>126</v>
      </c>
      <c r="C146" t="b">
        <v>0</v>
      </c>
    </row>
    <row r="147" spans="1:3" x14ac:dyDescent="0.25">
      <c r="A147" s="27" t="s">
        <v>158</v>
      </c>
      <c r="B147" t="s">
        <v>126</v>
      </c>
      <c r="C147" t="b">
        <v>0</v>
      </c>
    </row>
    <row r="148" spans="1:3" x14ac:dyDescent="0.25">
      <c r="A148" s="27" t="s">
        <v>173</v>
      </c>
      <c r="B148" t="s">
        <v>126</v>
      </c>
      <c r="C148" t="b">
        <v>0</v>
      </c>
    </row>
    <row r="149" spans="1:3" x14ac:dyDescent="0.25">
      <c r="A149" s="27" t="s">
        <v>159</v>
      </c>
      <c r="B149" t="s">
        <v>126</v>
      </c>
      <c r="C149" t="b">
        <v>0</v>
      </c>
    </row>
    <row r="150" spans="1:3" x14ac:dyDescent="0.25">
      <c r="A150" s="27" t="s">
        <v>174</v>
      </c>
      <c r="B150" t="s">
        <v>126</v>
      </c>
      <c r="C150" t="b">
        <v>0</v>
      </c>
    </row>
    <row r="151" spans="1:3" x14ac:dyDescent="0.25">
      <c r="A151" s="27" t="s">
        <v>88</v>
      </c>
      <c r="B151" t="s">
        <v>126</v>
      </c>
      <c r="C151" t="b">
        <v>0</v>
      </c>
    </row>
    <row r="152" spans="1:3" x14ac:dyDescent="0.25">
      <c r="A152" s="27" t="s">
        <v>175</v>
      </c>
      <c r="B152" t="s">
        <v>126</v>
      </c>
      <c r="C152" t="b">
        <v>0</v>
      </c>
    </row>
    <row r="153" spans="1:3" x14ac:dyDescent="0.25">
      <c r="A153" s="27" t="s">
        <v>176</v>
      </c>
      <c r="B153" t="s">
        <v>126</v>
      </c>
      <c r="C153" t="b">
        <v>0</v>
      </c>
    </row>
    <row r="154" spans="1:3" x14ac:dyDescent="0.25">
      <c r="A154" s="27" t="s">
        <v>177</v>
      </c>
      <c r="B154" t="s">
        <v>126</v>
      </c>
      <c r="C154" t="b">
        <v>0</v>
      </c>
    </row>
    <row r="155" spans="1:3" x14ac:dyDescent="0.25">
      <c r="A155" s="27" t="s">
        <v>178</v>
      </c>
      <c r="B155" t="s">
        <v>126</v>
      </c>
      <c r="C155" t="b">
        <v>0</v>
      </c>
    </row>
    <row r="156" spans="1:3" x14ac:dyDescent="0.25">
      <c r="A156" s="27" t="s">
        <v>12</v>
      </c>
      <c r="B156" t="s">
        <v>126</v>
      </c>
      <c r="C156" t="b">
        <v>0</v>
      </c>
    </row>
    <row r="157" spans="1:3" x14ac:dyDescent="0.25">
      <c r="A157" s="27" t="s">
        <v>140</v>
      </c>
      <c r="B157" t="s">
        <v>126</v>
      </c>
      <c r="C157" t="b">
        <v>0</v>
      </c>
    </row>
    <row r="158" spans="1:3" x14ac:dyDescent="0.25">
      <c r="A158" s="27" t="s">
        <v>172</v>
      </c>
      <c r="B158" t="s">
        <v>126</v>
      </c>
      <c r="C158" t="b">
        <v>0</v>
      </c>
    </row>
    <row r="159" spans="1:3" x14ac:dyDescent="0.25">
      <c r="A159" s="27" t="s">
        <v>160</v>
      </c>
      <c r="B159" t="s">
        <v>126</v>
      </c>
      <c r="C159" t="b">
        <v>0</v>
      </c>
    </row>
    <row r="160" spans="1:3" x14ac:dyDescent="0.25">
      <c r="A160" s="27" t="s">
        <v>161</v>
      </c>
      <c r="B160" t="s">
        <v>126</v>
      </c>
      <c r="C160" t="b">
        <v>0</v>
      </c>
    </row>
    <row r="161" spans="1:3" x14ac:dyDescent="0.25">
      <c r="A161" s="27" t="s">
        <v>162</v>
      </c>
      <c r="B161" t="s">
        <v>126</v>
      </c>
      <c r="C161" t="b">
        <v>0</v>
      </c>
    </row>
    <row r="162" spans="1:3" x14ac:dyDescent="0.25">
      <c r="A162" s="27" t="s">
        <v>163</v>
      </c>
      <c r="B162" t="s">
        <v>126</v>
      </c>
      <c r="C162" t="b">
        <v>0</v>
      </c>
    </row>
    <row r="163" spans="1:3" x14ac:dyDescent="0.25">
      <c r="A163" s="27" t="s">
        <v>164</v>
      </c>
      <c r="B163" t="s">
        <v>126</v>
      </c>
      <c r="C163" t="b">
        <v>0</v>
      </c>
    </row>
    <row r="164" spans="1:3" x14ac:dyDescent="0.25">
      <c r="A164" s="27" t="s">
        <v>165</v>
      </c>
      <c r="B164" t="s">
        <v>126</v>
      </c>
      <c r="C164" t="b">
        <v>0</v>
      </c>
    </row>
    <row r="165" spans="1:3" x14ac:dyDescent="0.25">
      <c r="A165" s="27" t="s">
        <v>166</v>
      </c>
      <c r="B165" t="s">
        <v>126</v>
      </c>
      <c r="C165" t="b">
        <v>0</v>
      </c>
    </row>
    <row r="166" spans="1:3" x14ac:dyDescent="0.25">
      <c r="A166" s="27" t="s">
        <v>167</v>
      </c>
      <c r="B166" t="s">
        <v>126</v>
      </c>
      <c r="C166" t="b">
        <v>0</v>
      </c>
    </row>
    <row r="167" spans="1:3" x14ac:dyDescent="0.25">
      <c r="A167" s="27" t="s">
        <v>168</v>
      </c>
      <c r="B167" t="s">
        <v>126</v>
      </c>
      <c r="C167" t="b">
        <v>0</v>
      </c>
    </row>
    <row r="168" spans="1:3" x14ac:dyDescent="0.25">
      <c r="A168" s="27" t="s">
        <v>169</v>
      </c>
      <c r="B168" t="s">
        <v>126</v>
      </c>
      <c r="C168" t="b">
        <v>0</v>
      </c>
    </row>
    <row r="169" spans="1:3" x14ac:dyDescent="0.25">
      <c r="A169" s="27" t="s">
        <v>170</v>
      </c>
      <c r="B169" t="s">
        <v>126</v>
      </c>
      <c r="C169" t="b">
        <v>0</v>
      </c>
    </row>
    <row r="170" spans="1:3" x14ac:dyDescent="0.25">
      <c r="A170" s="27" t="s">
        <v>171</v>
      </c>
      <c r="B170" t="s">
        <v>126</v>
      </c>
      <c r="C170" t="b">
        <v>0</v>
      </c>
    </row>
    <row r="171" spans="1:3" x14ac:dyDescent="0.25">
      <c r="A171" t="s">
        <v>188</v>
      </c>
    </row>
    <row r="172" spans="1:3" x14ac:dyDescent="0.25">
      <c r="A172" t="s">
        <v>189</v>
      </c>
    </row>
    <row r="173" spans="1:3" x14ac:dyDescent="0.25">
      <c r="A173" t="s">
        <v>190</v>
      </c>
    </row>
    <row r="174" spans="1:3" x14ac:dyDescent="0.25">
      <c r="A174" t="s">
        <v>195</v>
      </c>
    </row>
    <row r="175" spans="1:3" x14ac:dyDescent="0.25">
      <c r="A175" t="s">
        <v>191</v>
      </c>
    </row>
    <row r="176" spans="1:3" x14ac:dyDescent="0.25">
      <c r="A176" t="s">
        <v>192</v>
      </c>
    </row>
    <row r="177" spans="1:3" x14ac:dyDescent="0.25">
      <c r="A177" s="27" t="s">
        <v>13</v>
      </c>
      <c r="B177" t="s">
        <v>124</v>
      </c>
      <c r="C177" s="27" t="s">
        <v>184</v>
      </c>
    </row>
    <row r="178" spans="1:3" x14ac:dyDescent="0.25">
      <c r="A178" s="27" t="s">
        <v>13</v>
      </c>
      <c r="B178" t="s">
        <v>125</v>
      </c>
      <c r="C178" t="b">
        <v>0</v>
      </c>
    </row>
    <row r="179" spans="1:3" x14ac:dyDescent="0.25">
      <c r="A179" s="27" t="s">
        <v>82</v>
      </c>
      <c r="B179" t="s">
        <v>126</v>
      </c>
      <c r="C179" t="b">
        <v>1</v>
      </c>
    </row>
    <row r="180" spans="1:3" x14ac:dyDescent="0.25">
      <c r="A180" s="27" t="s">
        <v>214</v>
      </c>
      <c r="B180" t="s">
        <v>126</v>
      </c>
      <c r="C180" t="b">
        <v>1</v>
      </c>
    </row>
    <row r="181" spans="1:3" x14ac:dyDescent="0.25">
      <c r="A181" s="27" t="s">
        <v>158</v>
      </c>
      <c r="B181" t="s">
        <v>126</v>
      </c>
      <c r="C181" t="b">
        <v>1</v>
      </c>
    </row>
    <row r="182" spans="1:3" x14ac:dyDescent="0.25">
      <c r="A182" s="27" t="s">
        <v>173</v>
      </c>
      <c r="B182" t="s">
        <v>126</v>
      </c>
      <c r="C182" t="b">
        <v>1</v>
      </c>
    </row>
    <row r="183" spans="1:3" x14ac:dyDescent="0.25">
      <c r="A183" s="27" t="s">
        <v>332</v>
      </c>
      <c r="B183" t="s">
        <v>126</v>
      </c>
      <c r="C183" t="b">
        <v>1</v>
      </c>
    </row>
    <row r="184" spans="1:3" x14ac:dyDescent="0.25">
      <c r="A184" s="27" t="s">
        <v>186</v>
      </c>
      <c r="B184" t="s">
        <v>126</v>
      </c>
      <c r="C184" t="b">
        <v>1</v>
      </c>
    </row>
    <row r="185" spans="1:3" x14ac:dyDescent="0.25">
      <c r="A185" s="27" t="s">
        <v>213</v>
      </c>
      <c r="B185" t="s">
        <v>126</v>
      </c>
      <c r="C185" t="b">
        <v>1</v>
      </c>
    </row>
    <row r="186" spans="1:3" x14ac:dyDescent="0.25">
      <c r="A186" s="27" t="s">
        <v>212</v>
      </c>
      <c r="B186" t="s">
        <v>126</v>
      </c>
      <c r="C186" t="b">
        <v>1</v>
      </c>
    </row>
    <row r="187" spans="1:3" x14ac:dyDescent="0.25">
      <c r="A187" s="27" t="s">
        <v>175</v>
      </c>
      <c r="B187" t="s">
        <v>126</v>
      </c>
      <c r="C187" t="b">
        <v>1</v>
      </c>
    </row>
    <row r="188" spans="1:3" x14ac:dyDescent="0.25">
      <c r="A188" s="27" t="s">
        <v>176</v>
      </c>
      <c r="B188" t="s">
        <v>126</v>
      </c>
      <c r="C188" t="b">
        <v>1</v>
      </c>
    </row>
    <row r="189" spans="1:3" x14ac:dyDescent="0.25">
      <c r="A189" s="27" t="s">
        <v>177</v>
      </c>
      <c r="B189" t="s">
        <v>126</v>
      </c>
      <c r="C189" t="b">
        <v>1</v>
      </c>
    </row>
    <row r="190" spans="1:3" x14ac:dyDescent="0.25">
      <c r="A190" s="27" t="s">
        <v>178</v>
      </c>
      <c r="B190" t="s">
        <v>126</v>
      </c>
      <c r="C190" t="b">
        <v>1</v>
      </c>
    </row>
    <row r="191" spans="1:3" x14ac:dyDescent="0.25">
      <c r="A191" s="27" t="s">
        <v>12</v>
      </c>
      <c r="B191" t="s">
        <v>126</v>
      </c>
      <c r="C191" t="b">
        <v>0</v>
      </c>
    </row>
    <row r="192" spans="1:3" x14ac:dyDescent="0.25">
      <c r="A192" s="27" t="s">
        <v>140</v>
      </c>
      <c r="B192" t="s">
        <v>126</v>
      </c>
      <c r="C192" t="b">
        <v>0</v>
      </c>
    </row>
    <row r="193" spans="1:3" x14ac:dyDescent="0.25">
      <c r="A193" s="27" t="s">
        <v>172</v>
      </c>
      <c r="B193" t="s">
        <v>126</v>
      </c>
      <c r="C193" t="b">
        <v>0</v>
      </c>
    </row>
    <row r="194" spans="1:3" x14ac:dyDescent="0.25">
      <c r="A194" s="27" t="s">
        <v>160</v>
      </c>
      <c r="B194" t="s">
        <v>126</v>
      </c>
      <c r="C194" t="b">
        <v>0</v>
      </c>
    </row>
    <row r="195" spans="1:3" x14ac:dyDescent="0.25">
      <c r="A195" s="27" t="s">
        <v>161</v>
      </c>
      <c r="B195" t="s">
        <v>126</v>
      </c>
      <c r="C195" t="b">
        <v>0</v>
      </c>
    </row>
    <row r="196" spans="1:3" x14ac:dyDescent="0.25">
      <c r="A196" s="27" t="s">
        <v>162</v>
      </c>
      <c r="B196" t="s">
        <v>126</v>
      </c>
      <c r="C196" t="b">
        <v>0</v>
      </c>
    </row>
    <row r="197" spans="1:3" x14ac:dyDescent="0.25">
      <c r="A197" s="27" t="s">
        <v>163</v>
      </c>
      <c r="B197" t="s">
        <v>126</v>
      </c>
      <c r="C197" t="b">
        <v>0</v>
      </c>
    </row>
    <row r="198" spans="1:3" x14ac:dyDescent="0.25">
      <c r="A198" s="27" t="s">
        <v>164</v>
      </c>
      <c r="B198" t="s">
        <v>126</v>
      </c>
      <c r="C198" t="b">
        <v>0</v>
      </c>
    </row>
    <row r="199" spans="1:3" x14ac:dyDescent="0.25">
      <c r="A199" s="27" t="s">
        <v>165</v>
      </c>
      <c r="B199" t="s">
        <v>126</v>
      </c>
      <c r="C199" t="b">
        <v>0</v>
      </c>
    </row>
    <row r="200" spans="1:3" x14ac:dyDescent="0.25">
      <c r="A200" s="27" t="s">
        <v>166</v>
      </c>
      <c r="B200" t="s">
        <v>126</v>
      </c>
      <c r="C200" t="b">
        <v>0</v>
      </c>
    </row>
    <row r="201" spans="1:3" x14ac:dyDescent="0.25">
      <c r="A201" s="27" t="s">
        <v>167</v>
      </c>
      <c r="B201" t="s">
        <v>126</v>
      </c>
      <c r="C201" t="b">
        <v>0</v>
      </c>
    </row>
    <row r="202" spans="1:3" x14ac:dyDescent="0.25">
      <c r="A202" s="27" t="s">
        <v>168</v>
      </c>
      <c r="B202" t="s">
        <v>126</v>
      </c>
      <c r="C202" t="b">
        <v>0</v>
      </c>
    </row>
    <row r="203" spans="1:3" x14ac:dyDescent="0.25">
      <c r="A203" s="27" t="s">
        <v>169</v>
      </c>
      <c r="B203" t="s">
        <v>126</v>
      </c>
      <c r="C203" t="b">
        <v>0</v>
      </c>
    </row>
    <row r="204" spans="1:3" x14ac:dyDescent="0.25">
      <c r="A204" s="27" t="s">
        <v>170</v>
      </c>
      <c r="B204" t="s">
        <v>126</v>
      </c>
      <c r="C204" t="b">
        <v>0</v>
      </c>
    </row>
    <row r="205" spans="1:3" x14ac:dyDescent="0.25">
      <c r="A205" s="27" t="s">
        <v>171</v>
      </c>
      <c r="B205" t="s">
        <v>126</v>
      </c>
      <c r="C205" t="b">
        <v>0</v>
      </c>
    </row>
    <row r="206" spans="1:3" x14ac:dyDescent="0.25">
      <c r="A206" s="27" t="s">
        <v>175</v>
      </c>
      <c r="B206" t="s">
        <v>193</v>
      </c>
      <c r="C206" s="27" t="s">
        <v>157</v>
      </c>
    </row>
    <row r="207" spans="1:3" x14ac:dyDescent="0.25">
      <c r="A207" t="s">
        <v>194</v>
      </c>
    </row>
    <row r="208" spans="1:3" x14ac:dyDescent="0.25">
      <c r="A208" t="s">
        <v>253</v>
      </c>
    </row>
    <row r="209" spans="1:3" x14ac:dyDescent="0.25">
      <c r="A209" s="27" t="s">
        <v>13</v>
      </c>
      <c r="B209" t="s">
        <v>124</v>
      </c>
      <c r="C209" s="27" t="s">
        <v>185</v>
      </c>
    </row>
    <row r="210" spans="1:3" x14ac:dyDescent="0.25">
      <c r="A210" s="27" t="s">
        <v>13</v>
      </c>
      <c r="B210" t="s">
        <v>125</v>
      </c>
      <c r="C210" t="b">
        <v>0</v>
      </c>
    </row>
    <row r="211" spans="1:3" x14ac:dyDescent="0.25">
      <c r="A211" s="27" t="s">
        <v>407</v>
      </c>
      <c r="B211" t="s">
        <v>126</v>
      </c>
      <c r="C211" t="b">
        <v>0</v>
      </c>
    </row>
    <row r="212" spans="1:3" x14ac:dyDescent="0.25">
      <c r="A212" s="27" t="s">
        <v>223</v>
      </c>
      <c r="B212" t="s">
        <v>126</v>
      </c>
      <c r="C212" t="b">
        <v>0</v>
      </c>
    </row>
    <row r="213" spans="1:3" x14ac:dyDescent="0.25">
      <c r="A213" s="27" t="s">
        <v>12</v>
      </c>
      <c r="B213" t="s">
        <v>126</v>
      </c>
      <c r="C213" t="b">
        <v>0</v>
      </c>
    </row>
    <row r="214" spans="1:3" x14ac:dyDescent="0.25">
      <c r="A214" s="27" t="s">
        <v>49</v>
      </c>
      <c r="B214" t="s">
        <v>126</v>
      </c>
      <c r="C214" t="b">
        <v>0</v>
      </c>
    </row>
    <row r="215" spans="1:3" x14ac:dyDescent="0.25">
      <c r="A215" s="27" t="s">
        <v>50</v>
      </c>
      <c r="B215" t="s">
        <v>126</v>
      </c>
      <c r="C215" t="b">
        <v>0</v>
      </c>
    </row>
    <row r="216" spans="1:3" x14ac:dyDescent="0.25">
      <c r="A216" s="27" t="s">
        <v>51</v>
      </c>
      <c r="B216" t="s">
        <v>126</v>
      </c>
      <c r="C216" t="b">
        <v>0</v>
      </c>
    </row>
    <row r="217" spans="1:3" x14ac:dyDescent="0.25">
      <c r="A217" s="27" t="s">
        <v>52</v>
      </c>
      <c r="B217" t="s">
        <v>126</v>
      </c>
      <c r="C217" t="b">
        <v>0</v>
      </c>
    </row>
    <row r="218" spans="1:3" x14ac:dyDescent="0.25">
      <c r="A218" s="27" t="s">
        <v>53</v>
      </c>
      <c r="B218" t="s">
        <v>126</v>
      </c>
      <c r="C218" t="b">
        <v>0</v>
      </c>
    </row>
    <row r="219" spans="1:3" x14ac:dyDescent="0.25">
      <c r="A219" s="27" t="s">
        <v>54</v>
      </c>
      <c r="B219" t="s">
        <v>126</v>
      </c>
      <c r="C219" t="b">
        <v>0</v>
      </c>
    </row>
    <row r="220" spans="1:3" x14ac:dyDescent="0.25">
      <c r="A220" s="27" t="s">
        <v>55</v>
      </c>
      <c r="B220" t="s">
        <v>126</v>
      </c>
      <c r="C220" t="b">
        <v>0</v>
      </c>
    </row>
    <row r="221" spans="1:3" x14ac:dyDescent="0.25">
      <c r="A221" s="27" t="s">
        <v>56</v>
      </c>
      <c r="B221" t="s">
        <v>126</v>
      </c>
      <c r="C221" t="b">
        <v>0</v>
      </c>
    </row>
    <row r="222" spans="1:3" x14ac:dyDescent="0.25">
      <c r="A222" s="27" t="s">
        <v>57</v>
      </c>
      <c r="B222" t="s">
        <v>126</v>
      </c>
      <c r="C222" t="b">
        <v>0</v>
      </c>
    </row>
    <row r="223" spans="1:3" x14ac:dyDescent="0.25">
      <c r="A223" s="27" t="s">
        <v>58</v>
      </c>
      <c r="B223" t="s">
        <v>126</v>
      </c>
      <c r="C223" t="b">
        <v>0</v>
      </c>
    </row>
    <row r="224" spans="1:3" x14ac:dyDescent="0.25">
      <c r="A224" s="27" t="s">
        <v>59</v>
      </c>
      <c r="B224" t="s">
        <v>126</v>
      </c>
      <c r="C224" t="b">
        <v>0</v>
      </c>
    </row>
    <row r="225" spans="1:3" x14ac:dyDescent="0.25">
      <c r="A225" s="27" t="s">
        <v>60</v>
      </c>
      <c r="B225" t="s">
        <v>126</v>
      </c>
      <c r="C225" t="b">
        <v>0</v>
      </c>
    </row>
    <row r="226" spans="1:3" x14ac:dyDescent="0.25">
      <c r="A226" s="27" t="s">
        <v>98</v>
      </c>
      <c r="B226" t="s">
        <v>126</v>
      </c>
      <c r="C226" t="b">
        <v>0</v>
      </c>
    </row>
    <row r="227" spans="1:3" x14ac:dyDescent="0.25">
      <c r="A227" s="27" t="s">
        <v>100</v>
      </c>
      <c r="B227" t="s">
        <v>126</v>
      </c>
      <c r="C227" t="b">
        <v>0</v>
      </c>
    </row>
    <row r="228" spans="1:3" x14ac:dyDescent="0.25">
      <c r="A228" s="27" t="s">
        <v>102</v>
      </c>
      <c r="B228" t="s">
        <v>126</v>
      </c>
      <c r="C228" t="b">
        <v>0</v>
      </c>
    </row>
    <row r="229" spans="1:3" x14ac:dyDescent="0.25">
      <c r="A229" s="27" t="s">
        <v>104</v>
      </c>
      <c r="B229" t="s">
        <v>126</v>
      </c>
      <c r="C229" t="b">
        <v>0</v>
      </c>
    </row>
    <row r="230" spans="1:3" x14ac:dyDescent="0.25">
      <c r="A230" s="27" t="s">
        <v>106</v>
      </c>
      <c r="B230" t="s">
        <v>126</v>
      </c>
      <c r="C230" t="b">
        <v>0</v>
      </c>
    </row>
    <row r="231" spans="1:3" x14ac:dyDescent="0.25">
      <c r="A231" s="27" t="s">
        <v>108</v>
      </c>
      <c r="B231" t="s">
        <v>126</v>
      </c>
      <c r="C231" t="b">
        <v>0</v>
      </c>
    </row>
    <row r="232" spans="1:3" x14ac:dyDescent="0.25">
      <c r="A232" s="27" t="s">
        <v>110</v>
      </c>
      <c r="B232" t="s">
        <v>126</v>
      </c>
      <c r="C232" t="b">
        <v>0</v>
      </c>
    </row>
    <row r="233" spans="1:3" x14ac:dyDescent="0.25">
      <c r="A233" s="27" t="s">
        <v>112</v>
      </c>
      <c r="B233" t="s">
        <v>126</v>
      </c>
      <c r="C233" t="b">
        <v>0</v>
      </c>
    </row>
    <row r="234" spans="1:3" x14ac:dyDescent="0.25">
      <c r="A234" s="27" t="s">
        <v>114</v>
      </c>
      <c r="B234" t="s">
        <v>126</v>
      </c>
      <c r="C234" t="b">
        <v>0</v>
      </c>
    </row>
    <row r="235" spans="1:3" x14ac:dyDescent="0.25">
      <c r="A235" s="27" t="s">
        <v>116</v>
      </c>
      <c r="B235" t="s">
        <v>126</v>
      </c>
      <c r="C235" t="b">
        <v>0</v>
      </c>
    </row>
    <row r="236" spans="1:3" x14ac:dyDescent="0.25">
      <c r="A236" s="27" t="s">
        <v>118</v>
      </c>
      <c r="B236" t="s">
        <v>126</v>
      </c>
      <c r="C236" t="b">
        <v>0</v>
      </c>
    </row>
    <row r="237" spans="1:3" x14ac:dyDescent="0.25">
      <c r="A237" s="27" t="s">
        <v>120</v>
      </c>
      <c r="B237" t="s">
        <v>126</v>
      </c>
      <c r="C237" t="b">
        <v>0</v>
      </c>
    </row>
    <row r="238" spans="1:3" x14ac:dyDescent="0.25">
      <c r="A238" s="27" t="s">
        <v>224</v>
      </c>
      <c r="B238" t="s">
        <v>126</v>
      </c>
      <c r="C238" t="b">
        <v>0</v>
      </c>
    </row>
    <row r="239" spans="1:3" x14ac:dyDescent="0.25">
      <c r="A239" s="27" t="s">
        <v>225</v>
      </c>
      <c r="B239" t="s">
        <v>126</v>
      </c>
      <c r="C239" t="b">
        <v>0</v>
      </c>
    </row>
    <row r="240" spans="1:3" x14ac:dyDescent="0.25">
      <c r="A240" s="27" t="s">
        <v>226</v>
      </c>
      <c r="B240" t="s">
        <v>126</v>
      </c>
      <c r="C240" t="b">
        <v>0</v>
      </c>
    </row>
    <row r="241" spans="1:3" x14ac:dyDescent="0.25">
      <c r="A241" s="27" t="s">
        <v>227</v>
      </c>
      <c r="B241" t="s">
        <v>126</v>
      </c>
      <c r="C241" t="b">
        <v>0</v>
      </c>
    </row>
    <row r="242" spans="1:3" x14ac:dyDescent="0.25">
      <c r="A242" s="27" t="s">
        <v>228</v>
      </c>
      <c r="B242" t="s">
        <v>126</v>
      </c>
      <c r="C242" t="b">
        <v>0</v>
      </c>
    </row>
    <row r="243" spans="1:3" x14ac:dyDescent="0.25">
      <c r="A243" s="27" t="s">
        <v>229</v>
      </c>
      <c r="B243" t="s">
        <v>126</v>
      </c>
      <c r="C243" t="b">
        <v>0</v>
      </c>
    </row>
    <row r="244" spans="1:3" x14ac:dyDescent="0.25">
      <c r="A244" s="27" t="s">
        <v>230</v>
      </c>
      <c r="B244" t="s">
        <v>126</v>
      </c>
      <c r="C244" t="b">
        <v>0</v>
      </c>
    </row>
    <row r="245" spans="1:3" x14ac:dyDescent="0.25">
      <c r="A245" s="27" t="s">
        <v>231</v>
      </c>
      <c r="B245" t="s">
        <v>126</v>
      </c>
      <c r="C245" t="b">
        <v>0</v>
      </c>
    </row>
    <row r="246" spans="1:3" x14ac:dyDescent="0.25">
      <c r="A246" s="27" t="s">
        <v>232</v>
      </c>
      <c r="B246" t="s">
        <v>126</v>
      </c>
      <c r="C246" t="b">
        <v>0</v>
      </c>
    </row>
    <row r="247" spans="1:3" x14ac:dyDescent="0.25">
      <c r="A247" s="27" t="s">
        <v>233</v>
      </c>
      <c r="B247" t="s">
        <v>126</v>
      </c>
      <c r="C247" t="b">
        <v>0</v>
      </c>
    </row>
    <row r="248" spans="1:3" x14ac:dyDescent="0.25">
      <c r="A248" s="27" t="s">
        <v>234</v>
      </c>
      <c r="B248" t="s">
        <v>126</v>
      </c>
      <c r="C248" t="b">
        <v>0</v>
      </c>
    </row>
    <row r="249" spans="1:3" x14ac:dyDescent="0.25">
      <c r="A249" s="27" t="s">
        <v>235</v>
      </c>
      <c r="B249" t="s">
        <v>126</v>
      </c>
      <c r="C249" t="b">
        <v>0</v>
      </c>
    </row>
    <row r="250" spans="1:3" x14ac:dyDescent="0.25">
      <c r="A250" s="27" t="s">
        <v>61</v>
      </c>
      <c r="B250" t="s">
        <v>126</v>
      </c>
      <c r="C250" t="b">
        <v>0</v>
      </c>
    </row>
    <row r="251" spans="1:3" x14ac:dyDescent="0.25">
      <c r="A251" s="27" t="s">
        <v>62</v>
      </c>
      <c r="B251" t="s">
        <v>126</v>
      </c>
      <c r="C251" t="b">
        <v>0</v>
      </c>
    </row>
    <row r="252" spans="1:3" x14ac:dyDescent="0.25">
      <c r="A252" s="27" t="s">
        <v>63</v>
      </c>
      <c r="B252" t="s">
        <v>126</v>
      </c>
      <c r="C252" t="b">
        <v>0</v>
      </c>
    </row>
    <row r="253" spans="1:3" x14ac:dyDescent="0.25">
      <c r="A253" s="27" t="s">
        <v>64</v>
      </c>
      <c r="B253" t="s">
        <v>126</v>
      </c>
      <c r="C253" t="b">
        <v>0</v>
      </c>
    </row>
    <row r="254" spans="1:3" x14ac:dyDescent="0.25">
      <c r="A254" s="27" t="s">
        <v>65</v>
      </c>
      <c r="B254" t="s">
        <v>126</v>
      </c>
      <c r="C254" t="b">
        <v>0</v>
      </c>
    </row>
    <row r="255" spans="1:3" x14ac:dyDescent="0.25">
      <c r="A255" s="27" t="s">
        <v>66</v>
      </c>
      <c r="B255" t="s">
        <v>126</v>
      </c>
      <c r="C255" t="b">
        <v>0</v>
      </c>
    </row>
    <row r="256" spans="1:3" x14ac:dyDescent="0.25">
      <c r="A256" s="27" t="s">
        <v>67</v>
      </c>
      <c r="B256" t="s">
        <v>126</v>
      </c>
      <c r="C256" t="b">
        <v>0</v>
      </c>
    </row>
    <row r="257" spans="1:3" x14ac:dyDescent="0.25">
      <c r="A257" s="27" t="s">
        <v>68</v>
      </c>
      <c r="B257" t="s">
        <v>126</v>
      </c>
      <c r="C257" t="b">
        <v>0</v>
      </c>
    </row>
    <row r="258" spans="1:3" x14ac:dyDescent="0.25">
      <c r="A258" s="27" t="s">
        <v>69</v>
      </c>
      <c r="B258" t="s">
        <v>126</v>
      </c>
      <c r="C258" t="b">
        <v>0</v>
      </c>
    </row>
    <row r="259" spans="1:3" x14ac:dyDescent="0.25">
      <c r="A259" s="27" t="s">
        <v>70</v>
      </c>
      <c r="B259" t="s">
        <v>126</v>
      </c>
      <c r="C259" t="b">
        <v>0</v>
      </c>
    </row>
    <row r="260" spans="1:3" x14ac:dyDescent="0.25">
      <c r="A260" s="27" t="s">
        <v>71</v>
      </c>
      <c r="B260" t="s">
        <v>126</v>
      </c>
      <c r="C260" t="b">
        <v>0</v>
      </c>
    </row>
    <row r="261" spans="1:3" x14ac:dyDescent="0.25">
      <c r="A261" s="27" t="s">
        <v>72</v>
      </c>
      <c r="B261" t="s">
        <v>126</v>
      </c>
      <c r="C261" t="b">
        <v>0</v>
      </c>
    </row>
    <row r="262" spans="1:3" x14ac:dyDescent="0.25">
      <c r="A262" s="27" t="s">
        <v>236</v>
      </c>
      <c r="B262" t="s">
        <v>126</v>
      </c>
      <c r="C262" t="b">
        <v>0</v>
      </c>
    </row>
    <row r="263" spans="1:3" x14ac:dyDescent="0.25">
      <c r="A263" s="27" t="s">
        <v>237</v>
      </c>
      <c r="B263" t="s">
        <v>126</v>
      </c>
      <c r="C263" t="b">
        <v>0</v>
      </c>
    </row>
    <row r="264" spans="1:3" x14ac:dyDescent="0.25">
      <c r="A264" s="27" t="s">
        <v>238</v>
      </c>
      <c r="B264" t="s">
        <v>126</v>
      </c>
      <c r="C264" t="b">
        <v>0</v>
      </c>
    </row>
    <row r="265" spans="1:3" x14ac:dyDescent="0.25">
      <c r="A265" s="27" t="s">
        <v>239</v>
      </c>
      <c r="B265" t="s">
        <v>126</v>
      </c>
      <c r="C265" t="b">
        <v>0</v>
      </c>
    </row>
    <row r="266" spans="1:3" x14ac:dyDescent="0.25">
      <c r="A266" s="27" t="s">
        <v>240</v>
      </c>
      <c r="B266" t="s">
        <v>126</v>
      </c>
      <c r="C266" t="b">
        <v>0</v>
      </c>
    </row>
    <row r="267" spans="1:3" x14ac:dyDescent="0.25">
      <c r="A267" s="27" t="s">
        <v>241</v>
      </c>
      <c r="B267" t="s">
        <v>126</v>
      </c>
      <c r="C267" t="b">
        <v>0</v>
      </c>
    </row>
    <row r="268" spans="1:3" x14ac:dyDescent="0.25">
      <c r="A268" s="27" t="s">
        <v>242</v>
      </c>
      <c r="B268" t="s">
        <v>126</v>
      </c>
      <c r="C268" t="b">
        <v>0</v>
      </c>
    </row>
    <row r="269" spans="1:3" x14ac:dyDescent="0.25">
      <c r="A269" s="27" t="s">
        <v>243</v>
      </c>
      <c r="B269" t="s">
        <v>126</v>
      </c>
      <c r="C269" t="b">
        <v>0</v>
      </c>
    </row>
    <row r="270" spans="1:3" x14ac:dyDescent="0.25">
      <c r="A270" s="27" t="s">
        <v>244</v>
      </c>
      <c r="B270" t="s">
        <v>126</v>
      </c>
      <c r="C270" t="b">
        <v>0</v>
      </c>
    </row>
    <row r="271" spans="1:3" x14ac:dyDescent="0.25">
      <c r="A271" s="27" t="s">
        <v>245</v>
      </c>
      <c r="B271" t="s">
        <v>126</v>
      </c>
      <c r="C271" t="b">
        <v>0</v>
      </c>
    </row>
    <row r="272" spans="1:3" x14ac:dyDescent="0.25">
      <c r="A272" s="27" t="s">
        <v>246</v>
      </c>
      <c r="B272" t="s">
        <v>126</v>
      </c>
      <c r="C272" t="b">
        <v>0</v>
      </c>
    </row>
    <row r="273" spans="1:3" x14ac:dyDescent="0.25">
      <c r="A273" s="27" t="s">
        <v>247</v>
      </c>
      <c r="B273" t="s">
        <v>126</v>
      </c>
      <c r="C273" t="b">
        <v>0</v>
      </c>
    </row>
    <row r="274" spans="1:3" x14ac:dyDescent="0.25">
      <c r="A274" s="27" t="s">
        <v>408</v>
      </c>
      <c r="B274" t="s">
        <v>126</v>
      </c>
      <c r="C274" t="b">
        <v>0</v>
      </c>
    </row>
    <row r="275" spans="1:3" x14ac:dyDescent="0.25">
      <c r="A275" s="27" t="s">
        <v>409</v>
      </c>
      <c r="B275" t="s">
        <v>126</v>
      </c>
      <c r="C275" t="b">
        <v>0</v>
      </c>
    </row>
    <row r="276" spans="1:3" x14ac:dyDescent="0.25">
      <c r="A276" s="27" t="s">
        <v>410</v>
      </c>
      <c r="B276" t="s">
        <v>126</v>
      </c>
      <c r="C276" t="b">
        <v>0</v>
      </c>
    </row>
    <row r="277" spans="1:3" x14ac:dyDescent="0.25">
      <c r="A277" s="27" t="s">
        <v>411</v>
      </c>
      <c r="B277" t="s">
        <v>126</v>
      </c>
      <c r="C277" t="b">
        <v>0</v>
      </c>
    </row>
    <row r="278" spans="1:3" x14ac:dyDescent="0.25">
      <c r="A278" s="27" t="s">
        <v>412</v>
      </c>
      <c r="B278" t="s">
        <v>126</v>
      </c>
      <c r="C278" t="b">
        <v>0</v>
      </c>
    </row>
    <row r="279" spans="1:3" x14ac:dyDescent="0.25">
      <c r="A279" s="27" t="s">
        <v>413</v>
      </c>
      <c r="B279" t="s">
        <v>126</v>
      </c>
      <c r="C279" t="b">
        <v>0</v>
      </c>
    </row>
    <row r="280" spans="1:3" x14ac:dyDescent="0.25">
      <c r="A280" s="27" t="s">
        <v>414</v>
      </c>
      <c r="B280" t="s">
        <v>126</v>
      </c>
      <c r="C280" t="b">
        <v>0</v>
      </c>
    </row>
    <row r="281" spans="1:3" x14ac:dyDescent="0.25">
      <c r="A281" s="27" t="s">
        <v>415</v>
      </c>
      <c r="B281" t="s">
        <v>126</v>
      </c>
      <c r="C281" t="b">
        <v>0</v>
      </c>
    </row>
    <row r="282" spans="1:3" x14ac:dyDescent="0.25">
      <c r="A282" s="27" t="s">
        <v>416</v>
      </c>
      <c r="B282" t="s">
        <v>126</v>
      </c>
      <c r="C282" t="b">
        <v>0</v>
      </c>
    </row>
    <row r="283" spans="1:3" x14ac:dyDescent="0.25">
      <c r="A283" s="27" t="s">
        <v>417</v>
      </c>
      <c r="B283" t="s">
        <v>126</v>
      </c>
      <c r="C283" t="b">
        <v>0</v>
      </c>
    </row>
    <row r="284" spans="1:3" x14ac:dyDescent="0.25">
      <c r="A284" s="27" t="s">
        <v>418</v>
      </c>
      <c r="B284" t="s">
        <v>126</v>
      </c>
      <c r="C284" t="b">
        <v>0</v>
      </c>
    </row>
    <row r="285" spans="1:3" x14ac:dyDescent="0.25">
      <c r="A285" s="27" t="s">
        <v>419</v>
      </c>
      <c r="B285" t="s">
        <v>126</v>
      </c>
      <c r="C285" t="b">
        <v>0</v>
      </c>
    </row>
    <row r="286" spans="1:3" x14ac:dyDescent="0.25">
      <c r="A286" s="27" t="s">
        <v>420</v>
      </c>
      <c r="B286" t="s">
        <v>126</v>
      </c>
      <c r="C286" t="b">
        <v>0</v>
      </c>
    </row>
    <row r="287" spans="1:3" x14ac:dyDescent="0.25">
      <c r="A287" s="27" t="s">
        <v>421</v>
      </c>
      <c r="B287" t="s">
        <v>126</v>
      </c>
      <c r="C287" t="b">
        <v>0</v>
      </c>
    </row>
    <row r="288" spans="1:3" x14ac:dyDescent="0.25">
      <c r="A288" s="27" t="s">
        <v>422</v>
      </c>
      <c r="B288" t="s">
        <v>126</v>
      </c>
      <c r="C288" t="b">
        <v>0</v>
      </c>
    </row>
    <row r="289" spans="1:3" x14ac:dyDescent="0.25">
      <c r="A289" s="27" t="s">
        <v>423</v>
      </c>
      <c r="B289" t="s">
        <v>126</v>
      </c>
      <c r="C289" t="b">
        <v>0</v>
      </c>
    </row>
    <row r="290" spans="1:3" x14ac:dyDescent="0.25">
      <c r="A290" s="27" t="s">
        <v>424</v>
      </c>
      <c r="B290" t="s">
        <v>126</v>
      </c>
      <c r="C290" t="b">
        <v>0</v>
      </c>
    </row>
    <row r="291" spans="1:3" x14ac:dyDescent="0.25">
      <c r="A291" s="27" t="s">
        <v>425</v>
      </c>
      <c r="B291" t="s">
        <v>126</v>
      </c>
      <c r="C291" t="b">
        <v>0</v>
      </c>
    </row>
    <row r="292" spans="1:3" x14ac:dyDescent="0.25">
      <c r="A292" s="27" t="s">
        <v>426</v>
      </c>
      <c r="B292" t="s">
        <v>126</v>
      </c>
      <c r="C292" t="b">
        <v>0</v>
      </c>
    </row>
    <row r="293" spans="1:3" x14ac:dyDescent="0.25">
      <c r="A293" s="27" t="s">
        <v>427</v>
      </c>
      <c r="B293" t="s">
        <v>126</v>
      </c>
      <c r="C293" t="b">
        <v>0</v>
      </c>
    </row>
    <row r="294" spans="1:3" x14ac:dyDescent="0.25">
      <c r="A294" s="27" t="s">
        <v>428</v>
      </c>
      <c r="B294" t="s">
        <v>126</v>
      </c>
      <c r="C294" t="b">
        <v>0</v>
      </c>
    </row>
    <row r="295" spans="1:3" x14ac:dyDescent="0.25">
      <c r="A295" s="27" t="s">
        <v>429</v>
      </c>
      <c r="B295" t="s">
        <v>126</v>
      </c>
      <c r="C295" t="b">
        <v>0</v>
      </c>
    </row>
    <row r="296" spans="1:3" x14ac:dyDescent="0.25">
      <c r="A296" s="27" t="s">
        <v>430</v>
      </c>
      <c r="B296" t="s">
        <v>126</v>
      </c>
      <c r="C296" t="b">
        <v>0</v>
      </c>
    </row>
    <row r="297" spans="1:3" x14ac:dyDescent="0.25">
      <c r="A297" s="27" t="s">
        <v>431</v>
      </c>
      <c r="B297" t="s">
        <v>126</v>
      </c>
      <c r="C297" t="b">
        <v>0</v>
      </c>
    </row>
    <row r="298" spans="1:3" x14ac:dyDescent="0.25">
      <c r="A298" s="27" t="s">
        <v>97</v>
      </c>
      <c r="B298" t="s">
        <v>126</v>
      </c>
      <c r="C298" t="b">
        <v>0</v>
      </c>
    </row>
    <row r="299" spans="1:3" x14ac:dyDescent="0.25">
      <c r="A299" s="27" t="s">
        <v>99</v>
      </c>
      <c r="B299" t="s">
        <v>126</v>
      </c>
      <c r="C299" t="b">
        <v>0</v>
      </c>
    </row>
    <row r="300" spans="1:3" x14ac:dyDescent="0.25">
      <c r="A300" s="27" t="s">
        <v>101</v>
      </c>
      <c r="B300" t="s">
        <v>126</v>
      </c>
      <c r="C300" t="b">
        <v>0</v>
      </c>
    </row>
    <row r="301" spans="1:3" x14ac:dyDescent="0.25">
      <c r="A301" s="27" t="s">
        <v>103</v>
      </c>
      <c r="B301" t="s">
        <v>126</v>
      </c>
      <c r="C301" t="b">
        <v>0</v>
      </c>
    </row>
    <row r="302" spans="1:3" x14ac:dyDescent="0.25">
      <c r="A302" s="27" t="s">
        <v>105</v>
      </c>
      <c r="B302" t="s">
        <v>126</v>
      </c>
      <c r="C302" t="b">
        <v>0</v>
      </c>
    </row>
    <row r="303" spans="1:3" x14ac:dyDescent="0.25">
      <c r="A303" s="27" t="s">
        <v>107</v>
      </c>
      <c r="B303" t="s">
        <v>126</v>
      </c>
      <c r="C303" t="b">
        <v>0</v>
      </c>
    </row>
    <row r="304" spans="1:3" x14ac:dyDescent="0.25">
      <c r="A304" s="27" t="s">
        <v>109</v>
      </c>
      <c r="B304" t="s">
        <v>126</v>
      </c>
      <c r="C304" t="b">
        <v>0</v>
      </c>
    </row>
    <row r="305" spans="1:3" x14ac:dyDescent="0.25">
      <c r="A305" s="27" t="s">
        <v>111</v>
      </c>
      <c r="B305" t="s">
        <v>126</v>
      </c>
      <c r="C305" t="b">
        <v>0</v>
      </c>
    </row>
    <row r="306" spans="1:3" x14ac:dyDescent="0.25">
      <c r="A306" s="27" t="s">
        <v>113</v>
      </c>
      <c r="B306" t="s">
        <v>126</v>
      </c>
      <c r="C306" t="b">
        <v>0</v>
      </c>
    </row>
    <row r="307" spans="1:3" x14ac:dyDescent="0.25">
      <c r="A307" s="27" t="s">
        <v>115</v>
      </c>
      <c r="B307" t="s">
        <v>126</v>
      </c>
      <c r="C307" t="b">
        <v>0</v>
      </c>
    </row>
    <row r="308" spans="1:3" x14ac:dyDescent="0.25">
      <c r="A308" s="27" t="s">
        <v>117</v>
      </c>
      <c r="B308" t="s">
        <v>126</v>
      </c>
      <c r="C308" t="b">
        <v>0</v>
      </c>
    </row>
    <row r="309" spans="1:3" x14ac:dyDescent="0.25">
      <c r="A309" s="27" t="s">
        <v>119</v>
      </c>
      <c r="B309" t="s">
        <v>126</v>
      </c>
      <c r="C309" t="b">
        <v>0</v>
      </c>
    </row>
    <row r="310" spans="1:3" x14ac:dyDescent="0.25">
      <c r="A310" s="27" t="s">
        <v>121</v>
      </c>
      <c r="B310" t="s">
        <v>126</v>
      </c>
      <c r="C310" t="b">
        <v>0</v>
      </c>
    </row>
    <row r="311" spans="1:3" x14ac:dyDescent="0.25">
      <c r="A311" s="27" t="s">
        <v>432</v>
      </c>
      <c r="B311" t="s">
        <v>126</v>
      </c>
      <c r="C311" t="b">
        <v>0</v>
      </c>
    </row>
    <row r="312" spans="1:3" x14ac:dyDescent="0.25">
      <c r="A312" s="27" t="s">
        <v>433</v>
      </c>
      <c r="B312" t="s">
        <v>126</v>
      </c>
      <c r="C312" t="b">
        <v>0</v>
      </c>
    </row>
    <row r="313" spans="1:3" x14ac:dyDescent="0.25">
      <c r="A313" s="27" t="s">
        <v>434</v>
      </c>
      <c r="B313" t="s">
        <v>126</v>
      </c>
      <c r="C313" t="b">
        <v>0</v>
      </c>
    </row>
    <row r="314" spans="1:3" x14ac:dyDescent="0.25">
      <c r="A314" s="27" t="s">
        <v>435</v>
      </c>
      <c r="B314" t="s">
        <v>126</v>
      </c>
      <c r="C314" t="b">
        <v>0</v>
      </c>
    </row>
    <row r="315" spans="1:3" x14ac:dyDescent="0.25">
      <c r="A315" s="27" t="s">
        <v>436</v>
      </c>
      <c r="B315" t="s">
        <v>126</v>
      </c>
      <c r="C315" t="b">
        <v>0</v>
      </c>
    </row>
    <row r="316" spans="1:3" x14ac:dyDescent="0.25">
      <c r="A316" s="27" t="s">
        <v>437</v>
      </c>
      <c r="B316" t="s">
        <v>126</v>
      </c>
      <c r="C316" t="b">
        <v>0</v>
      </c>
    </row>
    <row r="317" spans="1:3" x14ac:dyDescent="0.25">
      <c r="A317" s="27" t="s">
        <v>438</v>
      </c>
      <c r="B317" t="s">
        <v>126</v>
      </c>
      <c r="C317" t="b">
        <v>0</v>
      </c>
    </row>
    <row r="318" spans="1:3" x14ac:dyDescent="0.25">
      <c r="A318" s="27" t="s">
        <v>439</v>
      </c>
      <c r="B318" t="s">
        <v>126</v>
      </c>
      <c r="C318" t="b">
        <v>0</v>
      </c>
    </row>
    <row r="319" spans="1:3" x14ac:dyDescent="0.25">
      <c r="A319" s="27" t="s">
        <v>440</v>
      </c>
      <c r="B319" t="s">
        <v>126</v>
      </c>
      <c r="C319" t="b">
        <v>0</v>
      </c>
    </row>
    <row r="320" spans="1:3" x14ac:dyDescent="0.25">
      <c r="A320" s="27" t="s">
        <v>441</v>
      </c>
      <c r="B320" t="s">
        <v>126</v>
      </c>
      <c r="C320" t="b">
        <v>0</v>
      </c>
    </row>
    <row r="321" spans="1:3" x14ac:dyDescent="0.25">
      <c r="A321" s="27" t="s">
        <v>442</v>
      </c>
      <c r="B321" t="s">
        <v>126</v>
      </c>
      <c r="C321" t="b">
        <v>0</v>
      </c>
    </row>
    <row r="322" spans="1:3" x14ac:dyDescent="0.25">
      <c r="A322" s="27" t="s">
        <v>443</v>
      </c>
      <c r="B322" t="s">
        <v>126</v>
      </c>
      <c r="C322" t="b">
        <v>0</v>
      </c>
    </row>
    <row r="323" spans="1:3" x14ac:dyDescent="0.25">
      <c r="A323" s="27" t="s">
        <v>444</v>
      </c>
      <c r="B323" t="s">
        <v>126</v>
      </c>
      <c r="C323" t="b">
        <v>0</v>
      </c>
    </row>
    <row r="324" spans="1:3" x14ac:dyDescent="0.25">
      <c r="A324" s="27" t="s">
        <v>445</v>
      </c>
      <c r="B324" t="s">
        <v>126</v>
      </c>
      <c r="C324" t="b">
        <v>0</v>
      </c>
    </row>
    <row r="325" spans="1:3" x14ac:dyDescent="0.25">
      <c r="A325" s="27" t="s">
        <v>446</v>
      </c>
      <c r="B325" t="s">
        <v>126</v>
      </c>
      <c r="C325" t="b">
        <v>0</v>
      </c>
    </row>
    <row r="326" spans="1:3" x14ac:dyDescent="0.25">
      <c r="A326" s="27" t="s">
        <v>447</v>
      </c>
      <c r="B326" t="s">
        <v>126</v>
      </c>
      <c r="C326" t="b">
        <v>0</v>
      </c>
    </row>
    <row r="327" spans="1:3" x14ac:dyDescent="0.25">
      <c r="A327" s="27" t="s">
        <v>448</v>
      </c>
      <c r="B327" t="s">
        <v>126</v>
      </c>
      <c r="C327" t="b">
        <v>0</v>
      </c>
    </row>
    <row r="328" spans="1:3" x14ac:dyDescent="0.25">
      <c r="A328" s="27" t="s">
        <v>449</v>
      </c>
      <c r="B328" t="s">
        <v>126</v>
      </c>
      <c r="C328" t="b">
        <v>0</v>
      </c>
    </row>
    <row r="329" spans="1:3" x14ac:dyDescent="0.25">
      <c r="A329" s="27" t="s">
        <v>450</v>
      </c>
      <c r="B329" t="s">
        <v>126</v>
      </c>
      <c r="C329" t="b">
        <v>0</v>
      </c>
    </row>
    <row r="330" spans="1:3" x14ac:dyDescent="0.25">
      <c r="A330" s="27" t="s">
        <v>451</v>
      </c>
      <c r="B330" t="s">
        <v>126</v>
      </c>
      <c r="C330" t="b">
        <v>0</v>
      </c>
    </row>
    <row r="331" spans="1:3" x14ac:dyDescent="0.25">
      <c r="A331" s="27" t="s">
        <v>452</v>
      </c>
      <c r="B331" t="s">
        <v>126</v>
      </c>
      <c r="C331" t="b">
        <v>0</v>
      </c>
    </row>
    <row r="332" spans="1:3" x14ac:dyDescent="0.25">
      <c r="A332" s="27" t="s">
        <v>453</v>
      </c>
      <c r="B332" t="s">
        <v>126</v>
      </c>
      <c r="C332" t="b">
        <v>0</v>
      </c>
    </row>
    <row r="333" spans="1:3" x14ac:dyDescent="0.25">
      <c r="A333" s="27" t="s">
        <v>454</v>
      </c>
      <c r="B333" t="s">
        <v>126</v>
      </c>
      <c r="C333" t="b">
        <v>0</v>
      </c>
    </row>
    <row r="334" spans="1:3" x14ac:dyDescent="0.25">
      <c r="A334" s="27" t="s">
        <v>455</v>
      </c>
      <c r="B334" t="s">
        <v>126</v>
      </c>
      <c r="C334" t="b">
        <v>0</v>
      </c>
    </row>
    <row r="335" spans="1:3" x14ac:dyDescent="0.25">
      <c r="A335" s="27" t="s">
        <v>456</v>
      </c>
      <c r="B335" t="s">
        <v>126</v>
      </c>
      <c r="C335" t="b">
        <v>0</v>
      </c>
    </row>
    <row r="336" spans="1:3" x14ac:dyDescent="0.25">
      <c r="A336" s="27" t="s">
        <v>457</v>
      </c>
      <c r="B336" t="s">
        <v>126</v>
      </c>
      <c r="C336" t="b">
        <v>0</v>
      </c>
    </row>
    <row r="337" spans="1:1" x14ac:dyDescent="0.25">
      <c r="A337" t="s">
        <v>254</v>
      </c>
    </row>
    <row r="338" spans="1:1" x14ac:dyDescent="0.25">
      <c r="A338" t="s">
        <v>255</v>
      </c>
    </row>
    <row r="339" spans="1:1" x14ac:dyDescent="0.25">
      <c r="A339" t="s">
        <v>256</v>
      </c>
    </row>
    <row r="340" spans="1:1" x14ac:dyDescent="0.25">
      <c r="A340" t="s">
        <v>150</v>
      </c>
    </row>
    <row r="341" spans="1:1" x14ac:dyDescent="0.25">
      <c r="A341" t="s">
        <v>473</v>
      </c>
    </row>
    <row r="342" spans="1:1" x14ac:dyDescent="0.25">
      <c r="A342" t="s">
        <v>472</v>
      </c>
    </row>
    <row r="343" spans="1:1" x14ac:dyDescent="0.25">
      <c r="A343" t="s">
        <v>476</v>
      </c>
    </row>
    <row r="344" spans="1:1" x14ac:dyDescent="0.25">
      <c r="A344" t="s">
        <v>248</v>
      </c>
    </row>
    <row r="345" spans="1:1" x14ac:dyDescent="0.25">
      <c r="A345" t="s">
        <v>249</v>
      </c>
    </row>
    <row r="346" spans="1:1" x14ac:dyDescent="0.25">
      <c r="A346" t="s">
        <v>250</v>
      </c>
    </row>
    <row r="347" spans="1:1" x14ac:dyDescent="0.25">
      <c r="A347" t="s">
        <v>276</v>
      </c>
    </row>
    <row r="348" spans="1:1" x14ac:dyDescent="0.25">
      <c r="A348" t="s">
        <v>279</v>
      </c>
    </row>
    <row r="349" spans="1:1" x14ac:dyDescent="0.25">
      <c r="A349" t="s">
        <v>282</v>
      </c>
    </row>
    <row r="350" spans="1:1" x14ac:dyDescent="0.25">
      <c r="A350" t="s">
        <v>154</v>
      </c>
    </row>
    <row r="351" spans="1:1" x14ac:dyDescent="0.25">
      <c r="A351" t="s">
        <v>219</v>
      </c>
    </row>
    <row r="352" spans="1:1" x14ac:dyDescent="0.25">
      <c r="A352" t="s">
        <v>153</v>
      </c>
    </row>
    <row r="353" spans="1:3" x14ac:dyDescent="0.25">
      <c r="A353" t="s">
        <v>257</v>
      </c>
    </row>
    <row r="354" spans="1:3" x14ac:dyDescent="0.25">
      <c r="A354" t="s">
        <v>258</v>
      </c>
    </row>
    <row r="355" spans="1:3" x14ac:dyDescent="0.25">
      <c r="A355" s="27" t="s">
        <v>13</v>
      </c>
      <c r="B355" t="s">
        <v>124</v>
      </c>
      <c r="C355" s="27" t="s">
        <v>185</v>
      </c>
    </row>
    <row r="356" spans="1:3" x14ac:dyDescent="0.25">
      <c r="A356" s="27" t="s">
        <v>13</v>
      </c>
      <c r="B356" t="s">
        <v>125</v>
      </c>
      <c r="C356" t="b">
        <v>0</v>
      </c>
    </row>
    <row r="357" spans="1:3" x14ac:dyDescent="0.25">
      <c r="A357" s="27" t="s">
        <v>407</v>
      </c>
      <c r="B357" t="s">
        <v>126</v>
      </c>
      <c r="C357" t="b">
        <v>0</v>
      </c>
    </row>
    <row r="358" spans="1:3" x14ac:dyDescent="0.25">
      <c r="A358" s="27" t="s">
        <v>223</v>
      </c>
      <c r="B358" t="s">
        <v>126</v>
      </c>
      <c r="C358" t="b">
        <v>0</v>
      </c>
    </row>
    <row r="359" spans="1:3" x14ac:dyDescent="0.25">
      <c r="A359" s="27" t="s">
        <v>12</v>
      </c>
      <c r="B359" t="s">
        <v>126</v>
      </c>
      <c r="C359" t="b">
        <v>0</v>
      </c>
    </row>
    <row r="360" spans="1:3" x14ac:dyDescent="0.25">
      <c r="A360" s="27" t="s">
        <v>49</v>
      </c>
      <c r="B360" t="s">
        <v>126</v>
      </c>
      <c r="C360" t="b">
        <v>1</v>
      </c>
    </row>
    <row r="361" spans="1:3" x14ac:dyDescent="0.25">
      <c r="A361" s="27" t="s">
        <v>50</v>
      </c>
      <c r="B361" t="s">
        <v>126</v>
      </c>
      <c r="C361" t="b">
        <v>1</v>
      </c>
    </row>
    <row r="362" spans="1:3" x14ac:dyDescent="0.25">
      <c r="A362" s="27" t="s">
        <v>51</v>
      </c>
      <c r="B362" t="s">
        <v>126</v>
      </c>
      <c r="C362" t="b">
        <v>1</v>
      </c>
    </row>
    <row r="363" spans="1:3" x14ac:dyDescent="0.25">
      <c r="A363" s="27" t="s">
        <v>52</v>
      </c>
      <c r="B363" t="s">
        <v>126</v>
      </c>
      <c r="C363" t="b">
        <v>1</v>
      </c>
    </row>
    <row r="364" spans="1:3" x14ac:dyDescent="0.25">
      <c r="A364" s="27" t="s">
        <v>53</v>
      </c>
      <c r="B364" t="s">
        <v>126</v>
      </c>
      <c r="C364" t="b">
        <v>1</v>
      </c>
    </row>
    <row r="365" spans="1:3" x14ac:dyDescent="0.25">
      <c r="A365" s="27" t="s">
        <v>54</v>
      </c>
      <c r="B365" t="s">
        <v>126</v>
      </c>
      <c r="C365" t="b">
        <v>1</v>
      </c>
    </row>
    <row r="366" spans="1:3" x14ac:dyDescent="0.25">
      <c r="A366" s="27" t="s">
        <v>55</v>
      </c>
      <c r="B366" t="s">
        <v>126</v>
      </c>
      <c r="C366" t="b">
        <v>1</v>
      </c>
    </row>
    <row r="367" spans="1:3" x14ac:dyDescent="0.25">
      <c r="A367" s="27" t="s">
        <v>56</v>
      </c>
      <c r="B367" t="s">
        <v>126</v>
      </c>
      <c r="C367" t="b">
        <v>1</v>
      </c>
    </row>
    <row r="368" spans="1:3" x14ac:dyDescent="0.25">
      <c r="A368" s="27" t="s">
        <v>57</v>
      </c>
      <c r="B368" t="s">
        <v>126</v>
      </c>
      <c r="C368" t="b">
        <v>1</v>
      </c>
    </row>
    <row r="369" spans="1:3" x14ac:dyDescent="0.25">
      <c r="A369" s="27" t="s">
        <v>58</v>
      </c>
      <c r="B369" t="s">
        <v>126</v>
      </c>
      <c r="C369" t="b">
        <v>1</v>
      </c>
    </row>
    <row r="370" spans="1:3" x14ac:dyDescent="0.25">
      <c r="A370" s="27" t="s">
        <v>59</v>
      </c>
      <c r="B370" t="s">
        <v>126</v>
      </c>
      <c r="C370" t="b">
        <v>1</v>
      </c>
    </row>
    <row r="371" spans="1:3" x14ac:dyDescent="0.25">
      <c r="A371" s="27" t="s">
        <v>60</v>
      </c>
      <c r="B371" t="s">
        <v>126</v>
      </c>
      <c r="C371" t="b">
        <v>1</v>
      </c>
    </row>
    <row r="372" spans="1:3" x14ac:dyDescent="0.25">
      <c r="A372" s="27" t="s">
        <v>98</v>
      </c>
      <c r="B372" t="s">
        <v>126</v>
      </c>
      <c r="C372" t="b">
        <v>1</v>
      </c>
    </row>
    <row r="373" spans="1:3" x14ac:dyDescent="0.25">
      <c r="A373" s="27" t="s">
        <v>100</v>
      </c>
      <c r="B373" t="s">
        <v>126</v>
      </c>
      <c r="C373" t="b">
        <v>1</v>
      </c>
    </row>
    <row r="374" spans="1:3" x14ac:dyDescent="0.25">
      <c r="A374" s="27" t="s">
        <v>102</v>
      </c>
      <c r="B374" t="s">
        <v>126</v>
      </c>
      <c r="C374" t="b">
        <v>1</v>
      </c>
    </row>
    <row r="375" spans="1:3" x14ac:dyDescent="0.25">
      <c r="A375" s="27" t="s">
        <v>104</v>
      </c>
      <c r="B375" t="s">
        <v>126</v>
      </c>
      <c r="C375" t="b">
        <v>1</v>
      </c>
    </row>
    <row r="376" spans="1:3" x14ac:dyDescent="0.25">
      <c r="A376" s="27" t="s">
        <v>106</v>
      </c>
      <c r="B376" t="s">
        <v>126</v>
      </c>
      <c r="C376" t="b">
        <v>1</v>
      </c>
    </row>
    <row r="377" spans="1:3" x14ac:dyDescent="0.25">
      <c r="A377" s="27" t="s">
        <v>108</v>
      </c>
      <c r="B377" t="s">
        <v>126</v>
      </c>
      <c r="C377" t="b">
        <v>1</v>
      </c>
    </row>
    <row r="378" spans="1:3" x14ac:dyDescent="0.25">
      <c r="A378" s="27" t="s">
        <v>110</v>
      </c>
      <c r="B378" t="s">
        <v>126</v>
      </c>
      <c r="C378" t="b">
        <v>1</v>
      </c>
    </row>
    <row r="379" spans="1:3" x14ac:dyDescent="0.25">
      <c r="A379" s="27" t="s">
        <v>112</v>
      </c>
      <c r="B379" t="s">
        <v>126</v>
      </c>
      <c r="C379" t="b">
        <v>1</v>
      </c>
    </row>
    <row r="380" spans="1:3" x14ac:dyDescent="0.25">
      <c r="A380" s="27" t="s">
        <v>114</v>
      </c>
      <c r="B380" t="s">
        <v>126</v>
      </c>
      <c r="C380" t="b">
        <v>1</v>
      </c>
    </row>
    <row r="381" spans="1:3" x14ac:dyDescent="0.25">
      <c r="A381" s="27" t="s">
        <v>116</v>
      </c>
      <c r="B381" t="s">
        <v>126</v>
      </c>
      <c r="C381" t="b">
        <v>1</v>
      </c>
    </row>
    <row r="382" spans="1:3" x14ac:dyDescent="0.25">
      <c r="A382" s="27" t="s">
        <v>118</v>
      </c>
      <c r="B382" t="s">
        <v>126</v>
      </c>
      <c r="C382" t="b">
        <v>1</v>
      </c>
    </row>
    <row r="383" spans="1:3" x14ac:dyDescent="0.25">
      <c r="A383" s="27" t="s">
        <v>120</v>
      </c>
      <c r="B383" t="s">
        <v>126</v>
      </c>
      <c r="C383" t="b">
        <v>1</v>
      </c>
    </row>
    <row r="384" spans="1:3" x14ac:dyDescent="0.25">
      <c r="A384" s="27" t="s">
        <v>224</v>
      </c>
      <c r="B384" t="s">
        <v>126</v>
      </c>
      <c r="C384" t="b">
        <v>0</v>
      </c>
    </row>
    <row r="385" spans="1:3" x14ac:dyDescent="0.25">
      <c r="A385" s="27" t="s">
        <v>225</v>
      </c>
      <c r="B385" t="s">
        <v>126</v>
      </c>
      <c r="C385" t="b">
        <v>0</v>
      </c>
    </row>
    <row r="386" spans="1:3" x14ac:dyDescent="0.25">
      <c r="A386" s="27" t="s">
        <v>226</v>
      </c>
      <c r="B386" t="s">
        <v>126</v>
      </c>
      <c r="C386" t="b">
        <v>0</v>
      </c>
    </row>
    <row r="387" spans="1:3" x14ac:dyDescent="0.25">
      <c r="A387" s="27" t="s">
        <v>227</v>
      </c>
      <c r="B387" t="s">
        <v>126</v>
      </c>
      <c r="C387" t="b">
        <v>0</v>
      </c>
    </row>
    <row r="388" spans="1:3" x14ac:dyDescent="0.25">
      <c r="A388" s="27" t="s">
        <v>228</v>
      </c>
      <c r="B388" t="s">
        <v>126</v>
      </c>
      <c r="C388" t="b">
        <v>0</v>
      </c>
    </row>
    <row r="389" spans="1:3" x14ac:dyDescent="0.25">
      <c r="A389" s="27" t="s">
        <v>229</v>
      </c>
      <c r="B389" t="s">
        <v>126</v>
      </c>
      <c r="C389" t="b">
        <v>0</v>
      </c>
    </row>
    <row r="390" spans="1:3" x14ac:dyDescent="0.25">
      <c r="A390" s="27" t="s">
        <v>230</v>
      </c>
      <c r="B390" t="s">
        <v>126</v>
      </c>
      <c r="C390" t="b">
        <v>0</v>
      </c>
    </row>
    <row r="391" spans="1:3" x14ac:dyDescent="0.25">
      <c r="A391" s="27" t="s">
        <v>231</v>
      </c>
      <c r="B391" t="s">
        <v>126</v>
      </c>
      <c r="C391" t="b">
        <v>0</v>
      </c>
    </row>
    <row r="392" spans="1:3" x14ac:dyDescent="0.25">
      <c r="A392" s="27" t="s">
        <v>232</v>
      </c>
      <c r="B392" t="s">
        <v>126</v>
      </c>
      <c r="C392" t="b">
        <v>0</v>
      </c>
    </row>
    <row r="393" spans="1:3" x14ac:dyDescent="0.25">
      <c r="A393" s="27" t="s">
        <v>233</v>
      </c>
      <c r="B393" t="s">
        <v>126</v>
      </c>
      <c r="C393" t="b">
        <v>0</v>
      </c>
    </row>
    <row r="394" spans="1:3" x14ac:dyDescent="0.25">
      <c r="A394" s="27" t="s">
        <v>234</v>
      </c>
      <c r="B394" t="s">
        <v>126</v>
      </c>
      <c r="C394" t="b">
        <v>0</v>
      </c>
    </row>
    <row r="395" spans="1:3" x14ac:dyDescent="0.25">
      <c r="A395" s="27" t="s">
        <v>235</v>
      </c>
      <c r="B395" t="s">
        <v>126</v>
      </c>
      <c r="C395" t="b">
        <v>0</v>
      </c>
    </row>
    <row r="396" spans="1:3" x14ac:dyDescent="0.25">
      <c r="A396" s="27" t="s">
        <v>61</v>
      </c>
      <c r="B396" t="s">
        <v>126</v>
      </c>
      <c r="C396" t="b">
        <v>0</v>
      </c>
    </row>
    <row r="397" spans="1:3" x14ac:dyDescent="0.25">
      <c r="A397" s="27" t="s">
        <v>62</v>
      </c>
      <c r="B397" t="s">
        <v>126</v>
      </c>
      <c r="C397" t="b">
        <v>0</v>
      </c>
    </row>
    <row r="398" spans="1:3" x14ac:dyDescent="0.25">
      <c r="A398" s="27" t="s">
        <v>63</v>
      </c>
      <c r="B398" t="s">
        <v>126</v>
      </c>
      <c r="C398" t="b">
        <v>0</v>
      </c>
    </row>
    <row r="399" spans="1:3" x14ac:dyDescent="0.25">
      <c r="A399" s="27" t="s">
        <v>64</v>
      </c>
      <c r="B399" t="s">
        <v>126</v>
      </c>
      <c r="C399" t="b">
        <v>0</v>
      </c>
    </row>
    <row r="400" spans="1:3" x14ac:dyDescent="0.25">
      <c r="A400" s="27" t="s">
        <v>65</v>
      </c>
      <c r="B400" t="s">
        <v>126</v>
      </c>
      <c r="C400" t="b">
        <v>0</v>
      </c>
    </row>
    <row r="401" spans="1:3" x14ac:dyDescent="0.25">
      <c r="A401" s="27" t="s">
        <v>66</v>
      </c>
      <c r="B401" t="s">
        <v>126</v>
      </c>
      <c r="C401" t="b">
        <v>0</v>
      </c>
    </row>
    <row r="402" spans="1:3" x14ac:dyDescent="0.25">
      <c r="A402" s="27" t="s">
        <v>67</v>
      </c>
      <c r="B402" t="s">
        <v>126</v>
      </c>
      <c r="C402" t="b">
        <v>0</v>
      </c>
    </row>
    <row r="403" spans="1:3" x14ac:dyDescent="0.25">
      <c r="A403" s="27" t="s">
        <v>68</v>
      </c>
      <c r="B403" t="s">
        <v>126</v>
      </c>
      <c r="C403" t="b">
        <v>0</v>
      </c>
    </row>
    <row r="404" spans="1:3" x14ac:dyDescent="0.25">
      <c r="A404" s="27" t="s">
        <v>69</v>
      </c>
      <c r="B404" t="s">
        <v>126</v>
      </c>
      <c r="C404" t="b">
        <v>0</v>
      </c>
    </row>
    <row r="405" spans="1:3" x14ac:dyDescent="0.25">
      <c r="A405" s="27" t="s">
        <v>70</v>
      </c>
      <c r="B405" t="s">
        <v>126</v>
      </c>
      <c r="C405" t="b">
        <v>0</v>
      </c>
    </row>
    <row r="406" spans="1:3" x14ac:dyDescent="0.25">
      <c r="A406" s="27" t="s">
        <v>71</v>
      </c>
      <c r="B406" t="s">
        <v>126</v>
      </c>
      <c r="C406" t="b">
        <v>0</v>
      </c>
    </row>
    <row r="407" spans="1:3" x14ac:dyDescent="0.25">
      <c r="A407" s="27" t="s">
        <v>72</v>
      </c>
      <c r="B407" t="s">
        <v>126</v>
      </c>
      <c r="C407" t="b">
        <v>0</v>
      </c>
    </row>
    <row r="408" spans="1:3" x14ac:dyDescent="0.25">
      <c r="A408" s="27" t="s">
        <v>236</v>
      </c>
      <c r="B408" t="s">
        <v>126</v>
      </c>
      <c r="C408" t="b">
        <v>0</v>
      </c>
    </row>
    <row r="409" spans="1:3" x14ac:dyDescent="0.25">
      <c r="A409" s="27" t="s">
        <v>237</v>
      </c>
      <c r="B409" t="s">
        <v>126</v>
      </c>
      <c r="C409" t="b">
        <v>0</v>
      </c>
    </row>
    <row r="410" spans="1:3" x14ac:dyDescent="0.25">
      <c r="A410" s="27" t="s">
        <v>238</v>
      </c>
      <c r="B410" t="s">
        <v>126</v>
      </c>
      <c r="C410" t="b">
        <v>0</v>
      </c>
    </row>
    <row r="411" spans="1:3" x14ac:dyDescent="0.25">
      <c r="A411" s="27" t="s">
        <v>239</v>
      </c>
      <c r="B411" t="s">
        <v>126</v>
      </c>
      <c r="C411" t="b">
        <v>0</v>
      </c>
    </row>
    <row r="412" spans="1:3" x14ac:dyDescent="0.25">
      <c r="A412" s="27" t="s">
        <v>240</v>
      </c>
      <c r="B412" t="s">
        <v>126</v>
      </c>
      <c r="C412" t="b">
        <v>0</v>
      </c>
    </row>
    <row r="413" spans="1:3" x14ac:dyDescent="0.25">
      <c r="A413" s="27" t="s">
        <v>241</v>
      </c>
      <c r="B413" t="s">
        <v>126</v>
      </c>
      <c r="C413" t="b">
        <v>0</v>
      </c>
    </row>
    <row r="414" spans="1:3" x14ac:dyDescent="0.25">
      <c r="A414" s="27" t="s">
        <v>242</v>
      </c>
      <c r="B414" t="s">
        <v>126</v>
      </c>
      <c r="C414" t="b">
        <v>0</v>
      </c>
    </row>
    <row r="415" spans="1:3" x14ac:dyDescent="0.25">
      <c r="A415" s="27" t="s">
        <v>243</v>
      </c>
      <c r="B415" t="s">
        <v>126</v>
      </c>
      <c r="C415" t="b">
        <v>0</v>
      </c>
    </row>
    <row r="416" spans="1:3" x14ac:dyDescent="0.25">
      <c r="A416" s="27" t="s">
        <v>244</v>
      </c>
      <c r="B416" t="s">
        <v>126</v>
      </c>
      <c r="C416" t="b">
        <v>0</v>
      </c>
    </row>
    <row r="417" spans="1:3" x14ac:dyDescent="0.25">
      <c r="A417" s="27" t="s">
        <v>245</v>
      </c>
      <c r="B417" t="s">
        <v>126</v>
      </c>
      <c r="C417" t="b">
        <v>0</v>
      </c>
    </row>
    <row r="418" spans="1:3" x14ac:dyDescent="0.25">
      <c r="A418" s="27" t="s">
        <v>246</v>
      </c>
      <c r="B418" t="s">
        <v>126</v>
      </c>
      <c r="C418" t="b">
        <v>0</v>
      </c>
    </row>
    <row r="419" spans="1:3" x14ac:dyDescent="0.25">
      <c r="A419" s="27" t="s">
        <v>247</v>
      </c>
      <c r="B419" t="s">
        <v>126</v>
      </c>
      <c r="C419" t="b">
        <v>0</v>
      </c>
    </row>
    <row r="420" spans="1:3" x14ac:dyDescent="0.25">
      <c r="A420" s="27" t="s">
        <v>408</v>
      </c>
      <c r="B420" t="s">
        <v>126</v>
      </c>
      <c r="C420" t="b">
        <v>1</v>
      </c>
    </row>
    <row r="421" spans="1:3" x14ac:dyDescent="0.25">
      <c r="A421" s="27" t="s">
        <v>409</v>
      </c>
      <c r="B421" t="s">
        <v>126</v>
      </c>
      <c r="C421" t="b">
        <v>1</v>
      </c>
    </row>
    <row r="422" spans="1:3" x14ac:dyDescent="0.25">
      <c r="A422" s="27" t="s">
        <v>410</v>
      </c>
      <c r="B422" t="s">
        <v>126</v>
      </c>
      <c r="C422" t="b">
        <v>1</v>
      </c>
    </row>
    <row r="423" spans="1:3" x14ac:dyDescent="0.25">
      <c r="A423" s="27" t="s">
        <v>411</v>
      </c>
      <c r="B423" t="s">
        <v>126</v>
      </c>
      <c r="C423" t="b">
        <v>1</v>
      </c>
    </row>
    <row r="424" spans="1:3" x14ac:dyDescent="0.25">
      <c r="A424" s="27" t="s">
        <v>412</v>
      </c>
      <c r="B424" t="s">
        <v>126</v>
      </c>
      <c r="C424" t="b">
        <v>1</v>
      </c>
    </row>
    <row r="425" spans="1:3" x14ac:dyDescent="0.25">
      <c r="A425" s="27" t="s">
        <v>413</v>
      </c>
      <c r="B425" t="s">
        <v>126</v>
      </c>
      <c r="C425" t="b">
        <v>1</v>
      </c>
    </row>
    <row r="426" spans="1:3" x14ac:dyDescent="0.25">
      <c r="A426" s="27" t="s">
        <v>414</v>
      </c>
      <c r="B426" t="s">
        <v>126</v>
      </c>
      <c r="C426" t="b">
        <v>1</v>
      </c>
    </row>
    <row r="427" spans="1:3" x14ac:dyDescent="0.25">
      <c r="A427" s="27" t="s">
        <v>415</v>
      </c>
      <c r="B427" t="s">
        <v>126</v>
      </c>
      <c r="C427" t="b">
        <v>1</v>
      </c>
    </row>
    <row r="428" spans="1:3" x14ac:dyDescent="0.25">
      <c r="A428" s="27" t="s">
        <v>416</v>
      </c>
      <c r="B428" t="s">
        <v>126</v>
      </c>
      <c r="C428" t="b">
        <v>1</v>
      </c>
    </row>
    <row r="429" spans="1:3" x14ac:dyDescent="0.25">
      <c r="A429" s="27" t="s">
        <v>417</v>
      </c>
      <c r="B429" t="s">
        <v>126</v>
      </c>
      <c r="C429" t="b">
        <v>1</v>
      </c>
    </row>
    <row r="430" spans="1:3" x14ac:dyDescent="0.25">
      <c r="A430" s="27" t="s">
        <v>418</v>
      </c>
      <c r="B430" t="s">
        <v>126</v>
      </c>
      <c r="C430" t="b">
        <v>1</v>
      </c>
    </row>
    <row r="431" spans="1:3" x14ac:dyDescent="0.25">
      <c r="A431" s="27" t="s">
        <v>419</v>
      </c>
      <c r="B431" t="s">
        <v>126</v>
      </c>
      <c r="C431" t="b">
        <v>1</v>
      </c>
    </row>
    <row r="432" spans="1:3" x14ac:dyDescent="0.25">
      <c r="A432" s="27" t="s">
        <v>420</v>
      </c>
      <c r="B432" t="s">
        <v>126</v>
      </c>
      <c r="C432" t="b">
        <v>1</v>
      </c>
    </row>
    <row r="433" spans="1:3" x14ac:dyDescent="0.25">
      <c r="A433" s="27" t="s">
        <v>421</v>
      </c>
      <c r="B433" t="s">
        <v>126</v>
      </c>
      <c r="C433" t="b">
        <v>1</v>
      </c>
    </row>
    <row r="434" spans="1:3" x14ac:dyDescent="0.25">
      <c r="A434" s="27" t="s">
        <v>422</v>
      </c>
      <c r="B434" t="s">
        <v>126</v>
      </c>
      <c r="C434" t="b">
        <v>1</v>
      </c>
    </row>
    <row r="435" spans="1:3" x14ac:dyDescent="0.25">
      <c r="A435" s="27" t="s">
        <v>423</v>
      </c>
      <c r="B435" t="s">
        <v>126</v>
      </c>
      <c r="C435" t="b">
        <v>1</v>
      </c>
    </row>
    <row r="436" spans="1:3" x14ac:dyDescent="0.25">
      <c r="A436" s="27" t="s">
        <v>424</v>
      </c>
      <c r="B436" t="s">
        <v>126</v>
      </c>
      <c r="C436" t="b">
        <v>1</v>
      </c>
    </row>
    <row r="437" spans="1:3" x14ac:dyDescent="0.25">
      <c r="A437" s="27" t="s">
        <v>425</v>
      </c>
      <c r="B437" t="s">
        <v>126</v>
      </c>
      <c r="C437" t="b">
        <v>1</v>
      </c>
    </row>
    <row r="438" spans="1:3" x14ac:dyDescent="0.25">
      <c r="A438" s="27" t="s">
        <v>426</v>
      </c>
      <c r="B438" t="s">
        <v>126</v>
      </c>
      <c r="C438" t="b">
        <v>1</v>
      </c>
    </row>
    <row r="439" spans="1:3" x14ac:dyDescent="0.25">
      <c r="A439" s="27" t="s">
        <v>427</v>
      </c>
      <c r="B439" t="s">
        <v>126</v>
      </c>
      <c r="C439" t="b">
        <v>1</v>
      </c>
    </row>
    <row r="440" spans="1:3" x14ac:dyDescent="0.25">
      <c r="A440" s="27" t="s">
        <v>428</v>
      </c>
      <c r="B440" t="s">
        <v>126</v>
      </c>
      <c r="C440" t="b">
        <v>1</v>
      </c>
    </row>
    <row r="441" spans="1:3" x14ac:dyDescent="0.25">
      <c r="A441" s="27" t="s">
        <v>429</v>
      </c>
      <c r="B441" t="s">
        <v>126</v>
      </c>
      <c r="C441" t="b">
        <v>1</v>
      </c>
    </row>
    <row r="442" spans="1:3" x14ac:dyDescent="0.25">
      <c r="A442" s="27" t="s">
        <v>430</v>
      </c>
      <c r="B442" t="s">
        <v>126</v>
      </c>
      <c r="C442" t="b">
        <v>1</v>
      </c>
    </row>
    <row r="443" spans="1:3" x14ac:dyDescent="0.25">
      <c r="A443" s="27" t="s">
        <v>431</v>
      </c>
      <c r="B443" t="s">
        <v>126</v>
      </c>
      <c r="C443" t="b">
        <v>1</v>
      </c>
    </row>
    <row r="444" spans="1:3" x14ac:dyDescent="0.25">
      <c r="A444" s="27" t="s">
        <v>97</v>
      </c>
      <c r="B444" t="s">
        <v>126</v>
      </c>
      <c r="C444" t="b">
        <v>1</v>
      </c>
    </row>
    <row r="445" spans="1:3" x14ac:dyDescent="0.25">
      <c r="A445" s="27" t="s">
        <v>99</v>
      </c>
      <c r="B445" t="s">
        <v>126</v>
      </c>
      <c r="C445" t="b">
        <v>1</v>
      </c>
    </row>
    <row r="446" spans="1:3" x14ac:dyDescent="0.25">
      <c r="A446" s="27" t="s">
        <v>101</v>
      </c>
      <c r="B446" t="s">
        <v>126</v>
      </c>
      <c r="C446" t="b">
        <v>1</v>
      </c>
    </row>
    <row r="447" spans="1:3" x14ac:dyDescent="0.25">
      <c r="A447" s="27" t="s">
        <v>103</v>
      </c>
      <c r="B447" t="s">
        <v>126</v>
      </c>
      <c r="C447" t="b">
        <v>1</v>
      </c>
    </row>
    <row r="448" spans="1:3" x14ac:dyDescent="0.25">
      <c r="A448" s="27" t="s">
        <v>105</v>
      </c>
      <c r="B448" t="s">
        <v>126</v>
      </c>
      <c r="C448" t="b">
        <v>1</v>
      </c>
    </row>
    <row r="449" spans="1:3" x14ac:dyDescent="0.25">
      <c r="A449" s="27" t="s">
        <v>107</v>
      </c>
      <c r="B449" t="s">
        <v>126</v>
      </c>
      <c r="C449" t="b">
        <v>1</v>
      </c>
    </row>
    <row r="450" spans="1:3" x14ac:dyDescent="0.25">
      <c r="A450" s="27" t="s">
        <v>109</v>
      </c>
      <c r="B450" t="s">
        <v>126</v>
      </c>
      <c r="C450" t="b">
        <v>1</v>
      </c>
    </row>
    <row r="451" spans="1:3" x14ac:dyDescent="0.25">
      <c r="A451" s="27" t="s">
        <v>111</v>
      </c>
      <c r="B451" t="s">
        <v>126</v>
      </c>
      <c r="C451" t="b">
        <v>1</v>
      </c>
    </row>
    <row r="452" spans="1:3" x14ac:dyDescent="0.25">
      <c r="A452" s="27" t="s">
        <v>113</v>
      </c>
      <c r="B452" t="s">
        <v>126</v>
      </c>
      <c r="C452" t="b">
        <v>1</v>
      </c>
    </row>
    <row r="453" spans="1:3" x14ac:dyDescent="0.25">
      <c r="A453" s="27" t="s">
        <v>115</v>
      </c>
      <c r="B453" t="s">
        <v>126</v>
      </c>
      <c r="C453" t="b">
        <v>1</v>
      </c>
    </row>
    <row r="454" spans="1:3" x14ac:dyDescent="0.25">
      <c r="A454" s="27" t="s">
        <v>117</v>
      </c>
      <c r="B454" t="s">
        <v>126</v>
      </c>
      <c r="C454" t="b">
        <v>1</v>
      </c>
    </row>
    <row r="455" spans="1:3" x14ac:dyDescent="0.25">
      <c r="A455" s="27" t="s">
        <v>119</v>
      </c>
      <c r="B455" t="s">
        <v>126</v>
      </c>
      <c r="C455" t="b">
        <v>1</v>
      </c>
    </row>
    <row r="456" spans="1:3" x14ac:dyDescent="0.25">
      <c r="A456" s="27" t="s">
        <v>121</v>
      </c>
      <c r="B456" t="s">
        <v>126</v>
      </c>
      <c r="C456" t="b">
        <v>1</v>
      </c>
    </row>
    <row r="457" spans="1:3" x14ac:dyDescent="0.25">
      <c r="A457" s="27" t="s">
        <v>432</v>
      </c>
      <c r="B457" t="s">
        <v>126</v>
      </c>
      <c r="C457" t="b">
        <v>1</v>
      </c>
    </row>
    <row r="458" spans="1:3" x14ac:dyDescent="0.25">
      <c r="A458" s="27" t="s">
        <v>433</v>
      </c>
      <c r="B458" t="s">
        <v>126</v>
      </c>
      <c r="C458" t="b">
        <v>1</v>
      </c>
    </row>
    <row r="459" spans="1:3" x14ac:dyDescent="0.25">
      <c r="A459" s="27" t="s">
        <v>434</v>
      </c>
      <c r="B459" t="s">
        <v>126</v>
      </c>
      <c r="C459" t="b">
        <v>1</v>
      </c>
    </row>
    <row r="460" spans="1:3" x14ac:dyDescent="0.25">
      <c r="A460" s="27" t="s">
        <v>435</v>
      </c>
      <c r="B460" t="s">
        <v>126</v>
      </c>
      <c r="C460" t="b">
        <v>1</v>
      </c>
    </row>
    <row r="461" spans="1:3" x14ac:dyDescent="0.25">
      <c r="A461" s="27" t="s">
        <v>436</v>
      </c>
      <c r="B461" t="s">
        <v>126</v>
      </c>
      <c r="C461" t="b">
        <v>1</v>
      </c>
    </row>
    <row r="462" spans="1:3" x14ac:dyDescent="0.25">
      <c r="A462" s="27" t="s">
        <v>437</v>
      </c>
      <c r="B462" t="s">
        <v>126</v>
      </c>
      <c r="C462" t="b">
        <v>1</v>
      </c>
    </row>
    <row r="463" spans="1:3" x14ac:dyDescent="0.25">
      <c r="A463" s="27" t="s">
        <v>438</v>
      </c>
      <c r="B463" t="s">
        <v>126</v>
      </c>
      <c r="C463" t="b">
        <v>1</v>
      </c>
    </row>
    <row r="464" spans="1:3" x14ac:dyDescent="0.25">
      <c r="A464" s="27" t="s">
        <v>439</v>
      </c>
      <c r="B464" t="s">
        <v>126</v>
      </c>
      <c r="C464" t="b">
        <v>1</v>
      </c>
    </row>
    <row r="465" spans="1:3" x14ac:dyDescent="0.25">
      <c r="A465" s="27" t="s">
        <v>440</v>
      </c>
      <c r="B465" t="s">
        <v>126</v>
      </c>
      <c r="C465" t="b">
        <v>1</v>
      </c>
    </row>
    <row r="466" spans="1:3" x14ac:dyDescent="0.25">
      <c r="A466" s="27" t="s">
        <v>441</v>
      </c>
      <c r="B466" t="s">
        <v>126</v>
      </c>
      <c r="C466" t="b">
        <v>1</v>
      </c>
    </row>
    <row r="467" spans="1:3" x14ac:dyDescent="0.25">
      <c r="A467" s="27" t="s">
        <v>442</v>
      </c>
      <c r="B467" t="s">
        <v>126</v>
      </c>
      <c r="C467" t="b">
        <v>1</v>
      </c>
    </row>
    <row r="468" spans="1:3" x14ac:dyDescent="0.25">
      <c r="A468" s="27" t="s">
        <v>443</v>
      </c>
      <c r="B468" t="s">
        <v>126</v>
      </c>
      <c r="C468" t="b">
        <v>1</v>
      </c>
    </row>
    <row r="469" spans="1:3" x14ac:dyDescent="0.25">
      <c r="A469" s="27" t="s">
        <v>444</v>
      </c>
      <c r="B469" t="s">
        <v>126</v>
      </c>
      <c r="C469" t="b">
        <v>1</v>
      </c>
    </row>
    <row r="470" spans="1:3" x14ac:dyDescent="0.25">
      <c r="A470" s="27" t="s">
        <v>445</v>
      </c>
      <c r="B470" t="s">
        <v>126</v>
      </c>
      <c r="C470" t="b">
        <v>1</v>
      </c>
    </row>
    <row r="471" spans="1:3" x14ac:dyDescent="0.25">
      <c r="A471" s="27" t="s">
        <v>446</v>
      </c>
      <c r="B471" t="s">
        <v>126</v>
      </c>
      <c r="C471" t="b">
        <v>1</v>
      </c>
    </row>
    <row r="472" spans="1:3" x14ac:dyDescent="0.25">
      <c r="A472" s="27" t="s">
        <v>447</v>
      </c>
      <c r="B472" t="s">
        <v>126</v>
      </c>
      <c r="C472" t="b">
        <v>1</v>
      </c>
    </row>
    <row r="473" spans="1:3" x14ac:dyDescent="0.25">
      <c r="A473" s="27" t="s">
        <v>448</v>
      </c>
      <c r="B473" t="s">
        <v>126</v>
      </c>
      <c r="C473" t="b">
        <v>1</v>
      </c>
    </row>
    <row r="474" spans="1:3" x14ac:dyDescent="0.25">
      <c r="A474" s="27" t="s">
        <v>449</v>
      </c>
      <c r="B474" t="s">
        <v>126</v>
      </c>
      <c r="C474" t="b">
        <v>1</v>
      </c>
    </row>
    <row r="475" spans="1:3" x14ac:dyDescent="0.25">
      <c r="A475" s="27" t="s">
        <v>450</v>
      </c>
      <c r="B475" t="s">
        <v>126</v>
      </c>
      <c r="C475" t="b">
        <v>1</v>
      </c>
    </row>
    <row r="476" spans="1:3" x14ac:dyDescent="0.25">
      <c r="A476" s="27" t="s">
        <v>451</v>
      </c>
      <c r="B476" t="s">
        <v>126</v>
      </c>
      <c r="C476" t="b">
        <v>1</v>
      </c>
    </row>
    <row r="477" spans="1:3" x14ac:dyDescent="0.25">
      <c r="A477" s="27" t="s">
        <v>452</v>
      </c>
      <c r="B477" t="s">
        <v>126</v>
      </c>
      <c r="C477" t="b">
        <v>1</v>
      </c>
    </row>
    <row r="478" spans="1:3" x14ac:dyDescent="0.25">
      <c r="A478" s="27" t="s">
        <v>453</v>
      </c>
      <c r="B478" t="s">
        <v>126</v>
      </c>
      <c r="C478" t="b">
        <v>1</v>
      </c>
    </row>
    <row r="479" spans="1:3" x14ac:dyDescent="0.25">
      <c r="A479" s="27" t="s">
        <v>454</v>
      </c>
      <c r="B479" t="s">
        <v>126</v>
      </c>
      <c r="C479" t="b">
        <v>1</v>
      </c>
    </row>
    <row r="480" spans="1:3" x14ac:dyDescent="0.25">
      <c r="A480" s="27" t="s">
        <v>455</v>
      </c>
      <c r="B480" t="s">
        <v>126</v>
      </c>
      <c r="C480" t="b">
        <v>1</v>
      </c>
    </row>
    <row r="481" spans="1:3" x14ac:dyDescent="0.25">
      <c r="A481" s="27" t="s">
        <v>456</v>
      </c>
      <c r="B481" t="s">
        <v>126</v>
      </c>
      <c r="C481" t="b">
        <v>1</v>
      </c>
    </row>
    <row r="482" spans="1:3" x14ac:dyDescent="0.25">
      <c r="A482" s="27" t="s">
        <v>457</v>
      </c>
      <c r="B482" t="s">
        <v>126</v>
      </c>
      <c r="C482" t="b">
        <v>1</v>
      </c>
    </row>
    <row r="483" spans="1:3" x14ac:dyDescent="0.25">
      <c r="A483" s="27" t="s">
        <v>223</v>
      </c>
      <c r="B483" t="s">
        <v>193</v>
      </c>
      <c r="C483" s="27" t="s">
        <v>259</v>
      </c>
    </row>
    <row r="484" spans="1:3" x14ac:dyDescent="0.25">
      <c r="A484" t="s">
        <v>260</v>
      </c>
    </row>
    <row r="485" spans="1:3" x14ac:dyDescent="0.25">
      <c r="A485" t="s">
        <v>470</v>
      </c>
    </row>
    <row r="486" spans="1:3" x14ac:dyDescent="0.25">
      <c r="A486" s="27" t="s">
        <v>13</v>
      </c>
      <c r="B486" t="s">
        <v>124</v>
      </c>
      <c r="C486" s="27" t="s">
        <v>185</v>
      </c>
    </row>
    <row r="487" spans="1:3" x14ac:dyDescent="0.25">
      <c r="A487" s="27" t="s">
        <v>13</v>
      </c>
      <c r="B487" t="s">
        <v>125</v>
      </c>
      <c r="C487" t="b">
        <v>0</v>
      </c>
    </row>
    <row r="488" spans="1:3" x14ac:dyDescent="0.25">
      <c r="A488" s="27" t="s">
        <v>407</v>
      </c>
      <c r="B488" t="s">
        <v>126</v>
      </c>
      <c r="C488" t="b">
        <v>0</v>
      </c>
    </row>
    <row r="489" spans="1:3" x14ac:dyDescent="0.25">
      <c r="A489" s="27" t="s">
        <v>223</v>
      </c>
      <c r="B489" t="s">
        <v>126</v>
      </c>
      <c r="C489" t="b">
        <v>0</v>
      </c>
    </row>
    <row r="490" spans="1:3" x14ac:dyDescent="0.25">
      <c r="A490" s="27" t="s">
        <v>12</v>
      </c>
      <c r="B490" t="s">
        <v>126</v>
      </c>
      <c r="C490" t="b">
        <v>0</v>
      </c>
    </row>
    <row r="491" spans="1:3" x14ac:dyDescent="0.25">
      <c r="A491" s="27" t="s">
        <v>49</v>
      </c>
      <c r="B491" t="s">
        <v>126</v>
      </c>
      <c r="C491" t="b">
        <v>1</v>
      </c>
    </row>
    <row r="492" spans="1:3" x14ac:dyDescent="0.25">
      <c r="A492" s="27" t="s">
        <v>50</v>
      </c>
      <c r="B492" t="s">
        <v>126</v>
      </c>
      <c r="C492" t="b">
        <v>1</v>
      </c>
    </row>
    <row r="493" spans="1:3" x14ac:dyDescent="0.25">
      <c r="A493" s="27" t="s">
        <v>51</v>
      </c>
      <c r="B493" t="s">
        <v>126</v>
      </c>
      <c r="C493" t="b">
        <v>1</v>
      </c>
    </row>
    <row r="494" spans="1:3" x14ac:dyDescent="0.25">
      <c r="A494" s="27" t="s">
        <v>52</v>
      </c>
      <c r="B494" t="s">
        <v>126</v>
      </c>
      <c r="C494" t="b">
        <v>1</v>
      </c>
    </row>
    <row r="495" spans="1:3" x14ac:dyDescent="0.25">
      <c r="A495" s="27" t="s">
        <v>53</v>
      </c>
      <c r="B495" t="s">
        <v>126</v>
      </c>
      <c r="C495" t="b">
        <v>1</v>
      </c>
    </row>
    <row r="496" spans="1:3" x14ac:dyDescent="0.25">
      <c r="A496" s="27" t="s">
        <v>54</v>
      </c>
      <c r="B496" t="s">
        <v>126</v>
      </c>
      <c r="C496" t="b">
        <v>1</v>
      </c>
    </row>
    <row r="497" spans="1:3" x14ac:dyDescent="0.25">
      <c r="A497" s="27" t="s">
        <v>55</v>
      </c>
      <c r="B497" t="s">
        <v>126</v>
      </c>
      <c r="C497" t="b">
        <v>1</v>
      </c>
    </row>
    <row r="498" spans="1:3" x14ac:dyDescent="0.25">
      <c r="A498" s="27" t="s">
        <v>56</v>
      </c>
      <c r="B498" t="s">
        <v>126</v>
      </c>
      <c r="C498" t="b">
        <v>1</v>
      </c>
    </row>
    <row r="499" spans="1:3" x14ac:dyDescent="0.25">
      <c r="A499" s="27" t="s">
        <v>57</v>
      </c>
      <c r="B499" t="s">
        <v>126</v>
      </c>
      <c r="C499" t="b">
        <v>1</v>
      </c>
    </row>
    <row r="500" spans="1:3" x14ac:dyDescent="0.25">
      <c r="A500" s="27" t="s">
        <v>58</v>
      </c>
      <c r="B500" t="s">
        <v>126</v>
      </c>
      <c r="C500" t="b">
        <v>1</v>
      </c>
    </row>
    <row r="501" spans="1:3" x14ac:dyDescent="0.25">
      <c r="A501" s="27" t="s">
        <v>59</v>
      </c>
      <c r="B501" t="s">
        <v>126</v>
      </c>
      <c r="C501" t="b">
        <v>1</v>
      </c>
    </row>
    <row r="502" spans="1:3" x14ac:dyDescent="0.25">
      <c r="A502" s="27" t="s">
        <v>60</v>
      </c>
      <c r="B502" t="s">
        <v>126</v>
      </c>
      <c r="C502" t="b">
        <v>1</v>
      </c>
    </row>
    <row r="503" spans="1:3" x14ac:dyDescent="0.25">
      <c r="A503" s="27" t="s">
        <v>98</v>
      </c>
      <c r="B503" t="s">
        <v>126</v>
      </c>
      <c r="C503" t="b">
        <v>1</v>
      </c>
    </row>
    <row r="504" spans="1:3" x14ac:dyDescent="0.25">
      <c r="A504" s="27" t="s">
        <v>100</v>
      </c>
      <c r="B504" t="s">
        <v>126</v>
      </c>
      <c r="C504" t="b">
        <v>1</v>
      </c>
    </row>
    <row r="505" spans="1:3" x14ac:dyDescent="0.25">
      <c r="A505" s="27" t="s">
        <v>102</v>
      </c>
      <c r="B505" t="s">
        <v>126</v>
      </c>
      <c r="C505" t="b">
        <v>1</v>
      </c>
    </row>
    <row r="506" spans="1:3" x14ac:dyDescent="0.25">
      <c r="A506" s="27" t="s">
        <v>104</v>
      </c>
      <c r="B506" t="s">
        <v>126</v>
      </c>
      <c r="C506" t="b">
        <v>1</v>
      </c>
    </row>
    <row r="507" spans="1:3" x14ac:dyDescent="0.25">
      <c r="A507" s="27" t="s">
        <v>106</v>
      </c>
      <c r="B507" t="s">
        <v>126</v>
      </c>
      <c r="C507" t="b">
        <v>1</v>
      </c>
    </row>
    <row r="508" spans="1:3" x14ac:dyDescent="0.25">
      <c r="A508" s="27" t="s">
        <v>108</v>
      </c>
      <c r="B508" t="s">
        <v>126</v>
      </c>
      <c r="C508" t="b">
        <v>1</v>
      </c>
    </row>
    <row r="509" spans="1:3" x14ac:dyDescent="0.25">
      <c r="A509" s="27" t="s">
        <v>110</v>
      </c>
      <c r="B509" t="s">
        <v>126</v>
      </c>
      <c r="C509" t="b">
        <v>1</v>
      </c>
    </row>
    <row r="510" spans="1:3" x14ac:dyDescent="0.25">
      <c r="A510" s="27" t="s">
        <v>112</v>
      </c>
      <c r="B510" t="s">
        <v>126</v>
      </c>
      <c r="C510" t="b">
        <v>1</v>
      </c>
    </row>
    <row r="511" spans="1:3" x14ac:dyDescent="0.25">
      <c r="A511" s="27" t="s">
        <v>114</v>
      </c>
      <c r="B511" t="s">
        <v>126</v>
      </c>
      <c r="C511" t="b">
        <v>1</v>
      </c>
    </row>
    <row r="512" spans="1:3" x14ac:dyDescent="0.25">
      <c r="A512" s="27" t="s">
        <v>116</v>
      </c>
      <c r="B512" t="s">
        <v>126</v>
      </c>
      <c r="C512" t="b">
        <v>1</v>
      </c>
    </row>
    <row r="513" spans="1:3" x14ac:dyDescent="0.25">
      <c r="A513" s="27" t="s">
        <v>118</v>
      </c>
      <c r="B513" t="s">
        <v>126</v>
      </c>
      <c r="C513" t="b">
        <v>1</v>
      </c>
    </row>
    <row r="514" spans="1:3" x14ac:dyDescent="0.25">
      <c r="A514" s="27" t="s">
        <v>120</v>
      </c>
      <c r="B514" t="s">
        <v>126</v>
      </c>
      <c r="C514" t="b">
        <v>1</v>
      </c>
    </row>
    <row r="515" spans="1:3" x14ac:dyDescent="0.25">
      <c r="A515" s="27" t="s">
        <v>224</v>
      </c>
      <c r="B515" t="s">
        <v>126</v>
      </c>
      <c r="C515" t="b">
        <v>1</v>
      </c>
    </row>
    <row r="516" spans="1:3" x14ac:dyDescent="0.25">
      <c r="A516" s="27" t="s">
        <v>225</v>
      </c>
      <c r="B516" t="s">
        <v>126</v>
      </c>
      <c r="C516" t="b">
        <v>1</v>
      </c>
    </row>
    <row r="517" spans="1:3" x14ac:dyDescent="0.25">
      <c r="A517" s="27" t="s">
        <v>226</v>
      </c>
      <c r="B517" t="s">
        <v>126</v>
      </c>
      <c r="C517" t="b">
        <v>1</v>
      </c>
    </row>
    <row r="518" spans="1:3" x14ac:dyDescent="0.25">
      <c r="A518" s="27" t="s">
        <v>227</v>
      </c>
      <c r="B518" t="s">
        <v>126</v>
      </c>
      <c r="C518" t="b">
        <v>1</v>
      </c>
    </row>
    <row r="519" spans="1:3" x14ac:dyDescent="0.25">
      <c r="A519" s="27" t="s">
        <v>228</v>
      </c>
      <c r="B519" t="s">
        <v>126</v>
      </c>
      <c r="C519" t="b">
        <v>1</v>
      </c>
    </row>
    <row r="520" spans="1:3" x14ac:dyDescent="0.25">
      <c r="A520" s="27" t="s">
        <v>229</v>
      </c>
      <c r="B520" t="s">
        <v>126</v>
      </c>
      <c r="C520" t="b">
        <v>1</v>
      </c>
    </row>
    <row r="521" spans="1:3" x14ac:dyDescent="0.25">
      <c r="A521" s="27" t="s">
        <v>230</v>
      </c>
      <c r="B521" t="s">
        <v>126</v>
      </c>
      <c r="C521" t="b">
        <v>1</v>
      </c>
    </row>
    <row r="522" spans="1:3" x14ac:dyDescent="0.25">
      <c r="A522" s="27" t="s">
        <v>231</v>
      </c>
      <c r="B522" t="s">
        <v>126</v>
      </c>
      <c r="C522" t="b">
        <v>1</v>
      </c>
    </row>
    <row r="523" spans="1:3" x14ac:dyDescent="0.25">
      <c r="A523" s="27" t="s">
        <v>232</v>
      </c>
      <c r="B523" t="s">
        <v>126</v>
      </c>
      <c r="C523" t="b">
        <v>1</v>
      </c>
    </row>
    <row r="524" spans="1:3" x14ac:dyDescent="0.25">
      <c r="A524" s="27" t="s">
        <v>233</v>
      </c>
      <c r="B524" t="s">
        <v>126</v>
      </c>
      <c r="C524" t="b">
        <v>1</v>
      </c>
    </row>
    <row r="525" spans="1:3" x14ac:dyDescent="0.25">
      <c r="A525" s="27" t="s">
        <v>234</v>
      </c>
      <c r="B525" t="s">
        <v>126</v>
      </c>
      <c r="C525" t="b">
        <v>1</v>
      </c>
    </row>
    <row r="526" spans="1:3" x14ac:dyDescent="0.25">
      <c r="A526" s="27" t="s">
        <v>235</v>
      </c>
      <c r="B526" t="s">
        <v>126</v>
      </c>
      <c r="C526" t="b">
        <v>1</v>
      </c>
    </row>
    <row r="527" spans="1:3" x14ac:dyDescent="0.25">
      <c r="A527" s="27" t="s">
        <v>61</v>
      </c>
      <c r="B527" t="s">
        <v>126</v>
      </c>
      <c r="C527" t="b">
        <v>1</v>
      </c>
    </row>
    <row r="528" spans="1:3" x14ac:dyDescent="0.25">
      <c r="A528" s="27" t="s">
        <v>62</v>
      </c>
      <c r="B528" t="s">
        <v>126</v>
      </c>
      <c r="C528" t="b">
        <v>1</v>
      </c>
    </row>
    <row r="529" spans="1:3" x14ac:dyDescent="0.25">
      <c r="A529" s="27" t="s">
        <v>63</v>
      </c>
      <c r="B529" t="s">
        <v>126</v>
      </c>
      <c r="C529" t="b">
        <v>1</v>
      </c>
    </row>
    <row r="530" spans="1:3" x14ac:dyDescent="0.25">
      <c r="A530" s="27" t="s">
        <v>64</v>
      </c>
      <c r="B530" t="s">
        <v>126</v>
      </c>
      <c r="C530" t="b">
        <v>1</v>
      </c>
    </row>
    <row r="531" spans="1:3" x14ac:dyDescent="0.25">
      <c r="A531" s="27" t="s">
        <v>65</v>
      </c>
      <c r="B531" t="s">
        <v>126</v>
      </c>
      <c r="C531" t="b">
        <v>1</v>
      </c>
    </row>
    <row r="532" spans="1:3" x14ac:dyDescent="0.25">
      <c r="A532" s="27" t="s">
        <v>66</v>
      </c>
      <c r="B532" t="s">
        <v>126</v>
      </c>
      <c r="C532" t="b">
        <v>1</v>
      </c>
    </row>
    <row r="533" spans="1:3" x14ac:dyDescent="0.25">
      <c r="A533" s="27" t="s">
        <v>67</v>
      </c>
      <c r="B533" t="s">
        <v>126</v>
      </c>
      <c r="C533" t="b">
        <v>1</v>
      </c>
    </row>
    <row r="534" spans="1:3" x14ac:dyDescent="0.25">
      <c r="A534" s="27" t="s">
        <v>68</v>
      </c>
      <c r="B534" t="s">
        <v>126</v>
      </c>
      <c r="C534" t="b">
        <v>1</v>
      </c>
    </row>
    <row r="535" spans="1:3" x14ac:dyDescent="0.25">
      <c r="A535" s="27" t="s">
        <v>69</v>
      </c>
      <c r="B535" t="s">
        <v>126</v>
      </c>
      <c r="C535" t="b">
        <v>1</v>
      </c>
    </row>
    <row r="536" spans="1:3" x14ac:dyDescent="0.25">
      <c r="A536" s="27" t="s">
        <v>70</v>
      </c>
      <c r="B536" t="s">
        <v>126</v>
      </c>
      <c r="C536" t="b">
        <v>1</v>
      </c>
    </row>
    <row r="537" spans="1:3" x14ac:dyDescent="0.25">
      <c r="A537" s="27" t="s">
        <v>71</v>
      </c>
      <c r="B537" t="s">
        <v>126</v>
      </c>
      <c r="C537" t="b">
        <v>1</v>
      </c>
    </row>
    <row r="538" spans="1:3" x14ac:dyDescent="0.25">
      <c r="A538" s="27" t="s">
        <v>72</v>
      </c>
      <c r="B538" t="s">
        <v>126</v>
      </c>
      <c r="C538" t="b">
        <v>1</v>
      </c>
    </row>
    <row r="539" spans="1:3" x14ac:dyDescent="0.25">
      <c r="A539" s="27" t="s">
        <v>236</v>
      </c>
      <c r="B539" t="s">
        <v>126</v>
      </c>
      <c r="C539" t="b">
        <v>1</v>
      </c>
    </row>
    <row r="540" spans="1:3" x14ac:dyDescent="0.25">
      <c r="A540" s="27" t="s">
        <v>237</v>
      </c>
      <c r="B540" t="s">
        <v>126</v>
      </c>
      <c r="C540" t="b">
        <v>1</v>
      </c>
    </row>
    <row r="541" spans="1:3" x14ac:dyDescent="0.25">
      <c r="A541" s="27" t="s">
        <v>238</v>
      </c>
      <c r="B541" t="s">
        <v>126</v>
      </c>
      <c r="C541" t="b">
        <v>1</v>
      </c>
    </row>
    <row r="542" spans="1:3" x14ac:dyDescent="0.25">
      <c r="A542" s="27" t="s">
        <v>239</v>
      </c>
      <c r="B542" t="s">
        <v>126</v>
      </c>
      <c r="C542" t="b">
        <v>1</v>
      </c>
    </row>
    <row r="543" spans="1:3" x14ac:dyDescent="0.25">
      <c r="A543" s="27" t="s">
        <v>240</v>
      </c>
      <c r="B543" t="s">
        <v>126</v>
      </c>
      <c r="C543" t="b">
        <v>1</v>
      </c>
    </row>
    <row r="544" spans="1:3" x14ac:dyDescent="0.25">
      <c r="A544" s="27" t="s">
        <v>241</v>
      </c>
      <c r="B544" t="s">
        <v>126</v>
      </c>
      <c r="C544" t="b">
        <v>1</v>
      </c>
    </row>
    <row r="545" spans="1:3" x14ac:dyDescent="0.25">
      <c r="A545" s="27" t="s">
        <v>242</v>
      </c>
      <c r="B545" t="s">
        <v>126</v>
      </c>
      <c r="C545" t="b">
        <v>1</v>
      </c>
    </row>
    <row r="546" spans="1:3" x14ac:dyDescent="0.25">
      <c r="A546" s="27" t="s">
        <v>243</v>
      </c>
      <c r="B546" t="s">
        <v>126</v>
      </c>
      <c r="C546" t="b">
        <v>1</v>
      </c>
    </row>
    <row r="547" spans="1:3" x14ac:dyDescent="0.25">
      <c r="A547" s="27" t="s">
        <v>244</v>
      </c>
      <c r="B547" t="s">
        <v>126</v>
      </c>
      <c r="C547" t="b">
        <v>1</v>
      </c>
    </row>
    <row r="548" spans="1:3" x14ac:dyDescent="0.25">
      <c r="A548" s="27" t="s">
        <v>245</v>
      </c>
      <c r="B548" t="s">
        <v>126</v>
      </c>
      <c r="C548" t="b">
        <v>1</v>
      </c>
    </row>
    <row r="549" spans="1:3" x14ac:dyDescent="0.25">
      <c r="A549" s="27" t="s">
        <v>246</v>
      </c>
      <c r="B549" t="s">
        <v>126</v>
      </c>
      <c r="C549" t="b">
        <v>1</v>
      </c>
    </row>
    <row r="550" spans="1:3" x14ac:dyDescent="0.25">
      <c r="A550" s="27" t="s">
        <v>247</v>
      </c>
      <c r="B550" t="s">
        <v>126</v>
      </c>
      <c r="C550" t="b">
        <v>1</v>
      </c>
    </row>
    <row r="551" spans="1:3" x14ac:dyDescent="0.25">
      <c r="A551" s="27" t="s">
        <v>408</v>
      </c>
      <c r="B551" t="s">
        <v>126</v>
      </c>
      <c r="C551" t="b">
        <v>0</v>
      </c>
    </row>
    <row r="552" spans="1:3" x14ac:dyDescent="0.25">
      <c r="A552" s="27" t="s">
        <v>409</v>
      </c>
      <c r="B552" t="s">
        <v>126</v>
      </c>
      <c r="C552" t="b">
        <v>0</v>
      </c>
    </row>
    <row r="553" spans="1:3" x14ac:dyDescent="0.25">
      <c r="A553" s="27" t="s">
        <v>410</v>
      </c>
      <c r="B553" t="s">
        <v>126</v>
      </c>
      <c r="C553" t="b">
        <v>0</v>
      </c>
    </row>
    <row r="554" spans="1:3" x14ac:dyDescent="0.25">
      <c r="A554" s="27" t="s">
        <v>411</v>
      </c>
      <c r="B554" t="s">
        <v>126</v>
      </c>
      <c r="C554" t="b">
        <v>0</v>
      </c>
    </row>
    <row r="555" spans="1:3" x14ac:dyDescent="0.25">
      <c r="A555" s="27" t="s">
        <v>412</v>
      </c>
      <c r="B555" t="s">
        <v>126</v>
      </c>
      <c r="C555" t="b">
        <v>0</v>
      </c>
    </row>
    <row r="556" spans="1:3" x14ac:dyDescent="0.25">
      <c r="A556" s="27" t="s">
        <v>413</v>
      </c>
      <c r="B556" t="s">
        <v>126</v>
      </c>
      <c r="C556" t="b">
        <v>0</v>
      </c>
    </row>
    <row r="557" spans="1:3" x14ac:dyDescent="0.25">
      <c r="A557" s="27" t="s">
        <v>414</v>
      </c>
      <c r="B557" t="s">
        <v>126</v>
      </c>
      <c r="C557" t="b">
        <v>0</v>
      </c>
    </row>
    <row r="558" spans="1:3" x14ac:dyDescent="0.25">
      <c r="A558" s="27" t="s">
        <v>415</v>
      </c>
      <c r="B558" t="s">
        <v>126</v>
      </c>
      <c r="C558" t="b">
        <v>0</v>
      </c>
    </row>
    <row r="559" spans="1:3" x14ac:dyDescent="0.25">
      <c r="A559" s="27" t="s">
        <v>416</v>
      </c>
      <c r="B559" t="s">
        <v>126</v>
      </c>
      <c r="C559" t="b">
        <v>0</v>
      </c>
    </row>
    <row r="560" spans="1:3" x14ac:dyDescent="0.25">
      <c r="A560" s="27" t="s">
        <v>417</v>
      </c>
      <c r="B560" t="s">
        <v>126</v>
      </c>
      <c r="C560" t="b">
        <v>0</v>
      </c>
    </row>
    <row r="561" spans="1:3" x14ac:dyDescent="0.25">
      <c r="A561" s="27" t="s">
        <v>418</v>
      </c>
      <c r="B561" t="s">
        <v>126</v>
      </c>
      <c r="C561" t="b">
        <v>0</v>
      </c>
    </row>
    <row r="562" spans="1:3" x14ac:dyDescent="0.25">
      <c r="A562" s="27" t="s">
        <v>419</v>
      </c>
      <c r="B562" t="s">
        <v>126</v>
      </c>
      <c r="C562" t="b">
        <v>0</v>
      </c>
    </row>
    <row r="563" spans="1:3" x14ac:dyDescent="0.25">
      <c r="A563" s="27" t="s">
        <v>420</v>
      </c>
      <c r="B563" t="s">
        <v>126</v>
      </c>
      <c r="C563" t="b">
        <v>0</v>
      </c>
    </row>
    <row r="564" spans="1:3" x14ac:dyDescent="0.25">
      <c r="A564" s="27" t="s">
        <v>421</v>
      </c>
      <c r="B564" t="s">
        <v>126</v>
      </c>
      <c r="C564" t="b">
        <v>0</v>
      </c>
    </row>
    <row r="565" spans="1:3" x14ac:dyDescent="0.25">
      <c r="A565" s="27" t="s">
        <v>422</v>
      </c>
      <c r="B565" t="s">
        <v>126</v>
      </c>
      <c r="C565" t="b">
        <v>0</v>
      </c>
    </row>
    <row r="566" spans="1:3" x14ac:dyDescent="0.25">
      <c r="A566" s="27" t="s">
        <v>423</v>
      </c>
      <c r="B566" t="s">
        <v>126</v>
      </c>
      <c r="C566" t="b">
        <v>0</v>
      </c>
    </row>
    <row r="567" spans="1:3" x14ac:dyDescent="0.25">
      <c r="A567" s="27" t="s">
        <v>424</v>
      </c>
      <c r="B567" t="s">
        <v>126</v>
      </c>
      <c r="C567" t="b">
        <v>0</v>
      </c>
    </row>
    <row r="568" spans="1:3" x14ac:dyDescent="0.25">
      <c r="A568" s="27" t="s">
        <v>425</v>
      </c>
      <c r="B568" t="s">
        <v>126</v>
      </c>
      <c r="C568" t="b">
        <v>0</v>
      </c>
    </row>
    <row r="569" spans="1:3" x14ac:dyDescent="0.25">
      <c r="A569" s="27" t="s">
        <v>426</v>
      </c>
      <c r="B569" t="s">
        <v>126</v>
      </c>
      <c r="C569" t="b">
        <v>0</v>
      </c>
    </row>
    <row r="570" spans="1:3" x14ac:dyDescent="0.25">
      <c r="A570" s="27" t="s">
        <v>427</v>
      </c>
      <c r="B570" t="s">
        <v>126</v>
      </c>
      <c r="C570" t="b">
        <v>0</v>
      </c>
    </row>
    <row r="571" spans="1:3" x14ac:dyDescent="0.25">
      <c r="A571" s="27" t="s">
        <v>428</v>
      </c>
      <c r="B571" t="s">
        <v>126</v>
      </c>
      <c r="C571" t="b">
        <v>0</v>
      </c>
    </row>
    <row r="572" spans="1:3" x14ac:dyDescent="0.25">
      <c r="A572" s="27" t="s">
        <v>429</v>
      </c>
      <c r="B572" t="s">
        <v>126</v>
      </c>
      <c r="C572" t="b">
        <v>0</v>
      </c>
    </row>
    <row r="573" spans="1:3" x14ac:dyDescent="0.25">
      <c r="A573" s="27" t="s">
        <v>430</v>
      </c>
      <c r="B573" t="s">
        <v>126</v>
      </c>
      <c r="C573" t="b">
        <v>0</v>
      </c>
    </row>
    <row r="574" spans="1:3" x14ac:dyDescent="0.25">
      <c r="A574" s="27" t="s">
        <v>431</v>
      </c>
      <c r="B574" t="s">
        <v>126</v>
      </c>
      <c r="C574" t="b">
        <v>0</v>
      </c>
    </row>
    <row r="575" spans="1:3" x14ac:dyDescent="0.25">
      <c r="A575" s="27" t="s">
        <v>97</v>
      </c>
      <c r="B575" t="s">
        <v>126</v>
      </c>
      <c r="C575" t="b">
        <v>0</v>
      </c>
    </row>
    <row r="576" spans="1:3" x14ac:dyDescent="0.25">
      <c r="A576" s="27" t="s">
        <v>99</v>
      </c>
      <c r="B576" t="s">
        <v>126</v>
      </c>
      <c r="C576" t="b">
        <v>0</v>
      </c>
    </row>
    <row r="577" spans="1:3" x14ac:dyDescent="0.25">
      <c r="A577" s="27" t="s">
        <v>101</v>
      </c>
      <c r="B577" t="s">
        <v>126</v>
      </c>
      <c r="C577" t="b">
        <v>0</v>
      </c>
    </row>
    <row r="578" spans="1:3" x14ac:dyDescent="0.25">
      <c r="A578" s="27" t="s">
        <v>103</v>
      </c>
      <c r="B578" t="s">
        <v>126</v>
      </c>
      <c r="C578" t="b">
        <v>0</v>
      </c>
    </row>
    <row r="579" spans="1:3" x14ac:dyDescent="0.25">
      <c r="A579" s="27" t="s">
        <v>105</v>
      </c>
      <c r="B579" t="s">
        <v>126</v>
      </c>
      <c r="C579" t="b">
        <v>0</v>
      </c>
    </row>
    <row r="580" spans="1:3" x14ac:dyDescent="0.25">
      <c r="A580" s="27" t="s">
        <v>107</v>
      </c>
      <c r="B580" t="s">
        <v>126</v>
      </c>
      <c r="C580" t="b">
        <v>0</v>
      </c>
    </row>
    <row r="581" spans="1:3" x14ac:dyDescent="0.25">
      <c r="A581" s="27" t="s">
        <v>109</v>
      </c>
      <c r="B581" t="s">
        <v>126</v>
      </c>
      <c r="C581" t="b">
        <v>0</v>
      </c>
    </row>
    <row r="582" spans="1:3" x14ac:dyDescent="0.25">
      <c r="A582" s="27" t="s">
        <v>111</v>
      </c>
      <c r="B582" t="s">
        <v>126</v>
      </c>
      <c r="C582" t="b">
        <v>0</v>
      </c>
    </row>
    <row r="583" spans="1:3" x14ac:dyDescent="0.25">
      <c r="A583" s="27" t="s">
        <v>113</v>
      </c>
      <c r="B583" t="s">
        <v>126</v>
      </c>
      <c r="C583" t="b">
        <v>0</v>
      </c>
    </row>
    <row r="584" spans="1:3" x14ac:dyDescent="0.25">
      <c r="A584" s="27" t="s">
        <v>115</v>
      </c>
      <c r="B584" t="s">
        <v>126</v>
      </c>
      <c r="C584" t="b">
        <v>0</v>
      </c>
    </row>
    <row r="585" spans="1:3" x14ac:dyDescent="0.25">
      <c r="A585" s="27" t="s">
        <v>117</v>
      </c>
      <c r="B585" t="s">
        <v>126</v>
      </c>
      <c r="C585" t="b">
        <v>0</v>
      </c>
    </row>
    <row r="586" spans="1:3" x14ac:dyDescent="0.25">
      <c r="A586" s="27" t="s">
        <v>119</v>
      </c>
      <c r="B586" t="s">
        <v>126</v>
      </c>
      <c r="C586" t="b">
        <v>0</v>
      </c>
    </row>
    <row r="587" spans="1:3" x14ac:dyDescent="0.25">
      <c r="A587" s="27" t="s">
        <v>121</v>
      </c>
      <c r="B587" t="s">
        <v>126</v>
      </c>
      <c r="C587" t="b">
        <v>0</v>
      </c>
    </row>
    <row r="588" spans="1:3" x14ac:dyDescent="0.25">
      <c r="A588" s="27" t="s">
        <v>432</v>
      </c>
      <c r="B588" t="s">
        <v>126</v>
      </c>
      <c r="C588" t="b">
        <v>0</v>
      </c>
    </row>
    <row r="589" spans="1:3" x14ac:dyDescent="0.25">
      <c r="A589" s="27" t="s">
        <v>433</v>
      </c>
      <c r="B589" t="s">
        <v>126</v>
      </c>
      <c r="C589" t="b">
        <v>0</v>
      </c>
    </row>
    <row r="590" spans="1:3" x14ac:dyDescent="0.25">
      <c r="A590" s="27" t="s">
        <v>434</v>
      </c>
      <c r="B590" t="s">
        <v>126</v>
      </c>
      <c r="C590" t="b">
        <v>0</v>
      </c>
    </row>
    <row r="591" spans="1:3" x14ac:dyDescent="0.25">
      <c r="A591" s="27" t="s">
        <v>435</v>
      </c>
      <c r="B591" t="s">
        <v>126</v>
      </c>
      <c r="C591" t="b">
        <v>0</v>
      </c>
    </row>
    <row r="592" spans="1:3" x14ac:dyDescent="0.25">
      <c r="A592" s="27" t="s">
        <v>436</v>
      </c>
      <c r="B592" t="s">
        <v>126</v>
      </c>
      <c r="C592" t="b">
        <v>0</v>
      </c>
    </row>
    <row r="593" spans="1:3" x14ac:dyDescent="0.25">
      <c r="A593" s="27" t="s">
        <v>437</v>
      </c>
      <c r="B593" t="s">
        <v>126</v>
      </c>
      <c r="C593" t="b">
        <v>0</v>
      </c>
    </row>
    <row r="594" spans="1:3" x14ac:dyDescent="0.25">
      <c r="A594" s="27" t="s">
        <v>438</v>
      </c>
      <c r="B594" t="s">
        <v>126</v>
      </c>
      <c r="C594" t="b">
        <v>0</v>
      </c>
    </row>
    <row r="595" spans="1:3" x14ac:dyDescent="0.25">
      <c r="A595" s="27" t="s">
        <v>439</v>
      </c>
      <c r="B595" t="s">
        <v>126</v>
      </c>
      <c r="C595" t="b">
        <v>0</v>
      </c>
    </row>
    <row r="596" spans="1:3" x14ac:dyDescent="0.25">
      <c r="A596" s="27" t="s">
        <v>440</v>
      </c>
      <c r="B596" t="s">
        <v>126</v>
      </c>
      <c r="C596" t="b">
        <v>0</v>
      </c>
    </row>
    <row r="597" spans="1:3" x14ac:dyDescent="0.25">
      <c r="A597" s="27" t="s">
        <v>441</v>
      </c>
      <c r="B597" t="s">
        <v>126</v>
      </c>
      <c r="C597" t="b">
        <v>0</v>
      </c>
    </row>
    <row r="598" spans="1:3" x14ac:dyDescent="0.25">
      <c r="A598" s="27" t="s">
        <v>442</v>
      </c>
      <c r="B598" t="s">
        <v>126</v>
      </c>
      <c r="C598" t="b">
        <v>0</v>
      </c>
    </row>
    <row r="599" spans="1:3" x14ac:dyDescent="0.25">
      <c r="A599" s="27" t="s">
        <v>443</v>
      </c>
      <c r="B599" t="s">
        <v>126</v>
      </c>
      <c r="C599" t="b">
        <v>0</v>
      </c>
    </row>
    <row r="600" spans="1:3" x14ac:dyDescent="0.25">
      <c r="A600" s="27" t="s">
        <v>444</v>
      </c>
      <c r="B600" t="s">
        <v>126</v>
      </c>
      <c r="C600" t="b">
        <v>0</v>
      </c>
    </row>
    <row r="601" spans="1:3" x14ac:dyDescent="0.25">
      <c r="A601" s="27" t="s">
        <v>445</v>
      </c>
      <c r="B601" t="s">
        <v>126</v>
      </c>
      <c r="C601" t="b">
        <v>0</v>
      </c>
    </row>
    <row r="602" spans="1:3" x14ac:dyDescent="0.25">
      <c r="A602" s="27" t="s">
        <v>446</v>
      </c>
      <c r="B602" t="s">
        <v>126</v>
      </c>
      <c r="C602" t="b">
        <v>0</v>
      </c>
    </row>
    <row r="603" spans="1:3" x14ac:dyDescent="0.25">
      <c r="A603" s="27" t="s">
        <v>447</v>
      </c>
      <c r="B603" t="s">
        <v>126</v>
      </c>
      <c r="C603" t="b">
        <v>0</v>
      </c>
    </row>
    <row r="604" spans="1:3" x14ac:dyDescent="0.25">
      <c r="A604" s="27" t="s">
        <v>448</v>
      </c>
      <c r="B604" t="s">
        <v>126</v>
      </c>
      <c r="C604" t="b">
        <v>0</v>
      </c>
    </row>
    <row r="605" spans="1:3" x14ac:dyDescent="0.25">
      <c r="A605" s="27" t="s">
        <v>449</v>
      </c>
      <c r="B605" t="s">
        <v>126</v>
      </c>
      <c r="C605" t="b">
        <v>0</v>
      </c>
    </row>
    <row r="606" spans="1:3" x14ac:dyDescent="0.25">
      <c r="A606" s="27" t="s">
        <v>450</v>
      </c>
      <c r="B606" t="s">
        <v>126</v>
      </c>
      <c r="C606" t="b">
        <v>0</v>
      </c>
    </row>
    <row r="607" spans="1:3" x14ac:dyDescent="0.25">
      <c r="A607" s="27" t="s">
        <v>451</v>
      </c>
      <c r="B607" t="s">
        <v>126</v>
      </c>
      <c r="C607" t="b">
        <v>0</v>
      </c>
    </row>
    <row r="608" spans="1:3" x14ac:dyDescent="0.25">
      <c r="A608" s="27" t="s">
        <v>452</v>
      </c>
      <c r="B608" t="s">
        <v>126</v>
      </c>
      <c r="C608" t="b">
        <v>0</v>
      </c>
    </row>
    <row r="609" spans="1:3" x14ac:dyDescent="0.25">
      <c r="A609" s="27" t="s">
        <v>453</v>
      </c>
      <c r="B609" t="s">
        <v>126</v>
      </c>
      <c r="C609" t="b">
        <v>0</v>
      </c>
    </row>
    <row r="610" spans="1:3" x14ac:dyDescent="0.25">
      <c r="A610" s="27" t="s">
        <v>454</v>
      </c>
      <c r="B610" t="s">
        <v>126</v>
      </c>
      <c r="C610" t="b">
        <v>0</v>
      </c>
    </row>
    <row r="611" spans="1:3" x14ac:dyDescent="0.25">
      <c r="A611" s="27" t="s">
        <v>455</v>
      </c>
      <c r="B611" t="s">
        <v>126</v>
      </c>
      <c r="C611" t="b">
        <v>0</v>
      </c>
    </row>
    <row r="612" spans="1:3" x14ac:dyDescent="0.25">
      <c r="A612" s="27" t="s">
        <v>456</v>
      </c>
      <c r="B612" t="s">
        <v>126</v>
      </c>
      <c r="C612" t="b">
        <v>0</v>
      </c>
    </row>
    <row r="613" spans="1:3" x14ac:dyDescent="0.25">
      <c r="A613" s="27" t="s">
        <v>457</v>
      </c>
      <c r="B613" t="s">
        <v>126</v>
      </c>
      <c r="C613" t="b">
        <v>0</v>
      </c>
    </row>
    <row r="614" spans="1:3" x14ac:dyDescent="0.25">
      <c r="A614" s="27" t="s">
        <v>223</v>
      </c>
      <c r="B614" t="s">
        <v>193</v>
      </c>
      <c r="C614" s="27" t="s">
        <v>469</v>
      </c>
    </row>
    <row r="615" spans="1:3" x14ac:dyDescent="0.25">
      <c r="A615" t="s">
        <v>471</v>
      </c>
    </row>
    <row r="616" spans="1:3" x14ac:dyDescent="0.25">
      <c r="A616" t="s">
        <v>265</v>
      </c>
    </row>
    <row r="617" spans="1:3" x14ac:dyDescent="0.25">
      <c r="A617" s="27" t="s">
        <v>13</v>
      </c>
      <c r="B617" t="s">
        <v>124</v>
      </c>
      <c r="C617" s="27" t="s">
        <v>185</v>
      </c>
    </row>
    <row r="618" spans="1:3" x14ac:dyDescent="0.25">
      <c r="A618" s="27" t="s">
        <v>13</v>
      </c>
      <c r="B618" t="s">
        <v>125</v>
      </c>
      <c r="C618" t="b">
        <v>0</v>
      </c>
    </row>
    <row r="619" spans="1:3" x14ac:dyDescent="0.25">
      <c r="A619" s="27" t="s">
        <v>407</v>
      </c>
      <c r="B619" t="s">
        <v>126</v>
      </c>
      <c r="C619" t="b">
        <v>0</v>
      </c>
    </row>
    <row r="620" spans="1:3" x14ac:dyDescent="0.25">
      <c r="A620" s="27" t="s">
        <v>223</v>
      </c>
      <c r="B620" t="s">
        <v>126</v>
      </c>
      <c r="C620" t="b">
        <v>0</v>
      </c>
    </row>
    <row r="621" spans="1:3" x14ac:dyDescent="0.25">
      <c r="A621" s="27" t="s">
        <v>12</v>
      </c>
      <c r="B621" t="s">
        <v>126</v>
      </c>
      <c r="C621" t="b">
        <v>0</v>
      </c>
    </row>
    <row r="622" spans="1:3" x14ac:dyDescent="0.25">
      <c r="A622" s="27" t="s">
        <v>49</v>
      </c>
      <c r="B622" t="s">
        <v>126</v>
      </c>
      <c r="C622" t="b">
        <v>1</v>
      </c>
    </row>
    <row r="623" spans="1:3" x14ac:dyDescent="0.25">
      <c r="A623" s="27" t="s">
        <v>50</v>
      </c>
      <c r="B623" t="s">
        <v>126</v>
      </c>
      <c r="C623" t="b">
        <v>1</v>
      </c>
    </row>
    <row r="624" spans="1:3" x14ac:dyDescent="0.25">
      <c r="A624" s="27" t="s">
        <v>51</v>
      </c>
      <c r="B624" t="s">
        <v>126</v>
      </c>
      <c r="C624" t="b">
        <v>1</v>
      </c>
    </row>
    <row r="625" spans="1:3" x14ac:dyDescent="0.25">
      <c r="A625" s="27" t="s">
        <v>52</v>
      </c>
      <c r="B625" t="s">
        <v>126</v>
      </c>
      <c r="C625" t="b">
        <v>1</v>
      </c>
    </row>
    <row r="626" spans="1:3" x14ac:dyDescent="0.25">
      <c r="A626" s="27" t="s">
        <v>53</v>
      </c>
      <c r="B626" t="s">
        <v>126</v>
      </c>
      <c r="C626" t="b">
        <v>1</v>
      </c>
    </row>
    <row r="627" spans="1:3" x14ac:dyDescent="0.25">
      <c r="A627" s="27" t="s">
        <v>54</v>
      </c>
      <c r="B627" t="s">
        <v>126</v>
      </c>
      <c r="C627" t="b">
        <v>1</v>
      </c>
    </row>
    <row r="628" spans="1:3" x14ac:dyDescent="0.25">
      <c r="A628" s="27" t="s">
        <v>55</v>
      </c>
      <c r="B628" t="s">
        <v>126</v>
      </c>
      <c r="C628" t="b">
        <v>1</v>
      </c>
    </row>
    <row r="629" spans="1:3" x14ac:dyDescent="0.25">
      <c r="A629" s="27" t="s">
        <v>56</v>
      </c>
      <c r="B629" t="s">
        <v>126</v>
      </c>
      <c r="C629" t="b">
        <v>1</v>
      </c>
    </row>
    <row r="630" spans="1:3" x14ac:dyDescent="0.25">
      <c r="A630" s="27" t="s">
        <v>57</v>
      </c>
      <c r="B630" t="s">
        <v>126</v>
      </c>
      <c r="C630" t="b">
        <v>1</v>
      </c>
    </row>
    <row r="631" spans="1:3" x14ac:dyDescent="0.25">
      <c r="A631" s="27" t="s">
        <v>58</v>
      </c>
      <c r="B631" t="s">
        <v>126</v>
      </c>
      <c r="C631" t="b">
        <v>1</v>
      </c>
    </row>
    <row r="632" spans="1:3" x14ac:dyDescent="0.25">
      <c r="A632" s="27" t="s">
        <v>59</v>
      </c>
      <c r="B632" t="s">
        <v>126</v>
      </c>
      <c r="C632" t="b">
        <v>1</v>
      </c>
    </row>
    <row r="633" spans="1:3" x14ac:dyDescent="0.25">
      <c r="A633" s="27" t="s">
        <v>60</v>
      </c>
      <c r="B633" t="s">
        <v>126</v>
      </c>
      <c r="C633" t="b">
        <v>1</v>
      </c>
    </row>
    <row r="634" spans="1:3" x14ac:dyDescent="0.25">
      <c r="A634" s="27" t="s">
        <v>98</v>
      </c>
      <c r="B634" t="s">
        <v>126</v>
      </c>
      <c r="C634" t="b">
        <v>1</v>
      </c>
    </row>
    <row r="635" spans="1:3" x14ac:dyDescent="0.25">
      <c r="A635" s="27" t="s">
        <v>100</v>
      </c>
      <c r="B635" t="s">
        <v>126</v>
      </c>
      <c r="C635" t="b">
        <v>1</v>
      </c>
    </row>
    <row r="636" spans="1:3" x14ac:dyDescent="0.25">
      <c r="A636" s="27" t="s">
        <v>102</v>
      </c>
      <c r="B636" t="s">
        <v>126</v>
      </c>
      <c r="C636" t="b">
        <v>1</v>
      </c>
    </row>
    <row r="637" spans="1:3" x14ac:dyDescent="0.25">
      <c r="A637" s="27" t="s">
        <v>104</v>
      </c>
      <c r="B637" t="s">
        <v>126</v>
      </c>
      <c r="C637" t="b">
        <v>1</v>
      </c>
    </row>
    <row r="638" spans="1:3" x14ac:dyDescent="0.25">
      <c r="A638" s="27" t="s">
        <v>106</v>
      </c>
      <c r="B638" t="s">
        <v>126</v>
      </c>
      <c r="C638" t="b">
        <v>1</v>
      </c>
    </row>
    <row r="639" spans="1:3" x14ac:dyDescent="0.25">
      <c r="A639" s="27" t="s">
        <v>108</v>
      </c>
      <c r="B639" t="s">
        <v>126</v>
      </c>
      <c r="C639" t="b">
        <v>1</v>
      </c>
    </row>
    <row r="640" spans="1:3" x14ac:dyDescent="0.25">
      <c r="A640" s="27" t="s">
        <v>110</v>
      </c>
      <c r="B640" t="s">
        <v>126</v>
      </c>
      <c r="C640" t="b">
        <v>1</v>
      </c>
    </row>
    <row r="641" spans="1:3" x14ac:dyDescent="0.25">
      <c r="A641" s="27" t="s">
        <v>112</v>
      </c>
      <c r="B641" t="s">
        <v>126</v>
      </c>
      <c r="C641" t="b">
        <v>1</v>
      </c>
    </row>
    <row r="642" spans="1:3" x14ac:dyDescent="0.25">
      <c r="A642" s="27" t="s">
        <v>114</v>
      </c>
      <c r="B642" t="s">
        <v>126</v>
      </c>
      <c r="C642" t="b">
        <v>1</v>
      </c>
    </row>
    <row r="643" spans="1:3" x14ac:dyDescent="0.25">
      <c r="A643" s="27" t="s">
        <v>116</v>
      </c>
      <c r="B643" t="s">
        <v>126</v>
      </c>
      <c r="C643" t="b">
        <v>1</v>
      </c>
    </row>
    <row r="644" spans="1:3" x14ac:dyDescent="0.25">
      <c r="A644" s="27" t="s">
        <v>118</v>
      </c>
      <c r="B644" t="s">
        <v>126</v>
      </c>
      <c r="C644" t="b">
        <v>1</v>
      </c>
    </row>
    <row r="645" spans="1:3" x14ac:dyDescent="0.25">
      <c r="A645" s="27" t="s">
        <v>120</v>
      </c>
      <c r="B645" t="s">
        <v>126</v>
      </c>
      <c r="C645" t="b">
        <v>1</v>
      </c>
    </row>
    <row r="646" spans="1:3" x14ac:dyDescent="0.25">
      <c r="A646" s="27" t="s">
        <v>224</v>
      </c>
      <c r="B646" t="s">
        <v>126</v>
      </c>
      <c r="C646" t="b">
        <v>0</v>
      </c>
    </row>
    <row r="647" spans="1:3" x14ac:dyDescent="0.25">
      <c r="A647" s="27" t="s">
        <v>225</v>
      </c>
      <c r="B647" t="s">
        <v>126</v>
      </c>
      <c r="C647" t="b">
        <v>0</v>
      </c>
    </row>
    <row r="648" spans="1:3" x14ac:dyDescent="0.25">
      <c r="A648" s="27" t="s">
        <v>226</v>
      </c>
      <c r="B648" t="s">
        <v>126</v>
      </c>
      <c r="C648" t="b">
        <v>0</v>
      </c>
    </row>
    <row r="649" spans="1:3" x14ac:dyDescent="0.25">
      <c r="A649" s="27" t="s">
        <v>227</v>
      </c>
      <c r="B649" t="s">
        <v>126</v>
      </c>
      <c r="C649" t="b">
        <v>0</v>
      </c>
    </row>
    <row r="650" spans="1:3" x14ac:dyDescent="0.25">
      <c r="A650" s="27" t="s">
        <v>228</v>
      </c>
      <c r="B650" t="s">
        <v>126</v>
      </c>
      <c r="C650" t="b">
        <v>0</v>
      </c>
    </row>
    <row r="651" spans="1:3" x14ac:dyDescent="0.25">
      <c r="A651" s="27" t="s">
        <v>229</v>
      </c>
      <c r="B651" t="s">
        <v>126</v>
      </c>
      <c r="C651" t="b">
        <v>0</v>
      </c>
    </row>
    <row r="652" spans="1:3" x14ac:dyDescent="0.25">
      <c r="A652" s="27" t="s">
        <v>230</v>
      </c>
      <c r="B652" t="s">
        <v>126</v>
      </c>
      <c r="C652" t="b">
        <v>0</v>
      </c>
    </row>
    <row r="653" spans="1:3" x14ac:dyDescent="0.25">
      <c r="A653" s="27" t="s">
        <v>231</v>
      </c>
      <c r="B653" t="s">
        <v>126</v>
      </c>
      <c r="C653" t="b">
        <v>0</v>
      </c>
    </row>
    <row r="654" spans="1:3" x14ac:dyDescent="0.25">
      <c r="A654" s="27" t="s">
        <v>232</v>
      </c>
      <c r="B654" t="s">
        <v>126</v>
      </c>
      <c r="C654" t="b">
        <v>0</v>
      </c>
    </row>
    <row r="655" spans="1:3" x14ac:dyDescent="0.25">
      <c r="A655" s="27" t="s">
        <v>233</v>
      </c>
      <c r="B655" t="s">
        <v>126</v>
      </c>
      <c r="C655" t="b">
        <v>0</v>
      </c>
    </row>
    <row r="656" spans="1:3" x14ac:dyDescent="0.25">
      <c r="A656" s="27" t="s">
        <v>234</v>
      </c>
      <c r="B656" t="s">
        <v>126</v>
      </c>
      <c r="C656" t="b">
        <v>0</v>
      </c>
    </row>
    <row r="657" spans="1:3" x14ac:dyDescent="0.25">
      <c r="A657" s="27" t="s">
        <v>235</v>
      </c>
      <c r="B657" t="s">
        <v>126</v>
      </c>
      <c r="C657" t="b">
        <v>0</v>
      </c>
    </row>
    <row r="658" spans="1:3" x14ac:dyDescent="0.25">
      <c r="A658" s="27" t="s">
        <v>61</v>
      </c>
      <c r="B658" t="s">
        <v>126</v>
      </c>
      <c r="C658" t="b">
        <v>1</v>
      </c>
    </row>
    <row r="659" spans="1:3" x14ac:dyDescent="0.25">
      <c r="A659" s="27" t="s">
        <v>62</v>
      </c>
      <c r="B659" t="s">
        <v>126</v>
      </c>
      <c r="C659" t="b">
        <v>1</v>
      </c>
    </row>
    <row r="660" spans="1:3" x14ac:dyDescent="0.25">
      <c r="A660" s="27" t="s">
        <v>63</v>
      </c>
      <c r="B660" t="s">
        <v>126</v>
      </c>
      <c r="C660" t="b">
        <v>1</v>
      </c>
    </row>
    <row r="661" spans="1:3" x14ac:dyDescent="0.25">
      <c r="A661" s="27" t="s">
        <v>64</v>
      </c>
      <c r="B661" t="s">
        <v>126</v>
      </c>
      <c r="C661" t="b">
        <v>1</v>
      </c>
    </row>
    <row r="662" spans="1:3" x14ac:dyDescent="0.25">
      <c r="A662" s="27" t="s">
        <v>65</v>
      </c>
      <c r="B662" t="s">
        <v>126</v>
      </c>
      <c r="C662" t="b">
        <v>1</v>
      </c>
    </row>
    <row r="663" spans="1:3" x14ac:dyDescent="0.25">
      <c r="A663" s="27" t="s">
        <v>66</v>
      </c>
      <c r="B663" t="s">
        <v>126</v>
      </c>
      <c r="C663" t="b">
        <v>1</v>
      </c>
    </row>
    <row r="664" spans="1:3" x14ac:dyDescent="0.25">
      <c r="A664" s="27" t="s">
        <v>67</v>
      </c>
      <c r="B664" t="s">
        <v>126</v>
      </c>
      <c r="C664" t="b">
        <v>1</v>
      </c>
    </row>
    <row r="665" spans="1:3" x14ac:dyDescent="0.25">
      <c r="A665" s="27" t="s">
        <v>68</v>
      </c>
      <c r="B665" t="s">
        <v>126</v>
      </c>
      <c r="C665" t="b">
        <v>1</v>
      </c>
    </row>
    <row r="666" spans="1:3" x14ac:dyDescent="0.25">
      <c r="A666" s="27" t="s">
        <v>69</v>
      </c>
      <c r="B666" t="s">
        <v>126</v>
      </c>
      <c r="C666" t="b">
        <v>1</v>
      </c>
    </row>
    <row r="667" spans="1:3" x14ac:dyDescent="0.25">
      <c r="A667" s="27" t="s">
        <v>70</v>
      </c>
      <c r="B667" t="s">
        <v>126</v>
      </c>
      <c r="C667" t="b">
        <v>1</v>
      </c>
    </row>
    <row r="668" spans="1:3" x14ac:dyDescent="0.25">
      <c r="A668" s="27" t="s">
        <v>71</v>
      </c>
      <c r="B668" t="s">
        <v>126</v>
      </c>
      <c r="C668" t="b">
        <v>1</v>
      </c>
    </row>
    <row r="669" spans="1:3" x14ac:dyDescent="0.25">
      <c r="A669" s="27" t="s">
        <v>72</v>
      </c>
      <c r="B669" t="s">
        <v>126</v>
      </c>
      <c r="C669" t="b">
        <v>1</v>
      </c>
    </row>
    <row r="670" spans="1:3" x14ac:dyDescent="0.25">
      <c r="A670" s="27" t="s">
        <v>236</v>
      </c>
      <c r="B670" t="s">
        <v>126</v>
      </c>
      <c r="C670" t="b">
        <v>0</v>
      </c>
    </row>
    <row r="671" spans="1:3" x14ac:dyDescent="0.25">
      <c r="A671" s="27" t="s">
        <v>237</v>
      </c>
      <c r="B671" t="s">
        <v>126</v>
      </c>
      <c r="C671" t="b">
        <v>0</v>
      </c>
    </row>
    <row r="672" spans="1:3" x14ac:dyDescent="0.25">
      <c r="A672" s="27" t="s">
        <v>238</v>
      </c>
      <c r="B672" t="s">
        <v>126</v>
      </c>
      <c r="C672" t="b">
        <v>0</v>
      </c>
    </row>
    <row r="673" spans="1:3" x14ac:dyDescent="0.25">
      <c r="A673" s="27" t="s">
        <v>239</v>
      </c>
      <c r="B673" t="s">
        <v>126</v>
      </c>
      <c r="C673" t="b">
        <v>0</v>
      </c>
    </row>
    <row r="674" spans="1:3" x14ac:dyDescent="0.25">
      <c r="A674" s="27" t="s">
        <v>240</v>
      </c>
      <c r="B674" t="s">
        <v>126</v>
      </c>
      <c r="C674" t="b">
        <v>0</v>
      </c>
    </row>
    <row r="675" spans="1:3" x14ac:dyDescent="0.25">
      <c r="A675" s="27" t="s">
        <v>241</v>
      </c>
      <c r="B675" t="s">
        <v>126</v>
      </c>
      <c r="C675" t="b">
        <v>0</v>
      </c>
    </row>
    <row r="676" spans="1:3" x14ac:dyDescent="0.25">
      <c r="A676" s="27" t="s">
        <v>242</v>
      </c>
      <c r="B676" t="s">
        <v>126</v>
      </c>
      <c r="C676" t="b">
        <v>0</v>
      </c>
    </row>
    <row r="677" spans="1:3" x14ac:dyDescent="0.25">
      <c r="A677" s="27" t="s">
        <v>243</v>
      </c>
      <c r="B677" t="s">
        <v>126</v>
      </c>
      <c r="C677" t="b">
        <v>0</v>
      </c>
    </row>
    <row r="678" spans="1:3" x14ac:dyDescent="0.25">
      <c r="A678" s="27" t="s">
        <v>244</v>
      </c>
      <c r="B678" t="s">
        <v>126</v>
      </c>
      <c r="C678" t="b">
        <v>0</v>
      </c>
    </row>
    <row r="679" spans="1:3" x14ac:dyDescent="0.25">
      <c r="A679" s="27" t="s">
        <v>245</v>
      </c>
      <c r="B679" t="s">
        <v>126</v>
      </c>
      <c r="C679" t="b">
        <v>0</v>
      </c>
    </row>
    <row r="680" spans="1:3" x14ac:dyDescent="0.25">
      <c r="A680" s="27" t="s">
        <v>246</v>
      </c>
      <c r="B680" t="s">
        <v>126</v>
      </c>
      <c r="C680" t="b">
        <v>0</v>
      </c>
    </row>
    <row r="681" spans="1:3" x14ac:dyDescent="0.25">
      <c r="A681" s="27" t="s">
        <v>247</v>
      </c>
      <c r="B681" t="s">
        <v>126</v>
      </c>
      <c r="C681" t="b">
        <v>0</v>
      </c>
    </row>
    <row r="682" spans="1:3" x14ac:dyDescent="0.25">
      <c r="A682" s="27" t="s">
        <v>408</v>
      </c>
      <c r="B682" t="s">
        <v>126</v>
      </c>
      <c r="C682" t="b">
        <v>1</v>
      </c>
    </row>
    <row r="683" spans="1:3" x14ac:dyDescent="0.25">
      <c r="A683" s="27" t="s">
        <v>409</v>
      </c>
      <c r="B683" t="s">
        <v>126</v>
      </c>
      <c r="C683" t="b">
        <v>1</v>
      </c>
    </row>
    <row r="684" spans="1:3" x14ac:dyDescent="0.25">
      <c r="A684" s="27" t="s">
        <v>410</v>
      </c>
      <c r="B684" t="s">
        <v>126</v>
      </c>
      <c r="C684" t="b">
        <v>1</v>
      </c>
    </row>
    <row r="685" spans="1:3" x14ac:dyDescent="0.25">
      <c r="A685" s="27" t="s">
        <v>411</v>
      </c>
      <c r="B685" t="s">
        <v>126</v>
      </c>
      <c r="C685" t="b">
        <v>1</v>
      </c>
    </row>
    <row r="686" spans="1:3" x14ac:dyDescent="0.25">
      <c r="A686" s="27" t="s">
        <v>412</v>
      </c>
      <c r="B686" t="s">
        <v>126</v>
      </c>
      <c r="C686" t="b">
        <v>1</v>
      </c>
    </row>
    <row r="687" spans="1:3" x14ac:dyDescent="0.25">
      <c r="A687" s="27" t="s">
        <v>413</v>
      </c>
      <c r="B687" t="s">
        <v>126</v>
      </c>
      <c r="C687" t="b">
        <v>1</v>
      </c>
    </row>
    <row r="688" spans="1:3" x14ac:dyDescent="0.25">
      <c r="A688" s="27" t="s">
        <v>414</v>
      </c>
      <c r="B688" t="s">
        <v>126</v>
      </c>
      <c r="C688" t="b">
        <v>1</v>
      </c>
    </row>
    <row r="689" spans="1:3" x14ac:dyDescent="0.25">
      <c r="A689" s="27" t="s">
        <v>415</v>
      </c>
      <c r="B689" t="s">
        <v>126</v>
      </c>
      <c r="C689" t="b">
        <v>1</v>
      </c>
    </row>
    <row r="690" spans="1:3" x14ac:dyDescent="0.25">
      <c r="A690" s="27" t="s">
        <v>416</v>
      </c>
      <c r="B690" t="s">
        <v>126</v>
      </c>
      <c r="C690" t="b">
        <v>1</v>
      </c>
    </row>
    <row r="691" spans="1:3" x14ac:dyDescent="0.25">
      <c r="A691" s="27" t="s">
        <v>417</v>
      </c>
      <c r="B691" t="s">
        <v>126</v>
      </c>
      <c r="C691" t="b">
        <v>1</v>
      </c>
    </row>
    <row r="692" spans="1:3" x14ac:dyDescent="0.25">
      <c r="A692" s="27" t="s">
        <v>418</v>
      </c>
      <c r="B692" t="s">
        <v>126</v>
      </c>
      <c r="C692" t="b">
        <v>1</v>
      </c>
    </row>
    <row r="693" spans="1:3" x14ac:dyDescent="0.25">
      <c r="A693" s="27" t="s">
        <v>419</v>
      </c>
      <c r="B693" t="s">
        <v>126</v>
      </c>
      <c r="C693" t="b">
        <v>1</v>
      </c>
    </row>
    <row r="694" spans="1:3" x14ac:dyDescent="0.25">
      <c r="A694" s="27" t="s">
        <v>420</v>
      </c>
      <c r="B694" t="s">
        <v>126</v>
      </c>
      <c r="C694" t="b">
        <v>1</v>
      </c>
    </row>
    <row r="695" spans="1:3" x14ac:dyDescent="0.25">
      <c r="A695" s="27" t="s">
        <v>421</v>
      </c>
      <c r="B695" t="s">
        <v>126</v>
      </c>
      <c r="C695" t="b">
        <v>1</v>
      </c>
    </row>
    <row r="696" spans="1:3" x14ac:dyDescent="0.25">
      <c r="A696" s="27" t="s">
        <v>422</v>
      </c>
      <c r="B696" t="s">
        <v>126</v>
      </c>
      <c r="C696" t="b">
        <v>1</v>
      </c>
    </row>
    <row r="697" spans="1:3" x14ac:dyDescent="0.25">
      <c r="A697" s="27" t="s">
        <v>423</v>
      </c>
      <c r="B697" t="s">
        <v>126</v>
      </c>
      <c r="C697" t="b">
        <v>1</v>
      </c>
    </row>
    <row r="698" spans="1:3" x14ac:dyDescent="0.25">
      <c r="A698" s="27" t="s">
        <v>424</v>
      </c>
      <c r="B698" t="s">
        <v>126</v>
      </c>
      <c r="C698" t="b">
        <v>1</v>
      </c>
    </row>
    <row r="699" spans="1:3" x14ac:dyDescent="0.25">
      <c r="A699" s="27" t="s">
        <v>425</v>
      </c>
      <c r="B699" t="s">
        <v>126</v>
      </c>
      <c r="C699" t="b">
        <v>1</v>
      </c>
    </row>
    <row r="700" spans="1:3" x14ac:dyDescent="0.25">
      <c r="A700" s="27" t="s">
        <v>426</v>
      </c>
      <c r="B700" t="s">
        <v>126</v>
      </c>
      <c r="C700" t="b">
        <v>1</v>
      </c>
    </row>
    <row r="701" spans="1:3" x14ac:dyDescent="0.25">
      <c r="A701" s="27" t="s">
        <v>427</v>
      </c>
      <c r="B701" t="s">
        <v>126</v>
      </c>
      <c r="C701" t="b">
        <v>1</v>
      </c>
    </row>
    <row r="702" spans="1:3" x14ac:dyDescent="0.25">
      <c r="A702" s="27" t="s">
        <v>428</v>
      </c>
      <c r="B702" t="s">
        <v>126</v>
      </c>
      <c r="C702" t="b">
        <v>1</v>
      </c>
    </row>
    <row r="703" spans="1:3" x14ac:dyDescent="0.25">
      <c r="A703" s="27" t="s">
        <v>429</v>
      </c>
      <c r="B703" t="s">
        <v>126</v>
      </c>
      <c r="C703" t="b">
        <v>1</v>
      </c>
    </row>
    <row r="704" spans="1:3" x14ac:dyDescent="0.25">
      <c r="A704" s="27" t="s">
        <v>430</v>
      </c>
      <c r="B704" t="s">
        <v>126</v>
      </c>
      <c r="C704" t="b">
        <v>1</v>
      </c>
    </row>
    <row r="705" spans="1:3" x14ac:dyDescent="0.25">
      <c r="A705" s="27" t="s">
        <v>431</v>
      </c>
      <c r="B705" t="s">
        <v>126</v>
      </c>
      <c r="C705" t="b">
        <v>1</v>
      </c>
    </row>
    <row r="706" spans="1:3" x14ac:dyDescent="0.25">
      <c r="A706" s="27" t="s">
        <v>97</v>
      </c>
      <c r="B706" t="s">
        <v>126</v>
      </c>
      <c r="C706" t="b">
        <v>1</v>
      </c>
    </row>
    <row r="707" spans="1:3" x14ac:dyDescent="0.25">
      <c r="A707" s="27" t="s">
        <v>99</v>
      </c>
      <c r="B707" t="s">
        <v>126</v>
      </c>
      <c r="C707" t="b">
        <v>1</v>
      </c>
    </row>
    <row r="708" spans="1:3" x14ac:dyDescent="0.25">
      <c r="A708" s="27" t="s">
        <v>101</v>
      </c>
      <c r="B708" t="s">
        <v>126</v>
      </c>
      <c r="C708" t="b">
        <v>1</v>
      </c>
    </row>
    <row r="709" spans="1:3" x14ac:dyDescent="0.25">
      <c r="A709" s="27" t="s">
        <v>103</v>
      </c>
      <c r="B709" t="s">
        <v>126</v>
      </c>
      <c r="C709" t="b">
        <v>1</v>
      </c>
    </row>
    <row r="710" spans="1:3" x14ac:dyDescent="0.25">
      <c r="A710" s="27" t="s">
        <v>105</v>
      </c>
      <c r="B710" t="s">
        <v>126</v>
      </c>
      <c r="C710" t="b">
        <v>1</v>
      </c>
    </row>
    <row r="711" spans="1:3" x14ac:dyDescent="0.25">
      <c r="A711" s="27" t="s">
        <v>107</v>
      </c>
      <c r="B711" t="s">
        <v>126</v>
      </c>
      <c r="C711" t="b">
        <v>1</v>
      </c>
    </row>
    <row r="712" spans="1:3" x14ac:dyDescent="0.25">
      <c r="A712" s="27" t="s">
        <v>109</v>
      </c>
      <c r="B712" t="s">
        <v>126</v>
      </c>
      <c r="C712" t="b">
        <v>1</v>
      </c>
    </row>
    <row r="713" spans="1:3" x14ac:dyDescent="0.25">
      <c r="A713" s="27" t="s">
        <v>111</v>
      </c>
      <c r="B713" t="s">
        <v>126</v>
      </c>
      <c r="C713" t="b">
        <v>1</v>
      </c>
    </row>
    <row r="714" spans="1:3" x14ac:dyDescent="0.25">
      <c r="A714" s="27" t="s">
        <v>113</v>
      </c>
      <c r="B714" t="s">
        <v>126</v>
      </c>
      <c r="C714" t="b">
        <v>1</v>
      </c>
    </row>
    <row r="715" spans="1:3" x14ac:dyDescent="0.25">
      <c r="A715" s="27" t="s">
        <v>115</v>
      </c>
      <c r="B715" t="s">
        <v>126</v>
      </c>
      <c r="C715" t="b">
        <v>1</v>
      </c>
    </row>
    <row r="716" spans="1:3" x14ac:dyDescent="0.25">
      <c r="A716" s="27" t="s">
        <v>117</v>
      </c>
      <c r="B716" t="s">
        <v>126</v>
      </c>
      <c r="C716" t="b">
        <v>1</v>
      </c>
    </row>
    <row r="717" spans="1:3" x14ac:dyDescent="0.25">
      <c r="A717" s="27" t="s">
        <v>119</v>
      </c>
      <c r="B717" t="s">
        <v>126</v>
      </c>
      <c r="C717" t="b">
        <v>1</v>
      </c>
    </row>
    <row r="718" spans="1:3" x14ac:dyDescent="0.25">
      <c r="A718" s="27" t="s">
        <v>121</v>
      </c>
      <c r="B718" t="s">
        <v>126</v>
      </c>
      <c r="C718" t="b">
        <v>1</v>
      </c>
    </row>
    <row r="719" spans="1:3" x14ac:dyDescent="0.25">
      <c r="A719" s="27" t="s">
        <v>432</v>
      </c>
      <c r="B719" t="s">
        <v>126</v>
      </c>
      <c r="C719" t="b">
        <v>1</v>
      </c>
    </row>
    <row r="720" spans="1:3" x14ac:dyDescent="0.25">
      <c r="A720" s="27" t="s">
        <v>433</v>
      </c>
      <c r="B720" t="s">
        <v>126</v>
      </c>
      <c r="C720" t="b">
        <v>1</v>
      </c>
    </row>
    <row r="721" spans="1:3" x14ac:dyDescent="0.25">
      <c r="A721" s="27" t="s">
        <v>434</v>
      </c>
      <c r="B721" t="s">
        <v>126</v>
      </c>
      <c r="C721" t="b">
        <v>1</v>
      </c>
    </row>
    <row r="722" spans="1:3" x14ac:dyDescent="0.25">
      <c r="A722" s="27" t="s">
        <v>435</v>
      </c>
      <c r="B722" t="s">
        <v>126</v>
      </c>
      <c r="C722" t="b">
        <v>1</v>
      </c>
    </row>
    <row r="723" spans="1:3" x14ac:dyDescent="0.25">
      <c r="A723" s="27" t="s">
        <v>436</v>
      </c>
      <c r="B723" t="s">
        <v>126</v>
      </c>
      <c r="C723" t="b">
        <v>1</v>
      </c>
    </row>
    <row r="724" spans="1:3" x14ac:dyDescent="0.25">
      <c r="A724" s="27" t="s">
        <v>437</v>
      </c>
      <c r="B724" t="s">
        <v>126</v>
      </c>
      <c r="C724" t="b">
        <v>1</v>
      </c>
    </row>
    <row r="725" spans="1:3" x14ac:dyDescent="0.25">
      <c r="A725" s="27" t="s">
        <v>438</v>
      </c>
      <c r="B725" t="s">
        <v>126</v>
      </c>
      <c r="C725" t="b">
        <v>1</v>
      </c>
    </row>
    <row r="726" spans="1:3" x14ac:dyDescent="0.25">
      <c r="A726" s="27" t="s">
        <v>439</v>
      </c>
      <c r="B726" t="s">
        <v>126</v>
      </c>
      <c r="C726" t="b">
        <v>1</v>
      </c>
    </row>
    <row r="727" spans="1:3" x14ac:dyDescent="0.25">
      <c r="A727" s="27" t="s">
        <v>440</v>
      </c>
      <c r="B727" t="s">
        <v>126</v>
      </c>
      <c r="C727" t="b">
        <v>1</v>
      </c>
    </row>
    <row r="728" spans="1:3" x14ac:dyDescent="0.25">
      <c r="A728" s="27" t="s">
        <v>441</v>
      </c>
      <c r="B728" t="s">
        <v>126</v>
      </c>
      <c r="C728" t="b">
        <v>1</v>
      </c>
    </row>
    <row r="729" spans="1:3" x14ac:dyDescent="0.25">
      <c r="A729" s="27" t="s">
        <v>442</v>
      </c>
      <c r="B729" t="s">
        <v>126</v>
      </c>
      <c r="C729" t="b">
        <v>1</v>
      </c>
    </row>
    <row r="730" spans="1:3" x14ac:dyDescent="0.25">
      <c r="A730" s="27" t="s">
        <v>443</v>
      </c>
      <c r="B730" t="s">
        <v>126</v>
      </c>
      <c r="C730" t="b">
        <v>1</v>
      </c>
    </row>
    <row r="731" spans="1:3" x14ac:dyDescent="0.25">
      <c r="A731" s="27" t="s">
        <v>444</v>
      </c>
      <c r="B731" t="s">
        <v>126</v>
      </c>
      <c r="C731" t="b">
        <v>1</v>
      </c>
    </row>
    <row r="732" spans="1:3" x14ac:dyDescent="0.25">
      <c r="A732" s="27" t="s">
        <v>445</v>
      </c>
      <c r="B732" t="s">
        <v>126</v>
      </c>
      <c r="C732" t="b">
        <v>1</v>
      </c>
    </row>
    <row r="733" spans="1:3" x14ac:dyDescent="0.25">
      <c r="A733" s="27" t="s">
        <v>446</v>
      </c>
      <c r="B733" t="s">
        <v>126</v>
      </c>
      <c r="C733" t="b">
        <v>1</v>
      </c>
    </row>
    <row r="734" spans="1:3" x14ac:dyDescent="0.25">
      <c r="A734" s="27" t="s">
        <v>447</v>
      </c>
      <c r="B734" t="s">
        <v>126</v>
      </c>
      <c r="C734" t="b">
        <v>1</v>
      </c>
    </row>
    <row r="735" spans="1:3" x14ac:dyDescent="0.25">
      <c r="A735" s="27" t="s">
        <v>448</v>
      </c>
      <c r="B735" t="s">
        <v>126</v>
      </c>
      <c r="C735" t="b">
        <v>1</v>
      </c>
    </row>
    <row r="736" spans="1:3" x14ac:dyDescent="0.25">
      <c r="A736" s="27" t="s">
        <v>449</v>
      </c>
      <c r="B736" t="s">
        <v>126</v>
      </c>
      <c r="C736" t="b">
        <v>1</v>
      </c>
    </row>
    <row r="737" spans="1:3" x14ac:dyDescent="0.25">
      <c r="A737" s="27" t="s">
        <v>450</v>
      </c>
      <c r="B737" t="s">
        <v>126</v>
      </c>
      <c r="C737" t="b">
        <v>1</v>
      </c>
    </row>
    <row r="738" spans="1:3" x14ac:dyDescent="0.25">
      <c r="A738" s="27" t="s">
        <v>451</v>
      </c>
      <c r="B738" t="s">
        <v>126</v>
      </c>
      <c r="C738" t="b">
        <v>1</v>
      </c>
    </row>
    <row r="739" spans="1:3" x14ac:dyDescent="0.25">
      <c r="A739" s="27" t="s">
        <v>452</v>
      </c>
      <c r="B739" t="s">
        <v>126</v>
      </c>
      <c r="C739" t="b">
        <v>1</v>
      </c>
    </row>
    <row r="740" spans="1:3" x14ac:dyDescent="0.25">
      <c r="A740" s="27" t="s">
        <v>453</v>
      </c>
      <c r="B740" t="s">
        <v>126</v>
      </c>
      <c r="C740" t="b">
        <v>1</v>
      </c>
    </row>
    <row r="741" spans="1:3" x14ac:dyDescent="0.25">
      <c r="A741" s="27" t="s">
        <v>454</v>
      </c>
      <c r="B741" t="s">
        <v>126</v>
      </c>
      <c r="C741" t="b">
        <v>1</v>
      </c>
    </row>
    <row r="742" spans="1:3" x14ac:dyDescent="0.25">
      <c r="A742" s="27" t="s">
        <v>455</v>
      </c>
      <c r="B742" t="s">
        <v>126</v>
      </c>
      <c r="C742" t="b">
        <v>1</v>
      </c>
    </row>
    <row r="743" spans="1:3" x14ac:dyDescent="0.25">
      <c r="A743" s="27" t="s">
        <v>456</v>
      </c>
      <c r="B743" t="s">
        <v>126</v>
      </c>
      <c r="C743" t="b">
        <v>1</v>
      </c>
    </row>
    <row r="744" spans="1:3" x14ac:dyDescent="0.25">
      <c r="A744" s="27" t="s">
        <v>457</v>
      </c>
      <c r="B744" t="s">
        <v>126</v>
      </c>
      <c r="C744" t="b">
        <v>1</v>
      </c>
    </row>
    <row r="745" spans="1:3" x14ac:dyDescent="0.25">
      <c r="A745" s="27" t="s">
        <v>223</v>
      </c>
      <c r="B745" t="s">
        <v>193</v>
      </c>
      <c r="C745" s="27" t="s">
        <v>266</v>
      </c>
    </row>
    <row r="746" spans="1:3" x14ac:dyDescent="0.25">
      <c r="A746" t="s">
        <v>267</v>
      </c>
    </row>
    <row r="747" spans="1:3" x14ac:dyDescent="0.25">
      <c r="A747" t="s">
        <v>268</v>
      </c>
    </row>
    <row r="748" spans="1:3" x14ac:dyDescent="0.25">
      <c r="A748" s="27" t="s">
        <v>13</v>
      </c>
      <c r="B748" t="s">
        <v>124</v>
      </c>
      <c r="C748" s="27" t="s">
        <v>185</v>
      </c>
    </row>
    <row r="749" spans="1:3" x14ac:dyDescent="0.25">
      <c r="A749" s="27" t="s">
        <v>13</v>
      </c>
      <c r="B749" t="s">
        <v>125</v>
      </c>
      <c r="C749" t="b">
        <v>0</v>
      </c>
    </row>
    <row r="750" spans="1:3" x14ac:dyDescent="0.25">
      <c r="A750" s="27" t="s">
        <v>407</v>
      </c>
      <c r="B750" t="s">
        <v>126</v>
      </c>
      <c r="C750" t="b">
        <v>0</v>
      </c>
    </row>
    <row r="751" spans="1:3" x14ac:dyDescent="0.25">
      <c r="A751" s="27" t="s">
        <v>223</v>
      </c>
      <c r="B751" t="s">
        <v>126</v>
      </c>
      <c r="C751" t="b">
        <v>0</v>
      </c>
    </row>
    <row r="752" spans="1:3" x14ac:dyDescent="0.25">
      <c r="A752" s="27" t="s">
        <v>12</v>
      </c>
      <c r="B752" t="s">
        <v>126</v>
      </c>
      <c r="C752" t="b">
        <v>0</v>
      </c>
    </row>
    <row r="753" spans="1:3" x14ac:dyDescent="0.25">
      <c r="A753" s="27" t="s">
        <v>140</v>
      </c>
      <c r="B753" t="s">
        <v>126</v>
      </c>
      <c r="C753" t="b">
        <v>0</v>
      </c>
    </row>
    <row r="754" spans="1:3" x14ac:dyDescent="0.25">
      <c r="A754" s="27" t="s">
        <v>49</v>
      </c>
      <c r="B754" t="s">
        <v>126</v>
      </c>
      <c r="C754" t="b">
        <v>1</v>
      </c>
    </row>
    <row r="755" spans="1:3" x14ac:dyDescent="0.25">
      <c r="A755" s="27" t="s">
        <v>50</v>
      </c>
      <c r="B755" t="s">
        <v>126</v>
      </c>
      <c r="C755" t="b">
        <v>1</v>
      </c>
    </row>
    <row r="756" spans="1:3" x14ac:dyDescent="0.25">
      <c r="A756" s="27" t="s">
        <v>51</v>
      </c>
      <c r="B756" t="s">
        <v>126</v>
      </c>
      <c r="C756" t="b">
        <v>1</v>
      </c>
    </row>
    <row r="757" spans="1:3" x14ac:dyDescent="0.25">
      <c r="A757" s="27" t="s">
        <v>52</v>
      </c>
      <c r="B757" t="s">
        <v>126</v>
      </c>
      <c r="C757" t="b">
        <v>1</v>
      </c>
    </row>
    <row r="758" spans="1:3" x14ac:dyDescent="0.25">
      <c r="A758" s="27" t="s">
        <v>53</v>
      </c>
      <c r="B758" t="s">
        <v>126</v>
      </c>
      <c r="C758" t="b">
        <v>1</v>
      </c>
    </row>
    <row r="759" spans="1:3" x14ac:dyDescent="0.25">
      <c r="A759" s="27" t="s">
        <v>54</v>
      </c>
      <c r="B759" t="s">
        <v>126</v>
      </c>
      <c r="C759" t="b">
        <v>1</v>
      </c>
    </row>
    <row r="760" spans="1:3" x14ac:dyDescent="0.25">
      <c r="A760" s="27" t="s">
        <v>55</v>
      </c>
      <c r="B760" t="s">
        <v>126</v>
      </c>
      <c r="C760" t="b">
        <v>1</v>
      </c>
    </row>
    <row r="761" spans="1:3" x14ac:dyDescent="0.25">
      <c r="A761" s="27" t="s">
        <v>56</v>
      </c>
      <c r="B761" t="s">
        <v>126</v>
      </c>
      <c r="C761" t="b">
        <v>1</v>
      </c>
    </row>
    <row r="762" spans="1:3" x14ac:dyDescent="0.25">
      <c r="A762" s="27" t="s">
        <v>57</v>
      </c>
      <c r="B762" t="s">
        <v>126</v>
      </c>
      <c r="C762" t="b">
        <v>1</v>
      </c>
    </row>
    <row r="763" spans="1:3" x14ac:dyDescent="0.25">
      <c r="A763" s="27" t="s">
        <v>58</v>
      </c>
      <c r="B763" t="s">
        <v>126</v>
      </c>
      <c r="C763" t="b">
        <v>1</v>
      </c>
    </row>
    <row r="764" spans="1:3" x14ac:dyDescent="0.25">
      <c r="A764" s="27" t="s">
        <v>59</v>
      </c>
      <c r="B764" t="s">
        <v>126</v>
      </c>
      <c r="C764" t="b">
        <v>1</v>
      </c>
    </row>
    <row r="765" spans="1:3" x14ac:dyDescent="0.25">
      <c r="A765" s="27" t="s">
        <v>60</v>
      </c>
      <c r="B765" t="s">
        <v>126</v>
      </c>
      <c r="C765" t="b">
        <v>1</v>
      </c>
    </row>
    <row r="766" spans="1:3" x14ac:dyDescent="0.25">
      <c r="A766" s="27" t="s">
        <v>98</v>
      </c>
      <c r="B766" t="s">
        <v>126</v>
      </c>
      <c r="C766" t="b">
        <v>1</v>
      </c>
    </row>
    <row r="767" spans="1:3" x14ac:dyDescent="0.25">
      <c r="A767" s="27" t="s">
        <v>100</v>
      </c>
      <c r="B767" t="s">
        <v>126</v>
      </c>
      <c r="C767" t="b">
        <v>1</v>
      </c>
    </row>
    <row r="768" spans="1:3" x14ac:dyDescent="0.25">
      <c r="A768" s="27" t="s">
        <v>102</v>
      </c>
      <c r="B768" t="s">
        <v>126</v>
      </c>
      <c r="C768" t="b">
        <v>1</v>
      </c>
    </row>
    <row r="769" spans="1:3" x14ac:dyDescent="0.25">
      <c r="A769" s="27" t="s">
        <v>104</v>
      </c>
      <c r="B769" t="s">
        <v>126</v>
      </c>
      <c r="C769" t="b">
        <v>1</v>
      </c>
    </row>
    <row r="770" spans="1:3" x14ac:dyDescent="0.25">
      <c r="A770" s="27" t="s">
        <v>106</v>
      </c>
      <c r="B770" t="s">
        <v>126</v>
      </c>
      <c r="C770" t="b">
        <v>1</v>
      </c>
    </row>
    <row r="771" spans="1:3" x14ac:dyDescent="0.25">
      <c r="A771" s="27" t="s">
        <v>108</v>
      </c>
      <c r="B771" t="s">
        <v>126</v>
      </c>
      <c r="C771" t="b">
        <v>1</v>
      </c>
    </row>
    <row r="772" spans="1:3" x14ac:dyDescent="0.25">
      <c r="A772" s="27" t="s">
        <v>110</v>
      </c>
      <c r="B772" t="s">
        <v>126</v>
      </c>
      <c r="C772" t="b">
        <v>1</v>
      </c>
    </row>
    <row r="773" spans="1:3" x14ac:dyDescent="0.25">
      <c r="A773" s="27" t="s">
        <v>112</v>
      </c>
      <c r="B773" t="s">
        <v>126</v>
      </c>
      <c r="C773" t="b">
        <v>1</v>
      </c>
    </row>
    <row r="774" spans="1:3" x14ac:dyDescent="0.25">
      <c r="A774" s="27" t="s">
        <v>114</v>
      </c>
      <c r="B774" t="s">
        <v>126</v>
      </c>
      <c r="C774" t="b">
        <v>1</v>
      </c>
    </row>
    <row r="775" spans="1:3" x14ac:dyDescent="0.25">
      <c r="A775" s="27" t="s">
        <v>116</v>
      </c>
      <c r="B775" t="s">
        <v>126</v>
      </c>
      <c r="C775" t="b">
        <v>1</v>
      </c>
    </row>
    <row r="776" spans="1:3" x14ac:dyDescent="0.25">
      <c r="A776" s="27" t="s">
        <v>118</v>
      </c>
      <c r="B776" t="s">
        <v>126</v>
      </c>
      <c r="C776" t="b">
        <v>1</v>
      </c>
    </row>
    <row r="777" spans="1:3" x14ac:dyDescent="0.25">
      <c r="A777" s="27" t="s">
        <v>120</v>
      </c>
      <c r="B777" t="s">
        <v>126</v>
      </c>
      <c r="C777" t="b">
        <v>1</v>
      </c>
    </row>
    <row r="778" spans="1:3" x14ac:dyDescent="0.25">
      <c r="A778" s="27" t="s">
        <v>224</v>
      </c>
      <c r="B778" t="s">
        <v>126</v>
      </c>
      <c r="C778" t="b">
        <v>1</v>
      </c>
    </row>
    <row r="779" spans="1:3" x14ac:dyDescent="0.25">
      <c r="A779" s="27" t="s">
        <v>225</v>
      </c>
      <c r="B779" t="s">
        <v>126</v>
      </c>
      <c r="C779" t="b">
        <v>1</v>
      </c>
    </row>
    <row r="780" spans="1:3" x14ac:dyDescent="0.25">
      <c r="A780" s="27" t="s">
        <v>226</v>
      </c>
      <c r="B780" t="s">
        <v>126</v>
      </c>
      <c r="C780" t="b">
        <v>1</v>
      </c>
    </row>
    <row r="781" spans="1:3" x14ac:dyDescent="0.25">
      <c r="A781" s="27" t="s">
        <v>227</v>
      </c>
      <c r="B781" t="s">
        <v>126</v>
      </c>
      <c r="C781" t="b">
        <v>1</v>
      </c>
    </row>
    <row r="782" spans="1:3" x14ac:dyDescent="0.25">
      <c r="A782" s="27" t="s">
        <v>228</v>
      </c>
      <c r="B782" t="s">
        <v>126</v>
      </c>
      <c r="C782" t="b">
        <v>1</v>
      </c>
    </row>
    <row r="783" spans="1:3" x14ac:dyDescent="0.25">
      <c r="A783" s="27" t="s">
        <v>229</v>
      </c>
      <c r="B783" t="s">
        <v>126</v>
      </c>
      <c r="C783" t="b">
        <v>1</v>
      </c>
    </row>
    <row r="784" spans="1:3" x14ac:dyDescent="0.25">
      <c r="A784" s="27" t="s">
        <v>230</v>
      </c>
      <c r="B784" t="s">
        <v>126</v>
      </c>
      <c r="C784" t="b">
        <v>1</v>
      </c>
    </row>
    <row r="785" spans="1:3" x14ac:dyDescent="0.25">
      <c r="A785" s="27" t="s">
        <v>231</v>
      </c>
      <c r="B785" t="s">
        <v>126</v>
      </c>
      <c r="C785" t="b">
        <v>1</v>
      </c>
    </row>
    <row r="786" spans="1:3" x14ac:dyDescent="0.25">
      <c r="A786" s="27" t="s">
        <v>232</v>
      </c>
      <c r="B786" t="s">
        <v>126</v>
      </c>
      <c r="C786" t="b">
        <v>1</v>
      </c>
    </row>
    <row r="787" spans="1:3" x14ac:dyDescent="0.25">
      <c r="A787" s="27" t="s">
        <v>233</v>
      </c>
      <c r="B787" t="s">
        <v>126</v>
      </c>
      <c r="C787" t="b">
        <v>1</v>
      </c>
    </row>
    <row r="788" spans="1:3" x14ac:dyDescent="0.25">
      <c r="A788" s="27" t="s">
        <v>234</v>
      </c>
      <c r="B788" t="s">
        <v>126</v>
      </c>
      <c r="C788" t="b">
        <v>1</v>
      </c>
    </row>
    <row r="789" spans="1:3" x14ac:dyDescent="0.25">
      <c r="A789" s="27" t="s">
        <v>235</v>
      </c>
      <c r="B789" t="s">
        <v>126</v>
      </c>
      <c r="C789" t="b">
        <v>1</v>
      </c>
    </row>
    <row r="790" spans="1:3" x14ac:dyDescent="0.25">
      <c r="A790" s="27" t="s">
        <v>61</v>
      </c>
      <c r="B790" t="s">
        <v>126</v>
      </c>
      <c r="C790" t="b">
        <v>1</v>
      </c>
    </row>
    <row r="791" spans="1:3" x14ac:dyDescent="0.25">
      <c r="A791" s="27" t="s">
        <v>62</v>
      </c>
      <c r="B791" t="s">
        <v>126</v>
      </c>
      <c r="C791" t="b">
        <v>1</v>
      </c>
    </row>
    <row r="792" spans="1:3" x14ac:dyDescent="0.25">
      <c r="A792" s="27" t="s">
        <v>63</v>
      </c>
      <c r="B792" t="s">
        <v>126</v>
      </c>
      <c r="C792" t="b">
        <v>1</v>
      </c>
    </row>
    <row r="793" spans="1:3" x14ac:dyDescent="0.25">
      <c r="A793" s="27" t="s">
        <v>64</v>
      </c>
      <c r="B793" t="s">
        <v>126</v>
      </c>
      <c r="C793" t="b">
        <v>1</v>
      </c>
    </row>
    <row r="794" spans="1:3" x14ac:dyDescent="0.25">
      <c r="A794" s="27" t="s">
        <v>65</v>
      </c>
      <c r="B794" t="s">
        <v>126</v>
      </c>
      <c r="C794" t="b">
        <v>1</v>
      </c>
    </row>
    <row r="795" spans="1:3" x14ac:dyDescent="0.25">
      <c r="A795" s="27" t="s">
        <v>66</v>
      </c>
      <c r="B795" t="s">
        <v>126</v>
      </c>
      <c r="C795" t="b">
        <v>1</v>
      </c>
    </row>
    <row r="796" spans="1:3" x14ac:dyDescent="0.25">
      <c r="A796" s="27" t="s">
        <v>67</v>
      </c>
      <c r="B796" t="s">
        <v>126</v>
      </c>
      <c r="C796" t="b">
        <v>1</v>
      </c>
    </row>
    <row r="797" spans="1:3" x14ac:dyDescent="0.25">
      <c r="A797" s="27" t="s">
        <v>68</v>
      </c>
      <c r="B797" t="s">
        <v>126</v>
      </c>
      <c r="C797" t="b">
        <v>1</v>
      </c>
    </row>
    <row r="798" spans="1:3" x14ac:dyDescent="0.25">
      <c r="A798" s="27" t="s">
        <v>69</v>
      </c>
      <c r="B798" t="s">
        <v>126</v>
      </c>
      <c r="C798" t="b">
        <v>1</v>
      </c>
    </row>
    <row r="799" spans="1:3" x14ac:dyDescent="0.25">
      <c r="A799" s="27" t="s">
        <v>70</v>
      </c>
      <c r="B799" t="s">
        <v>126</v>
      </c>
      <c r="C799" t="b">
        <v>1</v>
      </c>
    </row>
    <row r="800" spans="1:3" x14ac:dyDescent="0.25">
      <c r="A800" s="27" t="s">
        <v>71</v>
      </c>
      <c r="B800" t="s">
        <v>126</v>
      </c>
      <c r="C800" t="b">
        <v>1</v>
      </c>
    </row>
    <row r="801" spans="1:3" x14ac:dyDescent="0.25">
      <c r="A801" s="27" t="s">
        <v>72</v>
      </c>
      <c r="B801" t="s">
        <v>126</v>
      </c>
      <c r="C801" t="b">
        <v>1</v>
      </c>
    </row>
    <row r="802" spans="1:3" x14ac:dyDescent="0.25">
      <c r="A802" s="27" t="s">
        <v>236</v>
      </c>
      <c r="B802" t="s">
        <v>126</v>
      </c>
      <c r="C802" t="b">
        <v>0</v>
      </c>
    </row>
    <row r="803" spans="1:3" x14ac:dyDescent="0.25">
      <c r="A803" s="27" t="s">
        <v>237</v>
      </c>
      <c r="B803" t="s">
        <v>126</v>
      </c>
      <c r="C803" t="b">
        <v>0</v>
      </c>
    </row>
    <row r="804" spans="1:3" x14ac:dyDescent="0.25">
      <c r="A804" s="27" t="s">
        <v>238</v>
      </c>
      <c r="B804" t="s">
        <v>126</v>
      </c>
      <c r="C804" t="b">
        <v>0</v>
      </c>
    </row>
    <row r="805" spans="1:3" x14ac:dyDescent="0.25">
      <c r="A805" s="27" t="s">
        <v>239</v>
      </c>
      <c r="B805" t="s">
        <v>126</v>
      </c>
      <c r="C805" t="b">
        <v>0</v>
      </c>
    </row>
    <row r="806" spans="1:3" x14ac:dyDescent="0.25">
      <c r="A806" s="27" t="s">
        <v>240</v>
      </c>
      <c r="B806" t="s">
        <v>126</v>
      </c>
      <c r="C806" t="b">
        <v>0</v>
      </c>
    </row>
    <row r="807" spans="1:3" x14ac:dyDescent="0.25">
      <c r="A807" s="27" t="s">
        <v>241</v>
      </c>
      <c r="B807" t="s">
        <v>126</v>
      </c>
      <c r="C807" t="b">
        <v>0</v>
      </c>
    </row>
    <row r="808" spans="1:3" x14ac:dyDescent="0.25">
      <c r="A808" s="27" t="s">
        <v>242</v>
      </c>
      <c r="B808" t="s">
        <v>126</v>
      </c>
      <c r="C808" t="b">
        <v>0</v>
      </c>
    </row>
    <row r="809" spans="1:3" x14ac:dyDescent="0.25">
      <c r="A809" s="27" t="s">
        <v>243</v>
      </c>
      <c r="B809" t="s">
        <v>126</v>
      </c>
      <c r="C809" t="b">
        <v>0</v>
      </c>
    </row>
    <row r="810" spans="1:3" x14ac:dyDescent="0.25">
      <c r="A810" s="27" t="s">
        <v>244</v>
      </c>
      <c r="B810" t="s">
        <v>126</v>
      </c>
      <c r="C810" t="b">
        <v>0</v>
      </c>
    </row>
    <row r="811" spans="1:3" x14ac:dyDescent="0.25">
      <c r="A811" s="27" t="s">
        <v>245</v>
      </c>
      <c r="B811" t="s">
        <v>126</v>
      </c>
      <c r="C811" t="b">
        <v>0</v>
      </c>
    </row>
    <row r="812" spans="1:3" x14ac:dyDescent="0.25">
      <c r="A812" s="27" t="s">
        <v>246</v>
      </c>
      <c r="B812" t="s">
        <v>126</v>
      </c>
      <c r="C812" t="b">
        <v>0</v>
      </c>
    </row>
    <row r="813" spans="1:3" x14ac:dyDescent="0.25">
      <c r="A813" s="27" t="s">
        <v>247</v>
      </c>
      <c r="B813" t="s">
        <v>126</v>
      </c>
      <c r="C813" t="b">
        <v>0</v>
      </c>
    </row>
    <row r="814" spans="1:3" x14ac:dyDescent="0.25">
      <c r="A814" s="27" t="s">
        <v>408</v>
      </c>
      <c r="B814" t="s">
        <v>126</v>
      </c>
      <c r="C814" t="b">
        <v>1</v>
      </c>
    </row>
    <row r="815" spans="1:3" x14ac:dyDescent="0.25">
      <c r="A815" s="27" t="s">
        <v>409</v>
      </c>
      <c r="B815" t="s">
        <v>126</v>
      </c>
      <c r="C815" t="b">
        <v>1</v>
      </c>
    </row>
    <row r="816" spans="1:3" x14ac:dyDescent="0.25">
      <c r="A816" s="27" t="s">
        <v>410</v>
      </c>
      <c r="B816" t="s">
        <v>126</v>
      </c>
      <c r="C816" t="b">
        <v>1</v>
      </c>
    </row>
    <row r="817" spans="1:3" x14ac:dyDescent="0.25">
      <c r="A817" s="27" t="s">
        <v>411</v>
      </c>
      <c r="B817" t="s">
        <v>126</v>
      </c>
      <c r="C817" t="b">
        <v>1</v>
      </c>
    </row>
    <row r="818" spans="1:3" x14ac:dyDescent="0.25">
      <c r="A818" s="27" t="s">
        <v>412</v>
      </c>
      <c r="B818" t="s">
        <v>126</v>
      </c>
      <c r="C818" t="b">
        <v>1</v>
      </c>
    </row>
    <row r="819" spans="1:3" x14ac:dyDescent="0.25">
      <c r="A819" s="27" t="s">
        <v>413</v>
      </c>
      <c r="B819" t="s">
        <v>126</v>
      </c>
      <c r="C819" t="b">
        <v>1</v>
      </c>
    </row>
    <row r="820" spans="1:3" x14ac:dyDescent="0.25">
      <c r="A820" s="27" t="s">
        <v>414</v>
      </c>
      <c r="B820" t="s">
        <v>126</v>
      </c>
      <c r="C820" t="b">
        <v>1</v>
      </c>
    </row>
    <row r="821" spans="1:3" x14ac:dyDescent="0.25">
      <c r="A821" s="27" t="s">
        <v>415</v>
      </c>
      <c r="B821" t="s">
        <v>126</v>
      </c>
      <c r="C821" t="b">
        <v>1</v>
      </c>
    </row>
    <row r="822" spans="1:3" x14ac:dyDescent="0.25">
      <c r="A822" s="27" t="s">
        <v>416</v>
      </c>
      <c r="B822" t="s">
        <v>126</v>
      </c>
      <c r="C822" t="b">
        <v>1</v>
      </c>
    </row>
    <row r="823" spans="1:3" x14ac:dyDescent="0.25">
      <c r="A823" s="27" t="s">
        <v>417</v>
      </c>
      <c r="B823" t="s">
        <v>126</v>
      </c>
      <c r="C823" t="b">
        <v>1</v>
      </c>
    </row>
    <row r="824" spans="1:3" x14ac:dyDescent="0.25">
      <c r="A824" s="27" t="s">
        <v>418</v>
      </c>
      <c r="B824" t="s">
        <v>126</v>
      </c>
      <c r="C824" t="b">
        <v>1</v>
      </c>
    </row>
    <row r="825" spans="1:3" x14ac:dyDescent="0.25">
      <c r="A825" s="27" t="s">
        <v>419</v>
      </c>
      <c r="B825" t="s">
        <v>126</v>
      </c>
      <c r="C825" t="b">
        <v>1</v>
      </c>
    </row>
    <row r="826" spans="1:3" x14ac:dyDescent="0.25">
      <c r="A826" s="27" t="s">
        <v>420</v>
      </c>
      <c r="B826" t="s">
        <v>126</v>
      </c>
      <c r="C826" t="b">
        <v>1</v>
      </c>
    </row>
    <row r="827" spans="1:3" x14ac:dyDescent="0.25">
      <c r="A827" s="27" t="s">
        <v>421</v>
      </c>
      <c r="B827" t="s">
        <v>126</v>
      </c>
      <c r="C827" t="b">
        <v>1</v>
      </c>
    </row>
    <row r="828" spans="1:3" x14ac:dyDescent="0.25">
      <c r="A828" s="27" t="s">
        <v>422</v>
      </c>
      <c r="B828" t="s">
        <v>126</v>
      </c>
      <c r="C828" t="b">
        <v>1</v>
      </c>
    </row>
    <row r="829" spans="1:3" x14ac:dyDescent="0.25">
      <c r="A829" s="27" t="s">
        <v>423</v>
      </c>
      <c r="B829" t="s">
        <v>126</v>
      </c>
      <c r="C829" t="b">
        <v>1</v>
      </c>
    </row>
    <row r="830" spans="1:3" x14ac:dyDescent="0.25">
      <c r="A830" s="27" t="s">
        <v>424</v>
      </c>
      <c r="B830" t="s">
        <v>126</v>
      </c>
      <c r="C830" t="b">
        <v>1</v>
      </c>
    </row>
    <row r="831" spans="1:3" x14ac:dyDescent="0.25">
      <c r="A831" s="27" t="s">
        <v>425</v>
      </c>
      <c r="B831" t="s">
        <v>126</v>
      </c>
      <c r="C831" t="b">
        <v>1</v>
      </c>
    </row>
    <row r="832" spans="1:3" x14ac:dyDescent="0.25">
      <c r="A832" s="27" t="s">
        <v>426</v>
      </c>
      <c r="B832" t="s">
        <v>126</v>
      </c>
      <c r="C832" t="b">
        <v>1</v>
      </c>
    </row>
    <row r="833" spans="1:3" x14ac:dyDescent="0.25">
      <c r="A833" s="27" t="s">
        <v>427</v>
      </c>
      <c r="B833" t="s">
        <v>126</v>
      </c>
      <c r="C833" t="b">
        <v>1</v>
      </c>
    </row>
    <row r="834" spans="1:3" x14ac:dyDescent="0.25">
      <c r="A834" s="27" t="s">
        <v>428</v>
      </c>
      <c r="B834" t="s">
        <v>126</v>
      </c>
      <c r="C834" t="b">
        <v>1</v>
      </c>
    </row>
    <row r="835" spans="1:3" x14ac:dyDescent="0.25">
      <c r="A835" s="27" t="s">
        <v>429</v>
      </c>
      <c r="B835" t="s">
        <v>126</v>
      </c>
      <c r="C835" t="b">
        <v>1</v>
      </c>
    </row>
    <row r="836" spans="1:3" x14ac:dyDescent="0.25">
      <c r="A836" s="27" t="s">
        <v>430</v>
      </c>
      <c r="B836" t="s">
        <v>126</v>
      </c>
      <c r="C836" t="b">
        <v>1</v>
      </c>
    </row>
    <row r="837" spans="1:3" x14ac:dyDescent="0.25">
      <c r="A837" s="27" t="s">
        <v>431</v>
      </c>
      <c r="B837" t="s">
        <v>126</v>
      </c>
      <c r="C837" t="b">
        <v>1</v>
      </c>
    </row>
    <row r="838" spans="1:3" x14ac:dyDescent="0.25">
      <c r="A838" s="27" t="s">
        <v>97</v>
      </c>
      <c r="B838" t="s">
        <v>126</v>
      </c>
      <c r="C838" t="b">
        <v>1</v>
      </c>
    </row>
    <row r="839" spans="1:3" x14ac:dyDescent="0.25">
      <c r="A839" s="27" t="s">
        <v>99</v>
      </c>
      <c r="B839" t="s">
        <v>126</v>
      </c>
      <c r="C839" t="b">
        <v>1</v>
      </c>
    </row>
    <row r="840" spans="1:3" x14ac:dyDescent="0.25">
      <c r="A840" s="27" t="s">
        <v>101</v>
      </c>
      <c r="B840" t="s">
        <v>126</v>
      </c>
      <c r="C840" t="b">
        <v>1</v>
      </c>
    </row>
    <row r="841" spans="1:3" x14ac:dyDescent="0.25">
      <c r="A841" s="27" t="s">
        <v>103</v>
      </c>
      <c r="B841" t="s">
        <v>126</v>
      </c>
      <c r="C841" t="b">
        <v>1</v>
      </c>
    </row>
    <row r="842" spans="1:3" x14ac:dyDescent="0.25">
      <c r="A842" s="27" t="s">
        <v>105</v>
      </c>
      <c r="B842" t="s">
        <v>126</v>
      </c>
      <c r="C842" t="b">
        <v>1</v>
      </c>
    </row>
    <row r="843" spans="1:3" x14ac:dyDescent="0.25">
      <c r="A843" s="27" t="s">
        <v>107</v>
      </c>
      <c r="B843" t="s">
        <v>126</v>
      </c>
      <c r="C843" t="b">
        <v>1</v>
      </c>
    </row>
    <row r="844" spans="1:3" x14ac:dyDescent="0.25">
      <c r="A844" s="27" t="s">
        <v>109</v>
      </c>
      <c r="B844" t="s">
        <v>126</v>
      </c>
      <c r="C844" t="b">
        <v>1</v>
      </c>
    </row>
    <row r="845" spans="1:3" x14ac:dyDescent="0.25">
      <c r="A845" s="27" t="s">
        <v>111</v>
      </c>
      <c r="B845" t="s">
        <v>126</v>
      </c>
      <c r="C845" t="b">
        <v>1</v>
      </c>
    </row>
    <row r="846" spans="1:3" x14ac:dyDescent="0.25">
      <c r="A846" s="27" t="s">
        <v>113</v>
      </c>
      <c r="B846" t="s">
        <v>126</v>
      </c>
      <c r="C846" t="b">
        <v>1</v>
      </c>
    </row>
    <row r="847" spans="1:3" x14ac:dyDescent="0.25">
      <c r="A847" s="27" t="s">
        <v>115</v>
      </c>
      <c r="B847" t="s">
        <v>126</v>
      </c>
      <c r="C847" t="b">
        <v>1</v>
      </c>
    </row>
    <row r="848" spans="1:3" x14ac:dyDescent="0.25">
      <c r="A848" s="27" t="s">
        <v>117</v>
      </c>
      <c r="B848" t="s">
        <v>126</v>
      </c>
      <c r="C848" t="b">
        <v>1</v>
      </c>
    </row>
    <row r="849" spans="1:3" x14ac:dyDescent="0.25">
      <c r="A849" s="27" t="s">
        <v>119</v>
      </c>
      <c r="B849" t="s">
        <v>126</v>
      </c>
      <c r="C849" t="b">
        <v>1</v>
      </c>
    </row>
    <row r="850" spans="1:3" x14ac:dyDescent="0.25">
      <c r="A850" s="27" t="s">
        <v>121</v>
      </c>
      <c r="B850" t="s">
        <v>126</v>
      </c>
      <c r="C850" t="b">
        <v>1</v>
      </c>
    </row>
    <row r="851" spans="1:3" x14ac:dyDescent="0.25">
      <c r="A851" s="27" t="s">
        <v>432</v>
      </c>
      <c r="B851" t="s">
        <v>126</v>
      </c>
      <c r="C851" t="b">
        <v>1</v>
      </c>
    </row>
    <row r="852" spans="1:3" x14ac:dyDescent="0.25">
      <c r="A852" s="27" t="s">
        <v>433</v>
      </c>
      <c r="B852" t="s">
        <v>126</v>
      </c>
      <c r="C852" t="b">
        <v>1</v>
      </c>
    </row>
    <row r="853" spans="1:3" x14ac:dyDescent="0.25">
      <c r="A853" s="27" t="s">
        <v>434</v>
      </c>
      <c r="B853" t="s">
        <v>126</v>
      </c>
      <c r="C853" t="b">
        <v>1</v>
      </c>
    </row>
    <row r="854" spans="1:3" x14ac:dyDescent="0.25">
      <c r="A854" s="27" t="s">
        <v>435</v>
      </c>
      <c r="B854" t="s">
        <v>126</v>
      </c>
      <c r="C854" t="b">
        <v>1</v>
      </c>
    </row>
    <row r="855" spans="1:3" x14ac:dyDescent="0.25">
      <c r="A855" s="27" t="s">
        <v>436</v>
      </c>
      <c r="B855" t="s">
        <v>126</v>
      </c>
      <c r="C855" t="b">
        <v>1</v>
      </c>
    </row>
    <row r="856" spans="1:3" x14ac:dyDescent="0.25">
      <c r="A856" s="27" t="s">
        <v>437</v>
      </c>
      <c r="B856" t="s">
        <v>126</v>
      </c>
      <c r="C856" t="b">
        <v>1</v>
      </c>
    </row>
    <row r="857" spans="1:3" x14ac:dyDescent="0.25">
      <c r="A857" s="27" t="s">
        <v>438</v>
      </c>
      <c r="B857" t="s">
        <v>126</v>
      </c>
      <c r="C857" t="b">
        <v>1</v>
      </c>
    </row>
    <row r="858" spans="1:3" x14ac:dyDescent="0.25">
      <c r="A858" s="27" t="s">
        <v>439</v>
      </c>
      <c r="B858" t="s">
        <v>126</v>
      </c>
      <c r="C858" t="b">
        <v>1</v>
      </c>
    </row>
    <row r="859" spans="1:3" x14ac:dyDescent="0.25">
      <c r="A859" s="27" t="s">
        <v>440</v>
      </c>
      <c r="B859" t="s">
        <v>126</v>
      </c>
      <c r="C859" t="b">
        <v>1</v>
      </c>
    </row>
    <row r="860" spans="1:3" x14ac:dyDescent="0.25">
      <c r="A860" s="27" t="s">
        <v>441</v>
      </c>
      <c r="B860" t="s">
        <v>126</v>
      </c>
      <c r="C860" t="b">
        <v>1</v>
      </c>
    </row>
    <row r="861" spans="1:3" x14ac:dyDescent="0.25">
      <c r="A861" s="27" t="s">
        <v>442</v>
      </c>
      <c r="B861" t="s">
        <v>126</v>
      </c>
      <c r="C861" t="b">
        <v>1</v>
      </c>
    </row>
    <row r="862" spans="1:3" x14ac:dyDescent="0.25">
      <c r="A862" s="27" t="s">
        <v>443</v>
      </c>
      <c r="B862" t="s">
        <v>126</v>
      </c>
      <c r="C862" t="b">
        <v>1</v>
      </c>
    </row>
    <row r="863" spans="1:3" x14ac:dyDescent="0.25">
      <c r="A863" s="27" t="s">
        <v>444</v>
      </c>
      <c r="B863" t="s">
        <v>126</v>
      </c>
      <c r="C863" t="b">
        <v>1</v>
      </c>
    </row>
    <row r="864" spans="1:3" x14ac:dyDescent="0.25">
      <c r="A864" s="27" t="s">
        <v>445</v>
      </c>
      <c r="B864" t="s">
        <v>126</v>
      </c>
      <c r="C864" t="b">
        <v>1</v>
      </c>
    </row>
    <row r="865" spans="1:3" x14ac:dyDescent="0.25">
      <c r="A865" s="27" t="s">
        <v>446</v>
      </c>
      <c r="B865" t="s">
        <v>126</v>
      </c>
      <c r="C865" t="b">
        <v>1</v>
      </c>
    </row>
    <row r="866" spans="1:3" x14ac:dyDescent="0.25">
      <c r="A866" s="27" t="s">
        <v>447</v>
      </c>
      <c r="B866" t="s">
        <v>126</v>
      </c>
      <c r="C866" t="b">
        <v>1</v>
      </c>
    </row>
    <row r="867" spans="1:3" x14ac:dyDescent="0.25">
      <c r="A867" s="27" t="s">
        <v>448</v>
      </c>
      <c r="B867" t="s">
        <v>126</v>
      </c>
      <c r="C867" t="b">
        <v>1</v>
      </c>
    </row>
    <row r="868" spans="1:3" x14ac:dyDescent="0.25">
      <c r="A868" s="27" t="s">
        <v>449</v>
      </c>
      <c r="B868" t="s">
        <v>126</v>
      </c>
      <c r="C868" t="b">
        <v>1</v>
      </c>
    </row>
    <row r="869" spans="1:3" x14ac:dyDescent="0.25">
      <c r="A869" s="27" t="s">
        <v>450</v>
      </c>
      <c r="B869" t="s">
        <v>126</v>
      </c>
      <c r="C869" t="b">
        <v>1</v>
      </c>
    </row>
    <row r="870" spans="1:3" x14ac:dyDescent="0.25">
      <c r="A870" s="27" t="s">
        <v>451</v>
      </c>
      <c r="B870" t="s">
        <v>126</v>
      </c>
      <c r="C870" t="b">
        <v>1</v>
      </c>
    </row>
    <row r="871" spans="1:3" x14ac:dyDescent="0.25">
      <c r="A871" s="27" t="s">
        <v>452</v>
      </c>
      <c r="B871" t="s">
        <v>126</v>
      </c>
      <c r="C871" t="b">
        <v>1</v>
      </c>
    </row>
    <row r="872" spans="1:3" x14ac:dyDescent="0.25">
      <c r="A872" s="27" t="s">
        <v>453</v>
      </c>
      <c r="B872" t="s">
        <v>126</v>
      </c>
      <c r="C872" t="b">
        <v>1</v>
      </c>
    </row>
    <row r="873" spans="1:3" x14ac:dyDescent="0.25">
      <c r="A873" s="27" t="s">
        <v>454</v>
      </c>
      <c r="B873" t="s">
        <v>126</v>
      </c>
      <c r="C873" t="b">
        <v>1</v>
      </c>
    </row>
    <row r="874" spans="1:3" x14ac:dyDescent="0.25">
      <c r="A874" s="27" t="s">
        <v>455</v>
      </c>
      <c r="B874" t="s">
        <v>126</v>
      </c>
      <c r="C874" t="b">
        <v>1</v>
      </c>
    </row>
    <row r="875" spans="1:3" x14ac:dyDescent="0.25">
      <c r="A875" s="27" t="s">
        <v>456</v>
      </c>
      <c r="B875" t="s">
        <v>126</v>
      </c>
      <c r="C875" t="b">
        <v>1</v>
      </c>
    </row>
    <row r="876" spans="1:3" x14ac:dyDescent="0.25">
      <c r="A876" s="27" t="s">
        <v>457</v>
      </c>
      <c r="B876" t="s">
        <v>126</v>
      </c>
      <c r="C876" t="b">
        <v>1</v>
      </c>
    </row>
    <row r="877" spans="1:3" x14ac:dyDescent="0.25">
      <c r="A877" s="27" t="s">
        <v>223</v>
      </c>
      <c r="B877" t="s">
        <v>193</v>
      </c>
      <c r="C877" s="27" t="s">
        <v>488</v>
      </c>
    </row>
    <row r="878" spans="1:3" x14ac:dyDescent="0.25">
      <c r="A878" t="s">
        <v>269</v>
      </c>
    </row>
    <row r="879" spans="1:3" x14ac:dyDescent="0.25">
      <c r="A879" t="s">
        <v>270</v>
      </c>
    </row>
    <row r="880" spans="1:3" x14ac:dyDescent="0.25">
      <c r="A880" s="27" t="s">
        <v>13</v>
      </c>
      <c r="B880" t="s">
        <v>124</v>
      </c>
      <c r="C880" s="27" t="s">
        <v>185</v>
      </c>
    </row>
    <row r="881" spans="1:3" x14ac:dyDescent="0.25">
      <c r="A881" s="27" t="s">
        <v>13</v>
      </c>
      <c r="B881" t="s">
        <v>125</v>
      </c>
      <c r="C881" t="b">
        <v>0</v>
      </c>
    </row>
    <row r="882" spans="1:3" x14ac:dyDescent="0.25">
      <c r="A882" s="27" t="s">
        <v>407</v>
      </c>
      <c r="B882" t="s">
        <v>126</v>
      </c>
      <c r="C882" t="b">
        <v>0</v>
      </c>
    </row>
    <row r="883" spans="1:3" x14ac:dyDescent="0.25">
      <c r="A883" s="27" t="s">
        <v>223</v>
      </c>
      <c r="B883" t="s">
        <v>126</v>
      </c>
      <c r="C883" t="b">
        <v>0</v>
      </c>
    </row>
    <row r="884" spans="1:3" x14ac:dyDescent="0.25">
      <c r="A884" s="27" t="s">
        <v>12</v>
      </c>
      <c r="B884" t="s">
        <v>126</v>
      </c>
      <c r="C884" t="b">
        <v>0</v>
      </c>
    </row>
    <row r="885" spans="1:3" x14ac:dyDescent="0.25">
      <c r="A885" s="27" t="s">
        <v>140</v>
      </c>
      <c r="B885" t="s">
        <v>126</v>
      </c>
      <c r="C885" t="b">
        <v>0</v>
      </c>
    </row>
    <row r="886" spans="1:3" x14ac:dyDescent="0.25">
      <c r="A886" s="27" t="s">
        <v>49</v>
      </c>
      <c r="B886" t="s">
        <v>126</v>
      </c>
      <c r="C886" t="b">
        <v>1</v>
      </c>
    </row>
    <row r="887" spans="1:3" x14ac:dyDescent="0.25">
      <c r="A887" s="27" t="s">
        <v>50</v>
      </c>
      <c r="B887" t="s">
        <v>126</v>
      </c>
      <c r="C887" t="b">
        <v>1</v>
      </c>
    </row>
    <row r="888" spans="1:3" x14ac:dyDescent="0.25">
      <c r="A888" s="27" t="s">
        <v>51</v>
      </c>
      <c r="B888" t="s">
        <v>126</v>
      </c>
      <c r="C888" t="b">
        <v>1</v>
      </c>
    </row>
    <row r="889" spans="1:3" x14ac:dyDescent="0.25">
      <c r="A889" s="27" t="s">
        <v>52</v>
      </c>
      <c r="B889" t="s">
        <v>126</v>
      </c>
      <c r="C889" t="b">
        <v>1</v>
      </c>
    </row>
    <row r="890" spans="1:3" x14ac:dyDescent="0.25">
      <c r="A890" s="27" t="s">
        <v>53</v>
      </c>
      <c r="B890" t="s">
        <v>126</v>
      </c>
      <c r="C890" t="b">
        <v>1</v>
      </c>
    </row>
    <row r="891" spans="1:3" x14ac:dyDescent="0.25">
      <c r="A891" s="27" t="s">
        <v>54</v>
      </c>
      <c r="B891" t="s">
        <v>126</v>
      </c>
      <c r="C891" t="b">
        <v>1</v>
      </c>
    </row>
    <row r="892" spans="1:3" x14ac:dyDescent="0.25">
      <c r="A892" s="27" t="s">
        <v>55</v>
      </c>
      <c r="B892" t="s">
        <v>126</v>
      </c>
      <c r="C892" t="b">
        <v>1</v>
      </c>
    </row>
    <row r="893" spans="1:3" x14ac:dyDescent="0.25">
      <c r="A893" s="27" t="s">
        <v>56</v>
      </c>
      <c r="B893" t="s">
        <v>126</v>
      </c>
      <c r="C893" t="b">
        <v>1</v>
      </c>
    </row>
    <row r="894" spans="1:3" x14ac:dyDescent="0.25">
      <c r="A894" s="27" t="s">
        <v>57</v>
      </c>
      <c r="B894" t="s">
        <v>126</v>
      </c>
      <c r="C894" t="b">
        <v>1</v>
      </c>
    </row>
    <row r="895" spans="1:3" x14ac:dyDescent="0.25">
      <c r="A895" s="27" t="s">
        <v>58</v>
      </c>
      <c r="B895" t="s">
        <v>126</v>
      </c>
      <c r="C895" t="b">
        <v>1</v>
      </c>
    </row>
    <row r="896" spans="1:3" x14ac:dyDescent="0.25">
      <c r="A896" s="27" t="s">
        <v>59</v>
      </c>
      <c r="B896" t="s">
        <v>126</v>
      </c>
      <c r="C896" t="b">
        <v>1</v>
      </c>
    </row>
    <row r="897" spans="1:3" x14ac:dyDescent="0.25">
      <c r="A897" s="27" t="s">
        <v>60</v>
      </c>
      <c r="B897" t="s">
        <v>126</v>
      </c>
      <c r="C897" t="b">
        <v>1</v>
      </c>
    </row>
    <row r="898" spans="1:3" x14ac:dyDescent="0.25">
      <c r="A898" s="27" t="s">
        <v>98</v>
      </c>
      <c r="B898" t="s">
        <v>126</v>
      </c>
      <c r="C898" t="b">
        <v>1</v>
      </c>
    </row>
    <row r="899" spans="1:3" x14ac:dyDescent="0.25">
      <c r="A899" s="27" t="s">
        <v>100</v>
      </c>
      <c r="B899" t="s">
        <v>126</v>
      </c>
      <c r="C899" t="b">
        <v>1</v>
      </c>
    </row>
    <row r="900" spans="1:3" x14ac:dyDescent="0.25">
      <c r="A900" s="27" t="s">
        <v>102</v>
      </c>
      <c r="B900" t="s">
        <v>126</v>
      </c>
      <c r="C900" t="b">
        <v>1</v>
      </c>
    </row>
    <row r="901" spans="1:3" x14ac:dyDescent="0.25">
      <c r="A901" s="27" t="s">
        <v>104</v>
      </c>
      <c r="B901" t="s">
        <v>126</v>
      </c>
      <c r="C901" t="b">
        <v>1</v>
      </c>
    </row>
    <row r="902" spans="1:3" x14ac:dyDescent="0.25">
      <c r="A902" s="27" t="s">
        <v>106</v>
      </c>
      <c r="B902" t="s">
        <v>126</v>
      </c>
      <c r="C902" t="b">
        <v>1</v>
      </c>
    </row>
    <row r="903" spans="1:3" x14ac:dyDescent="0.25">
      <c r="A903" s="27" t="s">
        <v>108</v>
      </c>
      <c r="B903" t="s">
        <v>126</v>
      </c>
      <c r="C903" t="b">
        <v>1</v>
      </c>
    </row>
    <row r="904" spans="1:3" x14ac:dyDescent="0.25">
      <c r="A904" s="27" t="s">
        <v>110</v>
      </c>
      <c r="B904" t="s">
        <v>126</v>
      </c>
      <c r="C904" t="b">
        <v>1</v>
      </c>
    </row>
    <row r="905" spans="1:3" x14ac:dyDescent="0.25">
      <c r="A905" s="27" t="s">
        <v>112</v>
      </c>
      <c r="B905" t="s">
        <v>126</v>
      </c>
      <c r="C905" t="b">
        <v>1</v>
      </c>
    </row>
    <row r="906" spans="1:3" x14ac:dyDescent="0.25">
      <c r="A906" s="27" t="s">
        <v>114</v>
      </c>
      <c r="B906" t="s">
        <v>126</v>
      </c>
      <c r="C906" t="b">
        <v>1</v>
      </c>
    </row>
    <row r="907" spans="1:3" x14ac:dyDescent="0.25">
      <c r="A907" s="27" t="s">
        <v>116</v>
      </c>
      <c r="B907" t="s">
        <v>126</v>
      </c>
      <c r="C907" t="b">
        <v>1</v>
      </c>
    </row>
    <row r="908" spans="1:3" x14ac:dyDescent="0.25">
      <c r="A908" s="27" t="s">
        <v>118</v>
      </c>
      <c r="B908" t="s">
        <v>126</v>
      </c>
      <c r="C908" t="b">
        <v>1</v>
      </c>
    </row>
    <row r="909" spans="1:3" x14ac:dyDescent="0.25">
      <c r="A909" s="27" t="s">
        <v>120</v>
      </c>
      <c r="B909" t="s">
        <v>126</v>
      </c>
      <c r="C909" t="b">
        <v>1</v>
      </c>
    </row>
    <row r="910" spans="1:3" x14ac:dyDescent="0.25">
      <c r="A910" s="27" t="s">
        <v>224</v>
      </c>
      <c r="B910" t="s">
        <v>126</v>
      </c>
      <c r="C910" t="b">
        <v>1</v>
      </c>
    </row>
    <row r="911" spans="1:3" x14ac:dyDescent="0.25">
      <c r="A911" s="27" t="s">
        <v>225</v>
      </c>
      <c r="B911" t="s">
        <v>126</v>
      </c>
      <c r="C911" t="b">
        <v>1</v>
      </c>
    </row>
    <row r="912" spans="1:3" x14ac:dyDescent="0.25">
      <c r="A912" s="27" t="s">
        <v>226</v>
      </c>
      <c r="B912" t="s">
        <v>126</v>
      </c>
      <c r="C912" t="b">
        <v>1</v>
      </c>
    </row>
    <row r="913" spans="1:3" x14ac:dyDescent="0.25">
      <c r="A913" s="27" t="s">
        <v>227</v>
      </c>
      <c r="B913" t="s">
        <v>126</v>
      </c>
      <c r="C913" t="b">
        <v>1</v>
      </c>
    </row>
    <row r="914" spans="1:3" x14ac:dyDescent="0.25">
      <c r="A914" s="27" t="s">
        <v>228</v>
      </c>
      <c r="B914" t="s">
        <v>126</v>
      </c>
      <c r="C914" t="b">
        <v>1</v>
      </c>
    </row>
    <row r="915" spans="1:3" x14ac:dyDescent="0.25">
      <c r="A915" s="27" t="s">
        <v>229</v>
      </c>
      <c r="B915" t="s">
        <v>126</v>
      </c>
      <c r="C915" t="b">
        <v>1</v>
      </c>
    </row>
    <row r="916" spans="1:3" x14ac:dyDescent="0.25">
      <c r="A916" s="27" t="s">
        <v>230</v>
      </c>
      <c r="B916" t="s">
        <v>126</v>
      </c>
      <c r="C916" t="b">
        <v>1</v>
      </c>
    </row>
    <row r="917" spans="1:3" x14ac:dyDescent="0.25">
      <c r="A917" s="27" t="s">
        <v>231</v>
      </c>
      <c r="B917" t="s">
        <v>126</v>
      </c>
      <c r="C917" t="b">
        <v>1</v>
      </c>
    </row>
    <row r="918" spans="1:3" x14ac:dyDescent="0.25">
      <c r="A918" s="27" t="s">
        <v>232</v>
      </c>
      <c r="B918" t="s">
        <v>126</v>
      </c>
      <c r="C918" t="b">
        <v>1</v>
      </c>
    </row>
    <row r="919" spans="1:3" x14ac:dyDescent="0.25">
      <c r="A919" s="27" t="s">
        <v>233</v>
      </c>
      <c r="B919" t="s">
        <v>126</v>
      </c>
      <c r="C919" t="b">
        <v>1</v>
      </c>
    </row>
    <row r="920" spans="1:3" x14ac:dyDescent="0.25">
      <c r="A920" s="27" t="s">
        <v>234</v>
      </c>
      <c r="B920" t="s">
        <v>126</v>
      </c>
      <c r="C920" t="b">
        <v>1</v>
      </c>
    </row>
    <row r="921" spans="1:3" x14ac:dyDescent="0.25">
      <c r="A921" s="27" t="s">
        <v>235</v>
      </c>
      <c r="B921" t="s">
        <v>126</v>
      </c>
      <c r="C921" t="b">
        <v>1</v>
      </c>
    </row>
    <row r="922" spans="1:3" x14ac:dyDescent="0.25">
      <c r="A922" s="27" t="s">
        <v>61</v>
      </c>
      <c r="B922" t="s">
        <v>126</v>
      </c>
      <c r="C922" t="b">
        <v>1</v>
      </c>
    </row>
    <row r="923" spans="1:3" x14ac:dyDescent="0.25">
      <c r="A923" s="27" t="s">
        <v>62</v>
      </c>
      <c r="B923" t="s">
        <v>126</v>
      </c>
      <c r="C923" t="b">
        <v>1</v>
      </c>
    </row>
    <row r="924" spans="1:3" x14ac:dyDescent="0.25">
      <c r="A924" s="27" t="s">
        <v>63</v>
      </c>
      <c r="B924" t="s">
        <v>126</v>
      </c>
      <c r="C924" t="b">
        <v>1</v>
      </c>
    </row>
    <row r="925" spans="1:3" x14ac:dyDescent="0.25">
      <c r="A925" s="27" t="s">
        <v>64</v>
      </c>
      <c r="B925" t="s">
        <v>126</v>
      </c>
      <c r="C925" t="b">
        <v>1</v>
      </c>
    </row>
    <row r="926" spans="1:3" x14ac:dyDescent="0.25">
      <c r="A926" s="27" t="s">
        <v>65</v>
      </c>
      <c r="B926" t="s">
        <v>126</v>
      </c>
      <c r="C926" t="b">
        <v>1</v>
      </c>
    </row>
    <row r="927" spans="1:3" x14ac:dyDescent="0.25">
      <c r="A927" s="27" t="s">
        <v>66</v>
      </c>
      <c r="B927" t="s">
        <v>126</v>
      </c>
      <c r="C927" t="b">
        <v>1</v>
      </c>
    </row>
    <row r="928" spans="1:3" x14ac:dyDescent="0.25">
      <c r="A928" s="27" t="s">
        <v>67</v>
      </c>
      <c r="B928" t="s">
        <v>126</v>
      </c>
      <c r="C928" t="b">
        <v>1</v>
      </c>
    </row>
    <row r="929" spans="1:3" x14ac:dyDescent="0.25">
      <c r="A929" s="27" t="s">
        <v>68</v>
      </c>
      <c r="B929" t="s">
        <v>126</v>
      </c>
      <c r="C929" t="b">
        <v>1</v>
      </c>
    </row>
    <row r="930" spans="1:3" x14ac:dyDescent="0.25">
      <c r="A930" s="27" t="s">
        <v>69</v>
      </c>
      <c r="B930" t="s">
        <v>126</v>
      </c>
      <c r="C930" t="b">
        <v>1</v>
      </c>
    </row>
    <row r="931" spans="1:3" x14ac:dyDescent="0.25">
      <c r="A931" s="27" t="s">
        <v>70</v>
      </c>
      <c r="B931" t="s">
        <v>126</v>
      </c>
      <c r="C931" t="b">
        <v>1</v>
      </c>
    </row>
    <row r="932" spans="1:3" x14ac:dyDescent="0.25">
      <c r="A932" s="27" t="s">
        <v>71</v>
      </c>
      <c r="B932" t="s">
        <v>126</v>
      </c>
      <c r="C932" t="b">
        <v>1</v>
      </c>
    </row>
    <row r="933" spans="1:3" x14ac:dyDescent="0.25">
      <c r="A933" s="27" t="s">
        <v>72</v>
      </c>
      <c r="B933" t="s">
        <v>126</v>
      </c>
      <c r="C933" t="b">
        <v>1</v>
      </c>
    </row>
    <row r="934" spans="1:3" x14ac:dyDescent="0.25">
      <c r="A934" s="27" t="s">
        <v>236</v>
      </c>
      <c r="B934" t="s">
        <v>126</v>
      </c>
      <c r="C934" t="b">
        <v>0</v>
      </c>
    </row>
    <row r="935" spans="1:3" x14ac:dyDescent="0.25">
      <c r="A935" s="27" t="s">
        <v>237</v>
      </c>
      <c r="B935" t="s">
        <v>126</v>
      </c>
      <c r="C935" t="b">
        <v>0</v>
      </c>
    </row>
    <row r="936" spans="1:3" x14ac:dyDescent="0.25">
      <c r="A936" s="27" t="s">
        <v>238</v>
      </c>
      <c r="B936" t="s">
        <v>126</v>
      </c>
      <c r="C936" t="b">
        <v>0</v>
      </c>
    </row>
    <row r="937" spans="1:3" x14ac:dyDescent="0.25">
      <c r="A937" s="27" t="s">
        <v>239</v>
      </c>
      <c r="B937" t="s">
        <v>126</v>
      </c>
      <c r="C937" t="b">
        <v>0</v>
      </c>
    </row>
    <row r="938" spans="1:3" x14ac:dyDescent="0.25">
      <c r="A938" s="27" t="s">
        <v>240</v>
      </c>
      <c r="B938" t="s">
        <v>126</v>
      </c>
      <c r="C938" t="b">
        <v>0</v>
      </c>
    </row>
    <row r="939" spans="1:3" x14ac:dyDescent="0.25">
      <c r="A939" s="27" t="s">
        <v>241</v>
      </c>
      <c r="B939" t="s">
        <v>126</v>
      </c>
      <c r="C939" t="b">
        <v>0</v>
      </c>
    </row>
    <row r="940" spans="1:3" x14ac:dyDescent="0.25">
      <c r="A940" s="27" t="s">
        <v>242</v>
      </c>
      <c r="B940" t="s">
        <v>126</v>
      </c>
      <c r="C940" t="b">
        <v>0</v>
      </c>
    </row>
    <row r="941" spans="1:3" x14ac:dyDescent="0.25">
      <c r="A941" s="27" t="s">
        <v>243</v>
      </c>
      <c r="B941" t="s">
        <v>126</v>
      </c>
      <c r="C941" t="b">
        <v>0</v>
      </c>
    </row>
    <row r="942" spans="1:3" x14ac:dyDescent="0.25">
      <c r="A942" s="27" t="s">
        <v>244</v>
      </c>
      <c r="B942" t="s">
        <v>126</v>
      </c>
      <c r="C942" t="b">
        <v>0</v>
      </c>
    </row>
    <row r="943" spans="1:3" x14ac:dyDescent="0.25">
      <c r="A943" s="27" t="s">
        <v>245</v>
      </c>
      <c r="B943" t="s">
        <v>126</v>
      </c>
      <c r="C943" t="b">
        <v>0</v>
      </c>
    </row>
    <row r="944" spans="1:3" x14ac:dyDescent="0.25">
      <c r="A944" s="27" t="s">
        <v>246</v>
      </c>
      <c r="B944" t="s">
        <v>126</v>
      </c>
      <c r="C944" t="b">
        <v>0</v>
      </c>
    </row>
    <row r="945" spans="1:3" x14ac:dyDescent="0.25">
      <c r="A945" s="27" t="s">
        <v>247</v>
      </c>
      <c r="B945" t="s">
        <v>126</v>
      </c>
      <c r="C945" t="b">
        <v>0</v>
      </c>
    </row>
    <row r="946" spans="1:3" x14ac:dyDescent="0.25">
      <c r="A946" s="27" t="s">
        <v>408</v>
      </c>
      <c r="B946" t="s">
        <v>126</v>
      </c>
      <c r="C946" t="b">
        <v>1</v>
      </c>
    </row>
    <row r="947" spans="1:3" x14ac:dyDescent="0.25">
      <c r="A947" s="27" t="s">
        <v>409</v>
      </c>
      <c r="B947" t="s">
        <v>126</v>
      </c>
      <c r="C947" t="b">
        <v>1</v>
      </c>
    </row>
    <row r="948" spans="1:3" x14ac:dyDescent="0.25">
      <c r="A948" s="27" t="s">
        <v>410</v>
      </c>
      <c r="B948" t="s">
        <v>126</v>
      </c>
      <c r="C948" t="b">
        <v>1</v>
      </c>
    </row>
    <row r="949" spans="1:3" x14ac:dyDescent="0.25">
      <c r="A949" s="27" t="s">
        <v>411</v>
      </c>
      <c r="B949" t="s">
        <v>126</v>
      </c>
      <c r="C949" t="b">
        <v>1</v>
      </c>
    </row>
    <row r="950" spans="1:3" x14ac:dyDescent="0.25">
      <c r="A950" s="27" t="s">
        <v>412</v>
      </c>
      <c r="B950" t="s">
        <v>126</v>
      </c>
      <c r="C950" t="b">
        <v>1</v>
      </c>
    </row>
    <row r="951" spans="1:3" x14ac:dyDescent="0.25">
      <c r="A951" s="27" t="s">
        <v>413</v>
      </c>
      <c r="B951" t="s">
        <v>126</v>
      </c>
      <c r="C951" t="b">
        <v>1</v>
      </c>
    </row>
    <row r="952" spans="1:3" x14ac:dyDescent="0.25">
      <c r="A952" s="27" t="s">
        <v>414</v>
      </c>
      <c r="B952" t="s">
        <v>126</v>
      </c>
      <c r="C952" t="b">
        <v>1</v>
      </c>
    </row>
    <row r="953" spans="1:3" x14ac:dyDescent="0.25">
      <c r="A953" s="27" t="s">
        <v>415</v>
      </c>
      <c r="B953" t="s">
        <v>126</v>
      </c>
      <c r="C953" t="b">
        <v>1</v>
      </c>
    </row>
    <row r="954" spans="1:3" x14ac:dyDescent="0.25">
      <c r="A954" s="27" t="s">
        <v>416</v>
      </c>
      <c r="B954" t="s">
        <v>126</v>
      </c>
      <c r="C954" t="b">
        <v>1</v>
      </c>
    </row>
    <row r="955" spans="1:3" x14ac:dyDescent="0.25">
      <c r="A955" s="27" t="s">
        <v>417</v>
      </c>
      <c r="B955" t="s">
        <v>126</v>
      </c>
      <c r="C955" t="b">
        <v>1</v>
      </c>
    </row>
    <row r="956" spans="1:3" x14ac:dyDescent="0.25">
      <c r="A956" s="27" t="s">
        <v>418</v>
      </c>
      <c r="B956" t="s">
        <v>126</v>
      </c>
      <c r="C956" t="b">
        <v>1</v>
      </c>
    </row>
    <row r="957" spans="1:3" x14ac:dyDescent="0.25">
      <c r="A957" s="27" t="s">
        <v>419</v>
      </c>
      <c r="B957" t="s">
        <v>126</v>
      </c>
      <c r="C957" t="b">
        <v>1</v>
      </c>
    </row>
    <row r="958" spans="1:3" x14ac:dyDescent="0.25">
      <c r="A958" s="27" t="s">
        <v>420</v>
      </c>
      <c r="B958" t="s">
        <v>126</v>
      </c>
      <c r="C958" t="b">
        <v>1</v>
      </c>
    </row>
    <row r="959" spans="1:3" x14ac:dyDescent="0.25">
      <c r="A959" s="27" t="s">
        <v>421</v>
      </c>
      <c r="B959" t="s">
        <v>126</v>
      </c>
      <c r="C959" t="b">
        <v>1</v>
      </c>
    </row>
    <row r="960" spans="1:3" x14ac:dyDescent="0.25">
      <c r="A960" s="27" t="s">
        <v>422</v>
      </c>
      <c r="B960" t="s">
        <v>126</v>
      </c>
      <c r="C960" t="b">
        <v>1</v>
      </c>
    </row>
    <row r="961" spans="1:3" x14ac:dyDescent="0.25">
      <c r="A961" s="27" t="s">
        <v>423</v>
      </c>
      <c r="B961" t="s">
        <v>126</v>
      </c>
      <c r="C961" t="b">
        <v>1</v>
      </c>
    </row>
    <row r="962" spans="1:3" x14ac:dyDescent="0.25">
      <c r="A962" s="27" t="s">
        <v>424</v>
      </c>
      <c r="B962" t="s">
        <v>126</v>
      </c>
      <c r="C962" t="b">
        <v>1</v>
      </c>
    </row>
    <row r="963" spans="1:3" x14ac:dyDescent="0.25">
      <c r="A963" s="27" t="s">
        <v>425</v>
      </c>
      <c r="B963" t="s">
        <v>126</v>
      </c>
      <c r="C963" t="b">
        <v>1</v>
      </c>
    </row>
    <row r="964" spans="1:3" x14ac:dyDescent="0.25">
      <c r="A964" s="27" t="s">
        <v>426</v>
      </c>
      <c r="B964" t="s">
        <v>126</v>
      </c>
      <c r="C964" t="b">
        <v>1</v>
      </c>
    </row>
    <row r="965" spans="1:3" x14ac:dyDescent="0.25">
      <c r="A965" s="27" t="s">
        <v>427</v>
      </c>
      <c r="B965" t="s">
        <v>126</v>
      </c>
      <c r="C965" t="b">
        <v>1</v>
      </c>
    </row>
    <row r="966" spans="1:3" x14ac:dyDescent="0.25">
      <c r="A966" s="27" t="s">
        <v>428</v>
      </c>
      <c r="B966" t="s">
        <v>126</v>
      </c>
      <c r="C966" t="b">
        <v>1</v>
      </c>
    </row>
    <row r="967" spans="1:3" x14ac:dyDescent="0.25">
      <c r="A967" s="27" t="s">
        <v>429</v>
      </c>
      <c r="B967" t="s">
        <v>126</v>
      </c>
      <c r="C967" t="b">
        <v>1</v>
      </c>
    </row>
    <row r="968" spans="1:3" x14ac:dyDescent="0.25">
      <c r="A968" s="27" t="s">
        <v>430</v>
      </c>
      <c r="B968" t="s">
        <v>126</v>
      </c>
      <c r="C968" t="b">
        <v>1</v>
      </c>
    </row>
    <row r="969" spans="1:3" x14ac:dyDescent="0.25">
      <c r="A969" s="27" t="s">
        <v>431</v>
      </c>
      <c r="B969" t="s">
        <v>126</v>
      </c>
      <c r="C969" t="b">
        <v>1</v>
      </c>
    </row>
    <row r="970" spans="1:3" x14ac:dyDescent="0.25">
      <c r="A970" s="27" t="s">
        <v>97</v>
      </c>
      <c r="B970" t="s">
        <v>126</v>
      </c>
      <c r="C970" t="b">
        <v>1</v>
      </c>
    </row>
    <row r="971" spans="1:3" x14ac:dyDescent="0.25">
      <c r="A971" s="27" t="s">
        <v>99</v>
      </c>
      <c r="B971" t="s">
        <v>126</v>
      </c>
      <c r="C971" t="b">
        <v>1</v>
      </c>
    </row>
    <row r="972" spans="1:3" x14ac:dyDescent="0.25">
      <c r="A972" s="27" t="s">
        <v>101</v>
      </c>
      <c r="B972" t="s">
        <v>126</v>
      </c>
      <c r="C972" t="b">
        <v>1</v>
      </c>
    </row>
    <row r="973" spans="1:3" x14ac:dyDescent="0.25">
      <c r="A973" s="27" t="s">
        <v>103</v>
      </c>
      <c r="B973" t="s">
        <v>126</v>
      </c>
      <c r="C973" t="b">
        <v>1</v>
      </c>
    </row>
    <row r="974" spans="1:3" x14ac:dyDescent="0.25">
      <c r="A974" s="27" t="s">
        <v>105</v>
      </c>
      <c r="B974" t="s">
        <v>126</v>
      </c>
      <c r="C974" t="b">
        <v>1</v>
      </c>
    </row>
    <row r="975" spans="1:3" x14ac:dyDescent="0.25">
      <c r="A975" s="27" t="s">
        <v>107</v>
      </c>
      <c r="B975" t="s">
        <v>126</v>
      </c>
      <c r="C975" t="b">
        <v>1</v>
      </c>
    </row>
    <row r="976" spans="1:3" x14ac:dyDescent="0.25">
      <c r="A976" s="27" t="s">
        <v>109</v>
      </c>
      <c r="B976" t="s">
        <v>126</v>
      </c>
      <c r="C976" t="b">
        <v>1</v>
      </c>
    </row>
    <row r="977" spans="1:3" x14ac:dyDescent="0.25">
      <c r="A977" s="27" t="s">
        <v>111</v>
      </c>
      <c r="B977" t="s">
        <v>126</v>
      </c>
      <c r="C977" t="b">
        <v>1</v>
      </c>
    </row>
    <row r="978" spans="1:3" x14ac:dyDescent="0.25">
      <c r="A978" s="27" t="s">
        <v>113</v>
      </c>
      <c r="B978" t="s">
        <v>126</v>
      </c>
      <c r="C978" t="b">
        <v>1</v>
      </c>
    </row>
    <row r="979" spans="1:3" x14ac:dyDescent="0.25">
      <c r="A979" s="27" t="s">
        <v>115</v>
      </c>
      <c r="B979" t="s">
        <v>126</v>
      </c>
      <c r="C979" t="b">
        <v>1</v>
      </c>
    </row>
    <row r="980" spans="1:3" x14ac:dyDescent="0.25">
      <c r="A980" s="27" t="s">
        <v>117</v>
      </c>
      <c r="B980" t="s">
        <v>126</v>
      </c>
      <c r="C980" t="b">
        <v>1</v>
      </c>
    </row>
    <row r="981" spans="1:3" x14ac:dyDescent="0.25">
      <c r="A981" s="27" t="s">
        <v>119</v>
      </c>
      <c r="B981" t="s">
        <v>126</v>
      </c>
      <c r="C981" t="b">
        <v>1</v>
      </c>
    </row>
    <row r="982" spans="1:3" x14ac:dyDescent="0.25">
      <c r="A982" s="27" t="s">
        <v>121</v>
      </c>
      <c r="B982" t="s">
        <v>126</v>
      </c>
      <c r="C982" t="b">
        <v>1</v>
      </c>
    </row>
    <row r="983" spans="1:3" x14ac:dyDescent="0.25">
      <c r="A983" s="27" t="s">
        <v>432</v>
      </c>
      <c r="B983" t="s">
        <v>126</v>
      </c>
      <c r="C983" t="b">
        <v>1</v>
      </c>
    </row>
    <row r="984" spans="1:3" x14ac:dyDescent="0.25">
      <c r="A984" s="27" t="s">
        <v>433</v>
      </c>
      <c r="B984" t="s">
        <v>126</v>
      </c>
      <c r="C984" t="b">
        <v>1</v>
      </c>
    </row>
    <row r="985" spans="1:3" x14ac:dyDescent="0.25">
      <c r="A985" s="27" t="s">
        <v>434</v>
      </c>
      <c r="B985" t="s">
        <v>126</v>
      </c>
      <c r="C985" t="b">
        <v>1</v>
      </c>
    </row>
    <row r="986" spans="1:3" x14ac:dyDescent="0.25">
      <c r="A986" s="27" t="s">
        <v>435</v>
      </c>
      <c r="B986" t="s">
        <v>126</v>
      </c>
      <c r="C986" t="b">
        <v>1</v>
      </c>
    </row>
    <row r="987" spans="1:3" x14ac:dyDescent="0.25">
      <c r="A987" s="27" t="s">
        <v>436</v>
      </c>
      <c r="B987" t="s">
        <v>126</v>
      </c>
      <c r="C987" t="b">
        <v>1</v>
      </c>
    </row>
    <row r="988" spans="1:3" x14ac:dyDescent="0.25">
      <c r="A988" s="27" t="s">
        <v>437</v>
      </c>
      <c r="B988" t="s">
        <v>126</v>
      </c>
      <c r="C988" t="b">
        <v>1</v>
      </c>
    </row>
    <row r="989" spans="1:3" x14ac:dyDescent="0.25">
      <c r="A989" s="27" t="s">
        <v>438</v>
      </c>
      <c r="B989" t="s">
        <v>126</v>
      </c>
      <c r="C989" t="b">
        <v>1</v>
      </c>
    </row>
    <row r="990" spans="1:3" x14ac:dyDescent="0.25">
      <c r="A990" s="27" t="s">
        <v>439</v>
      </c>
      <c r="B990" t="s">
        <v>126</v>
      </c>
      <c r="C990" t="b">
        <v>1</v>
      </c>
    </row>
    <row r="991" spans="1:3" x14ac:dyDescent="0.25">
      <c r="A991" s="27" t="s">
        <v>440</v>
      </c>
      <c r="B991" t="s">
        <v>126</v>
      </c>
      <c r="C991" t="b">
        <v>1</v>
      </c>
    </row>
    <row r="992" spans="1:3" x14ac:dyDescent="0.25">
      <c r="A992" s="27" t="s">
        <v>441</v>
      </c>
      <c r="B992" t="s">
        <v>126</v>
      </c>
      <c r="C992" t="b">
        <v>1</v>
      </c>
    </row>
    <row r="993" spans="1:3" x14ac:dyDescent="0.25">
      <c r="A993" s="27" t="s">
        <v>442</v>
      </c>
      <c r="B993" t="s">
        <v>126</v>
      </c>
      <c r="C993" t="b">
        <v>1</v>
      </c>
    </row>
    <row r="994" spans="1:3" x14ac:dyDescent="0.25">
      <c r="A994" s="27" t="s">
        <v>443</v>
      </c>
      <c r="B994" t="s">
        <v>126</v>
      </c>
      <c r="C994" t="b">
        <v>1</v>
      </c>
    </row>
    <row r="995" spans="1:3" x14ac:dyDescent="0.25">
      <c r="A995" s="27" t="s">
        <v>444</v>
      </c>
      <c r="B995" t="s">
        <v>126</v>
      </c>
      <c r="C995" t="b">
        <v>1</v>
      </c>
    </row>
    <row r="996" spans="1:3" x14ac:dyDescent="0.25">
      <c r="A996" s="27" t="s">
        <v>445</v>
      </c>
      <c r="B996" t="s">
        <v>126</v>
      </c>
      <c r="C996" t="b">
        <v>1</v>
      </c>
    </row>
    <row r="997" spans="1:3" x14ac:dyDescent="0.25">
      <c r="A997" s="27" t="s">
        <v>446</v>
      </c>
      <c r="B997" t="s">
        <v>126</v>
      </c>
      <c r="C997" t="b">
        <v>1</v>
      </c>
    </row>
    <row r="998" spans="1:3" x14ac:dyDescent="0.25">
      <c r="A998" s="27" t="s">
        <v>447</v>
      </c>
      <c r="B998" t="s">
        <v>126</v>
      </c>
      <c r="C998" t="b">
        <v>1</v>
      </c>
    </row>
    <row r="999" spans="1:3" x14ac:dyDescent="0.25">
      <c r="A999" s="27" t="s">
        <v>448</v>
      </c>
      <c r="B999" t="s">
        <v>126</v>
      </c>
      <c r="C999" t="b">
        <v>1</v>
      </c>
    </row>
    <row r="1000" spans="1:3" x14ac:dyDescent="0.25">
      <c r="A1000" s="27" t="s">
        <v>449</v>
      </c>
      <c r="B1000" t="s">
        <v>126</v>
      </c>
      <c r="C1000" t="b">
        <v>1</v>
      </c>
    </row>
    <row r="1001" spans="1:3" x14ac:dyDescent="0.25">
      <c r="A1001" s="27" t="s">
        <v>450</v>
      </c>
      <c r="B1001" t="s">
        <v>126</v>
      </c>
      <c r="C1001" t="b">
        <v>1</v>
      </c>
    </row>
    <row r="1002" spans="1:3" x14ac:dyDescent="0.25">
      <c r="A1002" s="27" t="s">
        <v>451</v>
      </c>
      <c r="B1002" t="s">
        <v>126</v>
      </c>
      <c r="C1002" t="b">
        <v>1</v>
      </c>
    </row>
    <row r="1003" spans="1:3" x14ac:dyDescent="0.25">
      <c r="A1003" s="27" t="s">
        <v>452</v>
      </c>
      <c r="B1003" t="s">
        <v>126</v>
      </c>
      <c r="C1003" t="b">
        <v>1</v>
      </c>
    </row>
    <row r="1004" spans="1:3" x14ac:dyDescent="0.25">
      <c r="A1004" s="27" t="s">
        <v>453</v>
      </c>
      <c r="B1004" t="s">
        <v>126</v>
      </c>
      <c r="C1004" t="b">
        <v>1</v>
      </c>
    </row>
    <row r="1005" spans="1:3" x14ac:dyDescent="0.25">
      <c r="A1005" s="27" t="s">
        <v>454</v>
      </c>
      <c r="B1005" t="s">
        <v>126</v>
      </c>
      <c r="C1005" t="b">
        <v>1</v>
      </c>
    </row>
    <row r="1006" spans="1:3" x14ac:dyDescent="0.25">
      <c r="A1006" s="27" t="s">
        <v>455</v>
      </c>
      <c r="B1006" t="s">
        <v>126</v>
      </c>
      <c r="C1006" t="b">
        <v>1</v>
      </c>
    </row>
    <row r="1007" spans="1:3" x14ac:dyDescent="0.25">
      <c r="A1007" s="27" t="s">
        <v>456</v>
      </c>
      <c r="B1007" t="s">
        <v>126</v>
      </c>
      <c r="C1007" t="b">
        <v>1</v>
      </c>
    </row>
    <row r="1008" spans="1:3" x14ac:dyDescent="0.25">
      <c r="A1008" s="27" t="s">
        <v>457</v>
      </c>
      <c r="B1008" t="s">
        <v>126</v>
      </c>
      <c r="C1008" t="b">
        <v>1</v>
      </c>
    </row>
    <row r="1009" spans="1:3" x14ac:dyDescent="0.25">
      <c r="A1009" s="27" t="s">
        <v>223</v>
      </c>
      <c r="B1009" t="s">
        <v>193</v>
      </c>
      <c r="C1009" s="27" t="s">
        <v>489</v>
      </c>
    </row>
    <row r="1010" spans="1:3" x14ac:dyDescent="0.25">
      <c r="A1010" t="s">
        <v>271</v>
      </c>
    </row>
    <row r="1011" spans="1:3" x14ac:dyDescent="0.25">
      <c r="A1011" t="s">
        <v>474</v>
      </c>
    </row>
    <row r="1012" spans="1:3" x14ac:dyDescent="0.25">
      <c r="A1012" s="27" t="s">
        <v>13</v>
      </c>
      <c r="B1012" t="s">
        <v>124</v>
      </c>
      <c r="C1012" s="27" t="s">
        <v>185</v>
      </c>
    </row>
    <row r="1013" spans="1:3" x14ac:dyDescent="0.25">
      <c r="A1013" s="27" t="s">
        <v>13</v>
      </c>
      <c r="B1013" t="s">
        <v>125</v>
      </c>
      <c r="C1013" t="b">
        <v>0</v>
      </c>
    </row>
    <row r="1014" spans="1:3" x14ac:dyDescent="0.25">
      <c r="A1014" s="27" t="s">
        <v>407</v>
      </c>
      <c r="B1014" t="s">
        <v>126</v>
      </c>
      <c r="C1014" t="b">
        <v>0</v>
      </c>
    </row>
    <row r="1015" spans="1:3" x14ac:dyDescent="0.25">
      <c r="A1015" s="27" t="s">
        <v>223</v>
      </c>
      <c r="B1015" t="s">
        <v>126</v>
      </c>
      <c r="C1015" t="b">
        <v>0</v>
      </c>
    </row>
    <row r="1016" spans="1:3" x14ac:dyDescent="0.25">
      <c r="A1016" s="27" t="s">
        <v>12</v>
      </c>
      <c r="B1016" t="s">
        <v>126</v>
      </c>
      <c r="C1016" t="b">
        <v>0</v>
      </c>
    </row>
    <row r="1017" spans="1:3" x14ac:dyDescent="0.25">
      <c r="A1017" s="27" t="s">
        <v>140</v>
      </c>
      <c r="B1017" t="s">
        <v>126</v>
      </c>
      <c r="C1017" t="b">
        <v>0</v>
      </c>
    </row>
    <row r="1018" spans="1:3" x14ac:dyDescent="0.25">
      <c r="A1018" s="27" t="s">
        <v>49</v>
      </c>
      <c r="B1018" t="s">
        <v>126</v>
      </c>
      <c r="C1018" t="b">
        <v>1</v>
      </c>
    </row>
    <row r="1019" spans="1:3" x14ac:dyDescent="0.25">
      <c r="A1019" s="27" t="s">
        <v>50</v>
      </c>
      <c r="B1019" t="s">
        <v>126</v>
      </c>
      <c r="C1019" t="b">
        <v>1</v>
      </c>
    </row>
    <row r="1020" spans="1:3" x14ac:dyDescent="0.25">
      <c r="A1020" s="27" t="s">
        <v>51</v>
      </c>
      <c r="B1020" t="s">
        <v>126</v>
      </c>
      <c r="C1020" t="b">
        <v>1</v>
      </c>
    </row>
    <row r="1021" spans="1:3" x14ac:dyDescent="0.25">
      <c r="A1021" s="27" t="s">
        <v>52</v>
      </c>
      <c r="B1021" t="s">
        <v>126</v>
      </c>
      <c r="C1021" t="b">
        <v>1</v>
      </c>
    </row>
    <row r="1022" spans="1:3" x14ac:dyDescent="0.25">
      <c r="A1022" s="27" t="s">
        <v>53</v>
      </c>
      <c r="B1022" t="s">
        <v>126</v>
      </c>
      <c r="C1022" t="b">
        <v>1</v>
      </c>
    </row>
    <row r="1023" spans="1:3" x14ac:dyDescent="0.25">
      <c r="A1023" s="27" t="s">
        <v>54</v>
      </c>
      <c r="B1023" t="s">
        <v>126</v>
      </c>
      <c r="C1023" t="b">
        <v>1</v>
      </c>
    </row>
    <row r="1024" spans="1:3" x14ac:dyDescent="0.25">
      <c r="A1024" s="27" t="s">
        <v>55</v>
      </c>
      <c r="B1024" t="s">
        <v>126</v>
      </c>
      <c r="C1024" t="b">
        <v>1</v>
      </c>
    </row>
    <row r="1025" spans="1:3" x14ac:dyDescent="0.25">
      <c r="A1025" s="27" t="s">
        <v>56</v>
      </c>
      <c r="B1025" t="s">
        <v>126</v>
      </c>
      <c r="C1025" t="b">
        <v>1</v>
      </c>
    </row>
    <row r="1026" spans="1:3" x14ac:dyDescent="0.25">
      <c r="A1026" s="27" t="s">
        <v>57</v>
      </c>
      <c r="B1026" t="s">
        <v>126</v>
      </c>
      <c r="C1026" t="b">
        <v>1</v>
      </c>
    </row>
    <row r="1027" spans="1:3" x14ac:dyDescent="0.25">
      <c r="A1027" s="27" t="s">
        <v>58</v>
      </c>
      <c r="B1027" t="s">
        <v>126</v>
      </c>
      <c r="C1027" t="b">
        <v>1</v>
      </c>
    </row>
    <row r="1028" spans="1:3" x14ac:dyDescent="0.25">
      <c r="A1028" s="27" t="s">
        <v>59</v>
      </c>
      <c r="B1028" t="s">
        <v>126</v>
      </c>
      <c r="C1028" t="b">
        <v>1</v>
      </c>
    </row>
    <row r="1029" spans="1:3" x14ac:dyDescent="0.25">
      <c r="A1029" s="27" t="s">
        <v>60</v>
      </c>
      <c r="B1029" t="s">
        <v>126</v>
      </c>
      <c r="C1029" t="b">
        <v>1</v>
      </c>
    </row>
    <row r="1030" spans="1:3" x14ac:dyDescent="0.25">
      <c r="A1030" s="27" t="s">
        <v>98</v>
      </c>
      <c r="B1030" t="s">
        <v>126</v>
      </c>
      <c r="C1030" t="b">
        <v>1</v>
      </c>
    </row>
    <row r="1031" spans="1:3" x14ac:dyDescent="0.25">
      <c r="A1031" s="27" t="s">
        <v>100</v>
      </c>
      <c r="B1031" t="s">
        <v>126</v>
      </c>
      <c r="C1031" t="b">
        <v>1</v>
      </c>
    </row>
    <row r="1032" spans="1:3" x14ac:dyDescent="0.25">
      <c r="A1032" s="27" t="s">
        <v>102</v>
      </c>
      <c r="B1032" t="s">
        <v>126</v>
      </c>
      <c r="C1032" t="b">
        <v>1</v>
      </c>
    </row>
    <row r="1033" spans="1:3" x14ac:dyDescent="0.25">
      <c r="A1033" s="27" t="s">
        <v>104</v>
      </c>
      <c r="B1033" t="s">
        <v>126</v>
      </c>
      <c r="C1033" t="b">
        <v>1</v>
      </c>
    </row>
    <row r="1034" spans="1:3" x14ac:dyDescent="0.25">
      <c r="A1034" s="27" t="s">
        <v>106</v>
      </c>
      <c r="B1034" t="s">
        <v>126</v>
      </c>
      <c r="C1034" t="b">
        <v>1</v>
      </c>
    </row>
    <row r="1035" spans="1:3" x14ac:dyDescent="0.25">
      <c r="A1035" s="27" t="s">
        <v>108</v>
      </c>
      <c r="B1035" t="s">
        <v>126</v>
      </c>
      <c r="C1035" t="b">
        <v>1</v>
      </c>
    </row>
    <row r="1036" spans="1:3" x14ac:dyDescent="0.25">
      <c r="A1036" s="27" t="s">
        <v>110</v>
      </c>
      <c r="B1036" t="s">
        <v>126</v>
      </c>
      <c r="C1036" t="b">
        <v>1</v>
      </c>
    </row>
    <row r="1037" spans="1:3" x14ac:dyDescent="0.25">
      <c r="A1037" s="27" t="s">
        <v>112</v>
      </c>
      <c r="B1037" t="s">
        <v>126</v>
      </c>
      <c r="C1037" t="b">
        <v>1</v>
      </c>
    </row>
    <row r="1038" spans="1:3" x14ac:dyDescent="0.25">
      <c r="A1038" s="27" t="s">
        <v>114</v>
      </c>
      <c r="B1038" t="s">
        <v>126</v>
      </c>
      <c r="C1038" t="b">
        <v>1</v>
      </c>
    </row>
    <row r="1039" spans="1:3" x14ac:dyDescent="0.25">
      <c r="A1039" s="27" t="s">
        <v>116</v>
      </c>
      <c r="B1039" t="s">
        <v>126</v>
      </c>
      <c r="C1039" t="b">
        <v>1</v>
      </c>
    </row>
    <row r="1040" spans="1:3" x14ac:dyDescent="0.25">
      <c r="A1040" s="27" t="s">
        <v>118</v>
      </c>
      <c r="B1040" t="s">
        <v>126</v>
      </c>
      <c r="C1040" t="b">
        <v>1</v>
      </c>
    </row>
    <row r="1041" spans="1:3" x14ac:dyDescent="0.25">
      <c r="A1041" s="27" t="s">
        <v>120</v>
      </c>
      <c r="B1041" t="s">
        <v>126</v>
      </c>
      <c r="C1041" t="b">
        <v>1</v>
      </c>
    </row>
    <row r="1042" spans="1:3" x14ac:dyDescent="0.25">
      <c r="A1042" s="27" t="s">
        <v>224</v>
      </c>
      <c r="B1042" t="s">
        <v>126</v>
      </c>
      <c r="C1042" t="b">
        <v>1</v>
      </c>
    </row>
    <row r="1043" spans="1:3" x14ac:dyDescent="0.25">
      <c r="A1043" s="27" t="s">
        <v>225</v>
      </c>
      <c r="B1043" t="s">
        <v>126</v>
      </c>
      <c r="C1043" t="b">
        <v>1</v>
      </c>
    </row>
    <row r="1044" spans="1:3" x14ac:dyDescent="0.25">
      <c r="A1044" s="27" t="s">
        <v>226</v>
      </c>
      <c r="B1044" t="s">
        <v>126</v>
      </c>
      <c r="C1044" t="b">
        <v>1</v>
      </c>
    </row>
    <row r="1045" spans="1:3" x14ac:dyDescent="0.25">
      <c r="A1045" s="27" t="s">
        <v>227</v>
      </c>
      <c r="B1045" t="s">
        <v>126</v>
      </c>
      <c r="C1045" t="b">
        <v>1</v>
      </c>
    </row>
    <row r="1046" spans="1:3" x14ac:dyDescent="0.25">
      <c r="A1046" s="27" t="s">
        <v>228</v>
      </c>
      <c r="B1046" t="s">
        <v>126</v>
      </c>
      <c r="C1046" t="b">
        <v>1</v>
      </c>
    </row>
    <row r="1047" spans="1:3" x14ac:dyDescent="0.25">
      <c r="A1047" s="27" t="s">
        <v>229</v>
      </c>
      <c r="B1047" t="s">
        <v>126</v>
      </c>
      <c r="C1047" t="b">
        <v>1</v>
      </c>
    </row>
    <row r="1048" spans="1:3" x14ac:dyDescent="0.25">
      <c r="A1048" s="27" t="s">
        <v>230</v>
      </c>
      <c r="B1048" t="s">
        <v>126</v>
      </c>
      <c r="C1048" t="b">
        <v>1</v>
      </c>
    </row>
    <row r="1049" spans="1:3" x14ac:dyDescent="0.25">
      <c r="A1049" s="27" t="s">
        <v>231</v>
      </c>
      <c r="B1049" t="s">
        <v>126</v>
      </c>
      <c r="C1049" t="b">
        <v>1</v>
      </c>
    </row>
    <row r="1050" spans="1:3" x14ac:dyDescent="0.25">
      <c r="A1050" s="27" t="s">
        <v>232</v>
      </c>
      <c r="B1050" t="s">
        <v>126</v>
      </c>
      <c r="C1050" t="b">
        <v>1</v>
      </c>
    </row>
    <row r="1051" spans="1:3" x14ac:dyDescent="0.25">
      <c r="A1051" s="27" t="s">
        <v>233</v>
      </c>
      <c r="B1051" t="s">
        <v>126</v>
      </c>
      <c r="C1051" t="b">
        <v>1</v>
      </c>
    </row>
    <row r="1052" spans="1:3" x14ac:dyDescent="0.25">
      <c r="A1052" s="27" t="s">
        <v>234</v>
      </c>
      <c r="B1052" t="s">
        <v>126</v>
      </c>
      <c r="C1052" t="b">
        <v>1</v>
      </c>
    </row>
    <row r="1053" spans="1:3" x14ac:dyDescent="0.25">
      <c r="A1053" s="27" t="s">
        <v>235</v>
      </c>
      <c r="B1053" t="s">
        <v>126</v>
      </c>
      <c r="C1053" t="b">
        <v>1</v>
      </c>
    </row>
    <row r="1054" spans="1:3" x14ac:dyDescent="0.25">
      <c r="A1054" s="27" t="s">
        <v>61</v>
      </c>
      <c r="B1054" t="s">
        <v>126</v>
      </c>
      <c r="C1054" t="b">
        <v>1</v>
      </c>
    </row>
    <row r="1055" spans="1:3" x14ac:dyDescent="0.25">
      <c r="A1055" s="27" t="s">
        <v>62</v>
      </c>
      <c r="B1055" t="s">
        <v>126</v>
      </c>
      <c r="C1055" t="b">
        <v>1</v>
      </c>
    </row>
    <row r="1056" spans="1:3" x14ac:dyDescent="0.25">
      <c r="A1056" s="27" t="s">
        <v>63</v>
      </c>
      <c r="B1056" t="s">
        <v>126</v>
      </c>
      <c r="C1056" t="b">
        <v>1</v>
      </c>
    </row>
    <row r="1057" spans="1:3" x14ac:dyDescent="0.25">
      <c r="A1057" s="27" t="s">
        <v>64</v>
      </c>
      <c r="B1057" t="s">
        <v>126</v>
      </c>
      <c r="C1057" t="b">
        <v>1</v>
      </c>
    </row>
    <row r="1058" spans="1:3" x14ac:dyDescent="0.25">
      <c r="A1058" s="27" t="s">
        <v>65</v>
      </c>
      <c r="B1058" t="s">
        <v>126</v>
      </c>
      <c r="C1058" t="b">
        <v>1</v>
      </c>
    </row>
    <row r="1059" spans="1:3" x14ac:dyDescent="0.25">
      <c r="A1059" s="27" t="s">
        <v>66</v>
      </c>
      <c r="B1059" t="s">
        <v>126</v>
      </c>
      <c r="C1059" t="b">
        <v>1</v>
      </c>
    </row>
    <row r="1060" spans="1:3" x14ac:dyDescent="0.25">
      <c r="A1060" s="27" t="s">
        <v>67</v>
      </c>
      <c r="B1060" t="s">
        <v>126</v>
      </c>
      <c r="C1060" t="b">
        <v>1</v>
      </c>
    </row>
    <row r="1061" spans="1:3" x14ac:dyDescent="0.25">
      <c r="A1061" s="27" t="s">
        <v>68</v>
      </c>
      <c r="B1061" t="s">
        <v>126</v>
      </c>
      <c r="C1061" t="b">
        <v>1</v>
      </c>
    </row>
    <row r="1062" spans="1:3" x14ac:dyDescent="0.25">
      <c r="A1062" s="27" t="s">
        <v>69</v>
      </c>
      <c r="B1062" t="s">
        <v>126</v>
      </c>
      <c r="C1062" t="b">
        <v>1</v>
      </c>
    </row>
    <row r="1063" spans="1:3" x14ac:dyDescent="0.25">
      <c r="A1063" s="27" t="s">
        <v>70</v>
      </c>
      <c r="B1063" t="s">
        <v>126</v>
      </c>
      <c r="C1063" t="b">
        <v>1</v>
      </c>
    </row>
    <row r="1064" spans="1:3" x14ac:dyDescent="0.25">
      <c r="A1064" s="27" t="s">
        <v>71</v>
      </c>
      <c r="B1064" t="s">
        <v>126</v>
      </c>
      <c r="C1064" t="b">
        <v>1</v>
      </c>
    </row>
    <row r="1065" spans="1:3" x14ac:dyDescent="0.25">
      <c r="A1065" s="27" t="s">
        <v>72</v>
      </c>
      <c r="B1065" t="s">
        <v>126</v>
      </c>
      <c r="C1065" t="b">
        <v>1</v>
      </c>
    </row>
    <row r="1066" spans="1:3" x14ac:dyDescent="0.25">
      <c r="A1066" s="27" t="s">
        <v>236</v>
      </c>
      <c r="B1066" t="s">
        <v>126</v>
      </c>
      <c r="C1066" t="b">
        <v>1</v>
      </c>
    </row>
    <row r="1067" spans="1:3" x14ac:dyDescent="0.25">
      <c r="A1067" s="27" t="s">
        <v>237</v>
      </c>
      <c r="B1067" t="s">
        <v>126</v>
      </c>
      <c r="C1067" t="b">
        <v>1</v>
      </c>
    </row>
    <row r="1068" spans="1:3" x14ac:dyDescent="0.25">
      <c r="A1068" s="27" t="s">
        <v>238</v>
      </c>
      <c r="B1068" t="s">
        <v>126</v>
      </c>
      <c r="C1068" t="b">
        <v>1</v>
      </c>
    </row>
    <row r="1069" spans="1:3" x14ac:dyDescent="0.25">
      <c r="A1069" s="27" t="s">
        <v>239</v>
      </c>
      <c r="B1069" t="s">
        <v>126</v>
      </c>
      <c r="C1069" t="b">
        <v>1</v>
      </c>
    </row>
    <row r="1070" spans="1:3" x14ac:dyDescent="0.25">
      <c r="A1070" s="27" t="s">
        <v>240</v>
      </c>
      <c r="B1070" t="s">
        <v>126</v>
      </c>
      <c r="C1070" t="b">
        <v>1</v>
      </c>
    </row>
    <row r="1071" spans="1:3" x14ac:dyDescent="0.25">
      <c r="A1071" s="27" t="s">
        <v>241</v>
      </c>
      <c r="B1071" t="s">
        <v>126</v>
      </c>
      <c r="C1071" t="b">
        <v>1</v>
      </c>
    </row>
    <row r="1072" spans="1:3" x14ac:dyDescent="0.25">
      <c r="A1072" s="27" t="s">
        <v>242</v>
      </c>
      <c r="B1072" t="s">
        <v>126</v>
      </c>
      <c r="C1072" t="b">
        <v>1</v>
      </c>
    </row>
    <row r="1073" spans="1:3" x14ac:dyDescent="0.25">
      <c r="A1073" s="27" t="s">
        <v>243</v>
      </c>
      <c r="B1073" t="s">
        <v>126</v>
      </c>
      <c r="C1073" t="b">
        <v>1</v>
      </c>
    </row>
    <row r="1074" spans="1:3" x14ac:dyDescent="0.25">
      <c r="A1074" s="27" t="s">
        <v>244</v>
      </c>
      <c r="B1074" t="s">
        <v>126</v>
      </c>
      <c r="C1074" t="b">
        <v>1</v>
      </c>
    </row>
    <row r="1075" spans="1:3" x14ac:dyDescent="0.25">
      <c r="A1075" s="27" t="s">
        <v>245</v>
      </c>
      <c r="B1075" t="s">
        <v>126</v>
      </c>
      <c r="C1075" t="b">
        <v>1</v>
      </c>
    </row>
    <row r="1076" spans="1:3" x14ac:dyDescent="0.25">
      <c r="A1076" s="27" t="s">
        <v>246</v>
      </c>
      <c r="B1076" t="s">
        <v>126</v>
      </c>
      <c r="C1076" t="b">
        <v>1</v>
      </c>
    </row>
    <row r="1077" spans="1:3" x14ac:dyDescent="0.25">
      <c r="A1077" s="27" t="s">
        <v>247</v>
      </c>
      <c r="B1077" t="s">
        <v>126</v>
      </c>
      <c r="C1077" t="b">
        <v>1</v>
      </c>
    </row>
    <row r="1078" spans="1:3" x14ac:dyDescent="0.25">
      <c r="A1078" s="27" t="s">
        <v>408</v>
      </c>
      <c r="B1078" t="s">
        <v>126</v>
      </c>
      <c r="C1078" t="b">
        <v>1</v>
      </c>
    </row>
    <row r="1079" spans="1:3" x14ac:dyDescent="0.25">
      <c r="A1079" s="27" t="s">
        <v>409</v>
      </c>
      <c r="B1079" t="s">
        <v>126</v>
      </c>
      <c r="C1079" t="b">
        <v>1</v>
      </c>
    </row>
    <row r="1080" spans="1:3" x14ac:dyDescent="0.25">
      <c r="A1080" s="27" t="s">
        <v>410</v>
      </c>
      <c r="B1080" t="s">
        <v>126</v>
      </c>
      <c r="C1080" t="b">
        <v>1</v>
      </c>
    </row>
    <row r="1081" spans="1:3" x14ac:dyDescent="0.25">
      <c r="A1081" s="27" t="s">
        <v>411</v>
      </c>
      <c r="B1081" t="s">
        <v>126</v>
      </c>
      <c r="C1081" t="b">
        <v>1</v>
      </c>
    </row>
    <row r="1082" spans="1:3" x14ac:dyDescent="0.25">
      <c r="A1082" s="27" t="s">
        <v>412</v>
      </c>
      <c r="B1082" t="s">
        <v>126</v>
      </c>
      <c r="C1082" t="b">
        <v>1</v>
      </c>
    </row>
    <row r="1083" spans="1:3" x14ac:dyDescent="0.25">
      <c r="A1083" s="27" t="s">
        <v>413</v>
      </c>
      <c r="B1083" t="s">
        <v>126</v>
      </c>
      <c r="C1083" t="b">
        <v>1</v>
      </c>
    </row>
    <row r="1084" spans="1:3" x14ac:dyDescent="0.25">
      <c r="A1084" s="27" t="s">
        <v>414</v>
      </c>
      <c r="B1084" t="s">
        <v>126</v>
      </c>
      <c r="C1084" t="b">
        <v>1</v>
      </c>
    </row>
    <row r="1085" spans="1:3" x14ac:dyDescent="0.25">
      <c r="A1085" s="27" t="s">
        <v>415</v>
      </c>
      <c r="B1085" t="s">
        <v>126</v>
      </c>
      <c r="C1085" t="b">
        <v>1</v>
      </c>
    </row>
    <row r="1086" spans="1:3" x14ac:dyDescent="0.25">
      <c r="A1086" s="27" t="s">
        <v>416</v>
      </c>
      <c r="B1086" t="s">
        <v>126</v>
      </c>
      <c r="C1086" t="b">
        <v>1</v>
      </c>
    </row>
    <row r="1087" spans="1:3" x14ac:dyDescent="0.25">
      <c r="A1087" s="27" t="s">
        <v>417</v>
      </c>
      <c r="B1087" t="s">
        <v>126</v>
      </c>
      <c r="C1087" t="b">
        <v>1</v>
      </c>
    </row>
    <row r="1088" spans="1:3" x14ac:dyDescent="0.25">
      <c r="A1088" s="27" t="s">
        <v>418</v>
      </c>
      <c r="B1088" t="s">
        <v>126</v>
      </c>
      <c r="C1088" t="b">
        <v>1</v>
      </c>
    </row>
    <row r="1089" spans="1:3" x14ac:dyDescent="0.25">
      <c r="A1089" s="27" t="s">
        <v>419</v>
      </c>
      <c r="B1089" t="s">
        <v>126</v>
      </c>
      <c r="C1089" t="b">
        <v>1</v>
      </c>
    </row>
    <row r="1090" spans="1:3" x14ac:dyDescent="0.25">
      <c r="A1090" s="27" t="s">
        <v>420</v>
      </c>
      <c r="B1090" t="s">
        <v>126</v>
      </c>
      <c r="C1090" t="b">
        <v>1</v>
      </c>
    </row>
    <row r="1091" spans="1:3" x14ac:dyDescent="0.25">
      <c r="A1091" s="27" t="s">
        <v>421</v>
      </c>
      <c r="B1091" t="s">
        <v>126</v>
      </c>
      <c r="C1091" t="b">
        <v>1</v>
      </c>
    </row>
    <row r="1092" spans="1:3" x14ac:dyDescent="0.25">
      <c r="A1092" s="27" t="s">
        <v>422</v>
      </c>
      <c r="B1092" t="s">
        <v>126</v>
      </c>
      <c r="C1092" t="b">
        <v>1</v>
      </c>
    </row>
    <row r="1093" spans="1:3" x14ac:dyDescent="0.25">
      <c r="A1093" s="27" t="s">
        <v>423</v>
      </c>
      <c r="B1093" t="s">
        <v>126</v>
      </c>
      <c r="C1093" t="b">
        <v>1</v>
      </c>
    </row>
    <row r="1094" spans="1:3" x14ac:dyDescent="0.25">
      <c r="A1094" s="27" t="s">
        <v>424</v>
      </c>
      <c r="B1094" t="s">
        <v>126</v>
      </c>
      <c r="C1094" t="b">
        <v>1</v>
      </c>
    </row>
    <row r="1095" spans="1:3" x14ac:dyDescent="0.25">
      <c r="A1095" s="27" t="s">
        <v>425</v>
      </c>
      <c r="B1095" t="s">
        <v>126</v>
      </c>
      <c r="C1095" t="b">
        <v>1</v>
      </c>
    </row>
    <row r="1096" spans="1:3" x14ac:dyDescent="0.25">
      <c r="A1096" s="27" t="s">
        <v>426</v>
      </c>
      <c r="B1096" t="s">
        <v>126</v>
      </c>
      <c r="C1096" t="b">
        <v>1</v>
      </c>
    </row>
    <row r="1097" spans="1:3" x14ac:dyDescent="0.25">
      <c r="A1097" s="27" t="s">
        <v>427</v>
      </c>
      <c r="B1097" t="s">
        <v>126</v>
      </c>
      <c r="C1097" t="b">
        <v>1</v>
      </c>
    </row>
    <row r="1098" spans="1:3" x14ac:dyDescent="0.25">
      <c r="A1098" s="27" t="s">
        <v>428</v>
      </c>
      <c r="B1098" t="s">
        <v>126</v>
      </c>
      <c r="C1098" t="b">
        <v>1</v>
      </c>
    </row>
    <row r="1099" spans="1:3" x14ac:dyDescent="0.25">
      <c r="A1099" s="27" t="s">
        <v>429</v>
      </c>
      <c r="B1099" t="s">
        <v>126</v>
      </c>
      <c r="C1099" t="b">
        <v>1</v>
      </c>
    </row>
    <row r="1100" spans="1:3" x14ac:dyDescent="0.25">
      <c r="A1100" s="27" t="s">
        <v>430</v>
      </c>
      <c r="B1100" t="s">
        <v>126</v>
      </c>
      <c r="C1100" t="b">
        <v>1</v>
      </c>
    </row>
    <row r="1101" spans="1:3" x14ac:dyDescent="0.25">
      <c r="A1101" s="27" t="s">
        <v>431</v>
      </c>
      <c r="B1101" t="s">
        <v>126</v>
      </c>
      <c r="C1101" t="b">
        <v>1</v>
      </c>
    </row>
    <row r="1102" spans="1:3" x14ac:dyDescent="0.25">
      <c r="A1102" s="27" t="s">
        <v>97</v>
      </c>
      <c r="B1102" t="s">
        <v>126</v>
      </c>
      <c r="C1102" t="b">
        <v>0</v>
      </c>
    </row>
    <row r="1103" spans="1:3" x14ac:dyDescent="0.25">
      <c r="A1103" s="27" t="s">
        <v>99</v>
      </c>
      <c r="B1103" t="s">
        <v>126</v>
      </c>
      <c r="C1103" t="b">
        <v>0</v>
      </c>
    </row>
    <row r="1104" spans="1:3" x14ac:dyDescent="0.25">
      <c r="A1104" s="27" t="s">
        <v>101</v>
      </c>
      <c r="B1104" t="s">
        <v>126</v>
      </c>
      <c r="C1104" t="b">
        <v>0</v>
      </c>
    </row>
    <row r="1105" spans="1:3" x14ac:dyDescent="0.25">
      <c r="A1105" s="27" t="s">
        <v>103</v>
      </c>
      <c r="B1105" t="s">
        <v>126</v>
      </c>
      <c r="C1105" t="b">
        <v>0</v>
      </c>
    </row>
    <row r="1106" spans="1:3" x14ac:dyDescent="0.25">
      <c r="A1106" s="27" t="s">
        <v>105</v>
      </c>
      <c r="B1106" t="s">
        <v>126</v>
      </c>
      <c r="C1106" t="b">
        <v>0</v>
      </c>
    </row>
    <row r="1107" spans="1:3" x14ac:dyDescent="0.25">
      <c r="A1107" s="27" t="s">
        <v>107</v>
      </c>
      <c r="B1107" t="s">
        <v>126</v>
      </c>
      <c r="C1107" t="b">
        <v>0</v>
      </c>
    </row>
    <row r="1108" spans="1:3" x14ac:dyDescent="0.25">
      <c r="A1108" s="27" t="s">
        <v>109</v>
      </c>
      <c r="B1108" t="s">
        <v>126</v>
      </c>
      <c r="C1108" t="b">
        <v>0</v>
      </c>
    </row>
    <row r="1109" spans="1:3" x14ac:dyDescent="0.25">
      <c r="A1109" s="27" t="s">
        <v>111</v>
      </c>
      <c r="B1109" t="s">
        <v>126</v>
      </c>
      <c r="C1109" t="b">
        <v>0</v>
      </c>
    </row>
    <row r="1110" spans="1:3" x14ac:dyDescent="0.25">
      <c r="A1110" s="27" t="s">
        <v>113</v>
      </c>
      <c r="B1110" t="s">
        <v>126</v>
      </c>
      <c r="C1110" t="b">
        <v>0</v>
      </c>
    </row>
    <row r="1111" spans="1:3" x14ac:dyDescent="0.25">
      <c r="A1111" s="27" t="s">
        <v>115</v>
      </c>
      <c r="B1111" t="s">
        <v>126</v>
      </c>
      <c r="C1111" t="b">
        <v>0</v>
      </c>
    </row>
    <row r="1112" spans="1:3" x14ac:dyDescent="0.25">
      <c r="A1112" s="27" t="s">
        <v>117</v>
      </c>
      <c r="B1112" t="s">
        <v>126</v>
      </c>
      <c r="C1112" t="b">
        <v>0</v>
      </c>
    </row>
    <row r="1113" spans="1:3" x14ac:dyDescent="0.25">
      <c r="A1113" s="27" t="s">
        <v>119</v>
      </c>
      <c r="B1113" t="s">
        <v>126</v>
      </c>
      <c r="C1113" t="b">
        <v>0</v>
      </c>
    </row>
    <row r="1114" spans="1:3" x14ac:dyDescent="0.25">
      <c r="A1114" s="27" t="s">
        <v>121</v>
      </c>
      <c r="B1114" t="s">
        <v>126</v>
      </c>
      <c r="C1114" t="b">
        <v>0</v>
      </c>
    </row>
    <row r="1115" spans="1:3" x14ac:dyDescent="0.25">
      <c r="A1115" s="27" t="s">
        <v>432</v>
      </c>
      <c r="B1115" t="s">
        <v>126</v>
      </c>
      <c r="C1115" t="b">
        <v>1</v>
      </c>
    </row>
    <row r="1116" spans="1:3" x14ac:dyDescent="0.25">
      <c r="A1116" s="27" t="s">
        <v>433</v>
      </c>
      <c r="B1116" t="s">
        <v>126</v>
      </c>
      <c r="C1116" t="b">
        <v>1</v>
      </c>
    </row>
    <row r="1117" spans="1:3" x14ac:dyDescent="0.25">
      <c r="A1117" s="27" t="s">
        <v>434</v>
      </c>
      <c r="B1117" t="s">
        <v>126</v>
      </c>
      <c r="C1117" t="b">
        <v>1</v>
      </c>
    </row>
    <row r="1118" spans="1:3" x14ac:dyDescent="0.25">
      <c r="A1118" s="27" t="s">
        <v>435</v>
      </c>
      <c r="B1118" t="s">
        <v>126</v>
      </c>
      <c r="C1118" t="b">
        <v>1</v>
      </c>
    </row>
    <row r="1119" spans="1:3" x14ac:dyDescent="0.25">
      <c r="A1119" s="27" t="s">
        <v>436</v>
      </c>
      <c r="B1119" t="s">
        <v>126</v>
      </c>
      <c r="C1119" t="b">
        <v>1</v>
      </c>
    </row>
    <row r="1120" spans="1:3" x14ac:dyDescent="0.25">
      <c r="A1120" s="27" t="s">
        <v>437</v>
      </c>
      <c r="B1120" t="s">
        <v>126</v>
      </c>
      <c r="C1120" t="b">
        <v>1</v>
      </c>
    </row>
    <row r="1121" spans="1:3" x14ac:dyDescent="0.25">
      <c r="A1121" s="27" t="s">
        <v>438</v>
      </c>
      <c r="B1121" t="s">
        <v>126</v>
      </c>
      <c r="C1121" t="b">
        <v>1</v>
      </c>
    </row>
    <row r="1122" spans="1:3" x14ac:dyDescent="0.25">
      <c r="A1122" s="27" t="s">
        <v>439</v>
      </c>
      <c r="B1122" t="s">
        <v>126</v>
      </c>
      <c r="C1122" t="b">
        <v>1</v>
      </c>
    </row>
    <row r="1123" spans="1:3" x14ac:dyDescent="0.25">
      <c r="A1123" s="27" t="s">
        <v>440</v>
      </c>
      <c r="B1123" t="s">
        <v>126</v>
      </c>
      <c r="C1123" t="b">
        <v>1</v>
      </c>
    </row>
    <row r="1124" spans="1:3" x14ac:dyDescent="0.25">
      <c r="A1124" s="27" t="s">
        <v>441</v>
      </c>
      <c r="B1124" t="s">
        <v>126</v>
      </c>
      <c r="C1124" t="b">
        <v>1</v>
      </c>
    </row>
    <row r="1125" spans="1:3" x14ac:dyDescent="0.25">
      <c r="A1125" s="27" t="s">
        <v>442</v>
      </c>
      <c r="B1125" t="s">
        <v>126</v>
      </c>
      <c r="C1125" t="b">
        <v>1</v>
      </c>
    </row>
    <row r="1126" spans="1:3" x14ac:dyDescent="0.25">
      <c r="A1126" s="27" t="s">
        <v>443</v>
      </c>
      <c r="B1126" t="s">
        <v>126</v>
      </c>
      <c r="C1126" t="b">
        <v>1</v>
      </c>
    </row>
    <row r="1127" spans="1:3" x14ac:dyDescent="0.25">
      <c r="A1127" s="27" t="s">
        <v>444</v>
      </c>
      <c r="B1127" t="s">
        <v>126</v>
      </c>
      <c r="C1127" t="b">
        <v>1</v>
      </c>
    </row>
    <row r="1128" spans="1:3" x14ac:dyDescent="0.25">
      <c r="A1128" s="27" t="s">
        <v>445</v>
      </c>
      <c r="B1128" t="s">
        <v>126</v>
      </c>
      <c r="C1128" t="b">
        <v>1</v>
      </c>
    </row>
    <row r="1129" spans="1:3" x14ac:dyDescent="0.25">
      <c r="A1129" s="27" t="s">
        <v>446</v>
      </c>
      <c r="B1129" t="s">
        <v>126</v>
      </c>
      <c r="C1129" t="b">
        <v>1</v>
      </c>
    </row>
    <row r="1130" spans="1:3" x14ac:dyDescent="0.25">
      <c r="A1130" s="27" t="s">
        <v>447</v>
      </c>
      <c r="B1130" t="s">
        <v>126</v>
      </c>
      <c r="C1130" t="b">
        <v>1</v>
      </c>
    </row>
    <row r="1131" spans="1:3" x14ac:dyDescent="0.25">
      <c r="A1131" s="27" t="s">
        <v>448</v>
      </c>
      <c r="B1131" t="s">
        <v>126</v>
      </c>
      <c r="C1131" t="b">
        <v>1</v>
      </c>
    </row>
    <row r="1132" spans="1:3" x14ac:dyDescent="0.25">
      <c r="A1132" s="27" t="s">
        <v>449</v>
      </c>
      <c r="B1132" t="s">
        <v>126</v>
      </c>
      <c r="C1132" t="b">
        <v>1</v>
      </c>
    </row>
    <row r="1133" spans="1:3" x14ac:dyDescent="0.25">
      <c r="A1133" s="27" t="s">
        <v>450</v>
      </c>
      <c r="B1133" t="s">
        <v>126</v>
      </c>
      <c r="C1133" t="b">
        <v>1</v>
      </c>
    </row>
    <row r="1134" spans="1:3" x14ac:dyDescent="0.25">
      <c r="A1134" s="27" t="s">
        <v>451</v>
      </c>
      <c r="B1134" t="s">
        <v>126</v>
      </c>
      <c r="C1134" t="b">
        <v>1</v>
      </c>
    </row>
    <row r="1135" spans="1:3" x14ac:dyDescent="0.25">
      <c r="A1135" s="27" t="s">
        <v>452</v>
      </c>
      <c r="B1135" t="s">
        <v>126</v>
      </c>
      <c r="C1135" t="b">
        <v>1</v>
      </c>
    </row>
    <row r="1136" spans="1:3" x14ac:dyDescent="0.25">
      <c r="A1136" s="27" t="s">
        <v>453</v>
      </c>
      <c r="B1136" t="s">
        <v>126</v>
      </c>
      <c r="C1136" t="b">
        <v>1</v>
      </c>
    </row>
    <row r="1137" spans="1:3" x14ac:dyDescent="0.25">
      <c r="A1137" s="27" t="s">
        <v>454</v>
      </c>
      <c r="B1137" t="s">
        <v>126</v>
      </c>
      <c r="C1137" t="b">
        <v>1</v>
      </c>
    </row>
    <row r="1138" spans="1:3" x14ac:dyDescent="0.25">
      <c r="A1138" s="27" t="s">
        <v>455</v>
      </c>
      <c r="B1138" t="s">
        <v>126</v>
      </c>
      <c r="C1138" t="b">
        <v>1</v>
      </c>
    </row>
    <row r="1139" spans="1:3" x14ac:dyDescent="0.25">
      <c r="A1139" s="27" t="s">
        <v>456</v>
      </c>
      <c r="B1139" t="s">
        <v>126</v>
      </c>
      <c r="C1139" t="b">
        <v>1</v>
      </c>
    </row>
    <row r="1140" spans="1:3" x14ac:dyDescent="0.25">
      <c r="A1140" s="27" t="s">
        <v>457</v>
      </c>
      <c r="B1140" t="s">
        <v>126</v>
      </c>
      <c r="C1140" t="b">
        <v>1</v>
      </c>
    </row>
    <row r="1141" spans="1:3" x14ac:dyDescent="0.25">
      <c r="A1141" s="27" t="s">
        <v>223</v>
      </c>
      <c r="B1141" t="s">
        <v>193</v>
      </c>
      <c r="C1141" s="27" t="s">
        <v>487</v>
      </c>
    </row>
    <row r="1142" spans="1:3" x14ac:dyDescent="0.25">
      <c r="A1142" t="s">
        <v>475</v>
      </c>
    </row>
    <row r="1143" spans="1:3" x14ac:dyDescent="0.25">
      <c r="A1143" t="s">
        <v>272</v>
      </c>
    </row>
    <row r="1144" spans="1:3" x14ac:dyDescent="0.25">
      <c r="A1144" s="27" t="s">
        <v>13</v>
      </c>
      <c r="B1144" t="s">
        <v>124</v>
      </c>
      <c r="C1144" s="27" t="s">
        <v>185</v>
      </c>
    </row>
    <row r="1145" spans="1:3" x14ac:dyDescent="0.25">
      <c r="A1145" s="27" t="s">
        <v>13</v>
      </c>
      <c r="B1145" t="s">
        <v>125</v>
      </c>
      <c r="C1145" t="b">
        <v>0</v>
      </c>
    </row>
    <row r="1146" spans="1:3" x14ac:dyDescent="0.25">
      <c r="A1146" s="27" t="s">
        <v>407</v>
      </c>
      <c r="B1146" t="s">
        <v>126</v>
      </c>
      <c r="C1146" t="b">
        <v>0</v>
      </c>
    </row>
    <row r="1147" spans="1:3" x14ac:dyDescent="0.25">
      <c r="A1147" s="27" t="s">
        <v>223</v>
      </c>
      <c r="B1147" t="s">
        <v>126</v>
      </c>
      <c r="C1147" t="b">
        <v>0</v>
      </c>
    </row>
    <row r="1148" spans="1:3" x14ac:dyDescent="0.25">
      <c r="A1148" s="27" t="s">
        <v>12</v>
      </c>
      <c r="B1148" t="s">
        <v>126</v>
      </c>
      <c r="C1148" t="b">
        <v>0</v>
      </c>
    </row>
    <row r="1149" spans="1:3" x14ac:dyDescent="0.25">
      <c r="A1149" s="27" t="s">
        <v>140</v>
      </c>
      <c r="B1149" t="s">
        <v>126</v>
      </c>
      <c r="C1149" t="b">
        <v>1</v>
      </c>
    </row>
    <row r="1150" spans="1:3" x14ac:dyDescent="0.25">
      <c r="A1150" s="27" t="s">
        <v>49</v>
      </c>
      <c r="B1150" t="s">
        <v>126</v>
      </c>
      <c r="C1150" t="b">
        <v>1</v>
      </c>
    </row>
    <row r="1151" spans="1:3" x14ac:dyDescent="0.25">
      <c r="A1151" s="27" t="s">
        <v>50</v>
      </c>
      <c r="B1151" t="s">
        <v>126</v>
      </c>
      <c r="C1151" t="b">
        <v>1</v>
      </c>
    </row>
    <row r="1152" spans="1:3" x14ac:dyDescent="0.25">
      <c r="A1152" s="27" t="s">
        <v>51</v>
      </c>
      <c r="B1152" t="s">
        <v>126</v>
      </c>
      <c r="C1152" t="b">
        <v>1</v>
      </c>
    </row>
    <row r="1153" spans="1:3" x14ac:dyDescent="0.25">
      <c r="A1153" s="27" t="s">
        <v>52</v>
      </c>
      <c r="B1153" t="s">
        <v>126</v>
      </c>
      <c r="C1153" t="b">
        <v>1</v>
      </c>
    </row>
    <row r="1154" spans="1:3" x14ac:dyDescent="0.25">
      <c r="A1154" s="27" t="s">
        <v>53</v>
      </c>
      <c r="B1154" t="s">
        <v>126</v>
      </c>
      <c r="C1154" t="b">
        <v>1</v>
      </c>
    </row>
    <row r="1155" spans="1:3" x14ac:dyDescent="0.25">
      <c r="A1155" s="27" t="s">
        <v>54</v>
      </c>
      <c r="B1155" t="s">
        <v>126</v>
      </c>
      <c r="C1155" t="b">
        <v>1</v>
      </c>
    </row>
    <row r="1156" spans="1:3" x14ac:dyDescent="0.25">
      <c r="A1156" s="27" t="s">
        <v>55</v>
      </c>
      <c r="B1156" t="s">
        <v>126</v>
      </c>
      <c r="C1156" t="b">
        <v>1</v>
      </c>
    </row>
    <row r="1157" spans="1:3" x14ac:dyDescent="0.25">
      <c r="A1157" s="27" t="s">
        <v>56</v>
      </c>
      <c r="B1157" t="s">
        <v>126</v>
      </c>
      <c r="C1157" t="b">
        <v>1</v>
      </c>
    </row>
    <row r="1158" spans="1:3" x14ac:dyDescent="0.25">
      <c r="A1158" s="27" t="s">
        <v>57</v>
      </c>
      <c r="B1158" t="s">
        <v>126</v>
      </c>
      <c r="C1158" t="b">
        <v>1</v>
      </c>
    </row>
    <row r="1159" spans="1:3" x14ac:dyDescent="0.25">
      <c r="A1159" s="27" t="s">
        <v>58</v>
      </c>
      <c r="B1159" t="s">
        <v>126</v>
      </c>
      <c r="C1159" t="b">
        <v>1</v>
      </c>
    </row>
    <row r="1160" spans="1:3" x14ac:dyDescent="0.25">
      <c r="A1160" s="27" t="s">
        <v>59</v>
      </c>
      <c r="B1160" t="s">
        <v>126</v>
      </c>
      <c r="C1160" t="b">
        <v>1</v>
      </c>
    </row>
    <row r="1161" spans="1:3" x14ac:dyDescent="0.25">
      <c r="A1161" s="27" t="s">
        <v>60</v>
      </c>
      <c r="B1161" t="s">
        <v>126</v>
      </c>
      <c r="C1161" t="b">
        <v>1</v>
      </c>
    </row>
    <row r="1162" spans="1:3" x14ac:dyDescent="0.25">
      <c r="A1162" s="27" t="s">
        <v>98</v>
      </c>
      <c r="B1162" t="s">
        <v>126</v>
      </c>
      <c r="C1162" t="b">
        <v>1</v>
      </c>
    </row>
    <row r="1163" spans="1:3" x14ac:dyDescent="0.25">
      <c r="A1163" s="27" t="s">
        <v>100</v>
      </c>
      <c r="B1163" t="s">
        <v>126</v>
      </c>
      <c r="C1163" t="b">
        <v>1</v>
      </c>
    </row>
    <row r="1164" spans="1:3" x14ac:dyDescent="0.25">
      <c r="A1164" s="27" t="s">
        <v>102</v>
      </c>
      <c r="B1164" t="s">
        <v>126</v>
      </c>
      <c r="C1164" t="b">
        <v>1</v>
      </c>
    </row>
    <row r="1165" spans="1:3" x14ac:dyDescent="0.25">
      <c r="A1165" s="27" t="s">
        <v>104</v>
      </c>
      <c r="B1165" t="s">
        <v>126</v>
      </c>
      <c r="C1165" t="b">
        <v>1</v>
      </c>
    </row>
    <row r="1166" spans="1:3" x14ac:dyDescent="0.25">
      <c r="A1166" s="27" t="s">
        <v>106</v>
      </c>
      <c r="B1166" t="s">
        <v>126</v>
      </c>
      <c r="C1166" t="b">
        <v>1</v>
      </c>
    </row>
    <row r="1167" spans="1:3" x14ac:dyDescent="0.25">
      <c r="A1167" s="27" t="s">
        <v>108</v>
      </c>
      <c r="B1167" t="s">
        <v>126</v>
      </c>
      <c r="C1167" t="b">
        <v>1</v>
      </c>
    </row>
    <row r="1168" spans="1:3" x14ac:dyDescent="0.25">
      <c r="A1168" s="27" t="s">
        <v>110</v>
      </c>
      <c r="B1168" t="s">
        <v>126</v>
      </c>
      <c r="C1168" t="b">
        <v>1</v>
      </c>
    </row>
    <row r="1169" spans="1:3" x14ac:dyDescent="0.25">
      <c r="A1169" s="27" t="s">
        <v>112</v>
      </c>
      <c r="B1169" t="s">
        <v>126</v>
      </c>
      <c r="C1169" t="b">
        <v>1</v>
      </c>
    </row>
    <row r="1170" spans="1:3" x14ac:dyDescent="0.25">
      <c r="A1170" s="27" t="s">
        <v>114</v>
      </c>
      <c r="B1170" t="s">
        <v>126</v>
      </c>
      <c r="C1170" t="b">
        <v>1</v>
      </c>
    </row>
    <row r="1171" spans="1:3" x14ac:dyDescent="0.25">
      <c r="A1171" s="27" t="s">
        <v>116</v>
      </c>
      <c r="B1171" t="s">
        <v>126</v>
      </c>
      <c r="C1171" t="b">
        <v>1</v>
      </c>
    </row>
    <row r="1172" spans="1:3" x14ac:dyDescent="0.25">
      <c r="A1172" s="27" t="s">
        <v>118</v>
      </c>
      <c r="B1172" t="s">
        <v>126</v>
      </c>
      <c r="C1172" t="b">
        <v>1</v>
      </c>
    </row>
    <row r="1173" spans="1:3" x14ac:dyDescent="0.25">
      <c r="A1173" s="27" t="s">
        <v>120</v>
      </c>
      <c r="B1173" t="s">
        <v>126</v>
      </c>
      <c r="C1173" t="b">
        <v>1</v>
      </c>
    </row>
    <row r="1174" spans="1:3" x14ac:dyDescent="0.25">
      <c r="A1174" s="27" t="s">
        <v>224</v>
      </c>
      <c r="B1174" t="s">
        <v>126</v>
      </c>
      <c r="C1174" t="b">
        <v>0</v>
      </c>
    </row>
    <row r="1175" spans="1:3" x14ac:dyDescent="0.25">
      <c r="A1175" s="27" t="s">
        <v>225</v>
      </c>
      <c r="B1175" t="s">
        <v>126</v>
      </c>
      <c r="C1175" t="b">
        <v>0</v>
      </c>
    </row>
    <row r="1176" spans="1:3" x14ac:dyDescent="0.25">
      <c r="A1176" s="27" t="s">
        <v>226</v>
      </c>
      <c r="B1176" t="s">
        <v>126</v>
      </c>
      <c r="C1176" t="b">
        <v>0</v>
      </c>
    </row>
    <row r="1177" spans="1:3" x14ac:dyDescent="0.25">
      <c r="A1177" s="27" t="s">
        <v>227</v>
      </c>
      <c r="B1177" t="s">
        <v>126</v>
      </c>
      <c r="C1177" t="b">
        <v>0</v>
      </c>
    </row>
    <row r="1178" spans="1:3" x14ac:dyDescent="0.25">
      <c r="A1178" s="27" t="s">
        <v>228</v>
      </c>
      <c r="B1178" t="s">
        <v>126</v>
      </c>
      <c r="C1178" t="b">
        <v>0</v>
      </c>
    </row>
    <row r="1179" spans="1:3" x14ac:dyDescent="0.25">
      <c r="A1179" s="27" t="s">
        <v>229</v>
      </c>
      <c r="B1179" t="s">
        <v>126</v>
      </c>
      <c r="C1179" t="b">
        <v>0</v>
      </c>
    </row>
    <row r="1180" spans="1:3" x14ac:dyDescent="0.25">
      <c r="A1180" s="27" t="s">
        <v>230</v>
      </c>
      <c r="B1180" t="s">
        <v>126</v>
      </c>
      <c r="C1180" t="b">
        <v>0</v>
      </c>
    </row>
    <row r="1181" spans="1:3" x14ac:dyDescent="0.25">
      <c r="A1181" s="27" t="s">
        <v>231</v>
      </c>
      <c r="B1181" t="s">
        <v>126</v>
      </c>
      <c r="C1181" t="b">
        <v>0</v>
      </c>
    </row>
    <row r="1182" spans="1:3" x14ac:dyDescent="0.25">
      <c r="A1182" s="27" t="s">
        <v>232</v>
      </c>
      <c r="B1182" t="s">
        <v>126</v>
      </c>
      <c r="C1182" t="b">
        <v>0</v>
      </c>
    </row>
    <row r="1183" spans="1:3" x14ac:dyDescent="0.25">
      <c r="A1183" s="27" t="s">
        <v>233</v>
      </c>
      <c r="B1183" t="s">
        <v>126</v>
      </c>
      <c r="C1183" t="b">
        <v>0</v>
      </c>
    </row>
    <row r="1184" spans="1:3" x14ac:dyDescent="0.25">
      <c r="A1184" s="27" t="s">
        <v>234</v>
      </c>
      <c r="B1184" t="s">
        <v>126</v>
      </c>
      <c r="C1184" t="b">
        <v>0</v>
      </c>
    </row>
    <row r="1185" spans="1:3" x14ac:dyDescent="0.25">
      <c r="A1185" s="27" t="s">
        <v>235</v>
      </c>
      <c r="B1185" t="s">
        <v>126</v>
      </c>
      <c r="C1185" t="b">
        <v>0</v>
      </c>
    </row>
    <row r="1186" spans="1:3" x14ac:dyDescent="0.25">
      <c r="A1186" s="27" t="s">
        <v>61</v>
      </c>
      <c r="B1186" t="s">
        <v>126</v>
      </c>
      <c r="C1186" t="b">
        <v>0</v>
      </c>
    </row>
    <row r="1187" spans="1:3" x14ac:dyDescent="0.25">
      <c r="A1187" s="27" t="s">
        <v>62</v>
      </c>
      <c r="B1187" t="s">
        <v>126</v>
      </c>
      <c r="C1187" t="b">
        <v>0</v>
      </c>
    </row>
    <row r="1188" spans="1:3" x14ac:dyDescent="0.25">
      <c r="A1188" s="27" t="s">
        <v>63</v>
      </c>
      <c r="B1188" t="s">
        <v>126</v>
      </c>
      <c r="C1188" t="b">
        <v>0</v>
      </c>
    </row>
    <row r="1189" spans="1:3" x14ac:dyDescent="0.25">
      <c r="A1189" s="27" t="s">
        <v>64</v>
      </c>
      <c r="B1189" t="s">
        <v>126</v>
      </c>
      <c r="C1189" t="b">
        <v>0</v>
      </c>
    </row>
    <row r="1190" spans="1:3" x14ac:dyDescent="0.25">
      <c r="A1190" s="27" t="s">
        <v>65</v>
      </c>
      <c r="B1190" t="s">
        <v>126</v>
      </c>
      <c r="C1190" t="b">
        <v>0</v>
      </c>
    </row>
    <row r="1191" spans="1:3" x14ac:dyDescent="0.25">
      <c r="A1191" s="27" t="s">
        <v>66</v>
      </c>
      <c r="B1191" t="s">
        <v>126</v>
      </c>
      <c r="C1191" t="b">
        <v>0</v>
      </c>
    </row>
    <row r="1192" spans="1:3" x14ac:dyDescent="0.25">
      <c r="A1192" s="27" t="s">
        <v>67</v>
      </c>
      <c r="B1192" t="s">
        <v>126</v>
      </c>
      <c r="C1192" t="b">
        <v>0</v>
      </c>
    </row>
    <row r="1193" spans="1:3" x14ac:dyDescent="0.25">
      <c r="A1193" s="27" t="s">
        <v>68</v>
      </c>
      <c r="B1193" t="s">
        <v>126</v>
      </c>
      <c r="C1193" t="b">
        <v>0</v>
      </c>
    </row>
    <row r="1194" spans="1:3" x14ac:dyDescent="0.25">
      <c r="A1194" s="27" t="s">
        <v>69</v>
      </c>
      <c r="B1194" t="s">
        <v>126</v>
      </c>
      <c r="C1194" t="b">
        <v>0</v>
      </c>
    </row>
    <row r="1195" spans="1:3" x14ac:dyDescent="0.25">
      <c r="A1195" s="27" t="s">
        <v>70</v>
      </c>
      <c r="B1195" t="s">
        <v>126</v>
      </c>
      <c r="C1195" t="b">
        <v>0</v>
      </c>
    </row>
    <row r="1196" spans="1:3" x14ac:dyDescent="0.25">
      <c r="A1196" s="27" t="s">
        <v>71</v>
      </c>
      <c r="B1196" t="s">
        <v>126</v>
      </c>
      <c r="C1196" t="b">
        <v>0</v>
      </c>
    </row>
    <row r="1197" spans="1:3" x14ac:dyDescent="0.25">
      <c r="A1197" s="27" t="s">
        <v>72</v>
      </c>
      <c r="B1197" t="s">
        <v>126</v>
      </c>
      <c r="C1197" t="b">
        <v>0</v>
      </c>
    </row>
    <row r="1198" spans="1:3" x14ac:dyDescent="0.25">
      <c r="A1198" s="27" t="s">
        <v>236</v>
      </c>
      <c r="B1198" t="s">
        <v>126</v>
      </c>
      <c r="C1198" t="b">
        <v>0</v>
      </c>
    </row>
    <row r="1199" spans="1:3" x14ac:dyDescent="0.25">
      <c r="A1199" s="27" t="s">
        <v>237</v>
      </c>
      <c r="B1199" t="s">
        <v>126</v>
      </c>
      <c r="C1199" t="b">
        <v>0</v>
      </c>
    </row>
    <row r="1200" spans="1:3" x14ac:dyDescent="0.25">
      <c r="A1200" s="27" t="s">
        <v>238</v>
      </c>
      <c r="B1200" t="s">
        <v>126</v>
      </c>
      <c r="C1200" t="b">
        <v>0</v>
      </c>
    </row>
    <row r="1201" spans="1:3" x14ac:dyDescent="0.25">
      <c r="A1201" s="27" t="s">
        <v>239</v>
      </c>
      <c r="B1201" t="s">
        <v>126</v>
      </c>
      <c r="C1201" t="b">
        <v>0</v>
      </c>
    </row>
    <row r="1202" spans="1:3" x14ac:dyDescent="0.25">
      <c r="A1202" s="27" t="s">
        <v>240</v>
      </c>
      <c r="B1202" t="s">
        <v>126</v>
      </c>
      <c r="C1202" t="b">
        <v>0</v>
      </c>
    </row>
    <row r="1203" spans="1:3" x14ac:dyDescent="0.25">
      <c r="A1203" s="27" t="s">
        <v>241</v>
      </c>
      <c r="B1203" t="s">
        <v>126</v>
      </c>
      <c r="C1203" t="b">
        <v>0</v>
      </c>
    </row>
    <row r="1204" spans="1:3" x14ac:dyDescent="0.25">
      <c r="A1204" s="27" t="s">
        <v>242</v>
      </c>
      <c r="B1204" t="s">
        <v>126</v>
      </c>
      <c r="C1204" t="b">
        <v>0</v>
      </c>
    </row>
    <row r="1205" spans="1:3" x14ac:dyDescent="0.25">
      <c r="A1205" s="27" t="s">
        <v>243</v>
      </c>
      <c r="B1205" t="s">
        <v>126</v>
      </c>
      <c r="C1205" t="b">
        <v>0</v>
      </c>
    </row>
    <row r="1206" spans="1:3" x14ac:dyDescent="0.25">
      <c r="A1206" s="27" t="s">
        <v>244</v>
      </c>
      <c r="B1206" t="s">
        <v>126</v>
      </c>
      <c r="C1206" t="b">
        <v>0</v>
      </c>
    </row>
    <row r="1207" spans="1:3" x14ac:dyDescent="0.25">
      <c r="A1207" s="27" t="s">
        <v>245</v>
      </c>
      <c r="B1207" t="s">
        <v>126</v>
      </c>
      <c r="C1207" t="b">
        <v>0</v>
      </c>
    </row>
    <row r="1208" spans="1:3" x14ac:dyDescent="0.25">
      <c r="A1208" s="27" t="s">
        <v>246</v>
      </c>
      <c r="B1208" t="s">
        <v>126</v>
      </c>
      <c r="C1208" t="b">
        <v>0</v>
      </c>
    </row>
    <row r="1209" spans="1:3" x14ac:dyDescent="0.25">
      <c r="A1209" s="27" t="s">
        <v>247</v>
      </c>
      <c r="B1209" t="s">
        <v>126</v>
      </c>
      <c r="C1209" t="b">
        <v>0</v>
      </c>
    </row>
    <row r="1210" spans="1:3" x14ac:dyDescent="0.25">
      <c r="A1210" s="27" t="s">
        <v>408</v>
      </c>
      <c r="B1210" t="s">
        <v>126</v>
      </c>
      <c r="C1210" t="b">
        <v>1</v>
      </c>
    </row>
    <row r="1211" spans="1:3" x14ac:dyDescent="0.25">
      <c r="A1211" s="27" t="s">
        <v>409</v>
      </c>
      <c r="B1211" t="s">
        <v>126</v>
      </c>
      <c r="C1211" t="b">
        <v>1</v>
      </c>
    </row>
    <row r="1212" spans="1:3" x14ac:dyDescent="0.25">
      <c r="A1212" s="27" t="s">
        <v>410</v>
      </c>
      <c r="B1212" t="s">
        <v>126</v>
      </c>
      <c r="C1212" t="b">
        <v>1</v>
      </c>
    </row>
    <row r="1213" spans="1:3" x14ac:dyDescent="0.25">
      <c r="A1213" s="27" t="s">
        <v>411</v>
      </c>
      <c r="B1213" t="s">
        <v>126</v>
      </c>
      <c r="C1213" t="b">
        <v>1</v>
      </c>
    </row>
    <row r="1214" spans="1:3" x14ac:dyDescent="0.25">
      <c r="A1214" s="27" t="s">
        <v>412</v>
      </c>
      <c r="B1214" t="s">
        <v>126</v>
      </c>
      <c r="C1214" t="b">
        <v>1</v>
      </c>
    </row>
    <row r="1215" spans="1:3" x14ac:dyDescent="0.25">
      <c r="A1215" s="27" t="s">
        <v>413</v>
      </c>
      <c r="B1215" t="s">
        <v>126</v>
      </c>
      <c r="C1215" t="b">
        <v>1</v>
      </c>
    </row>
    <row r="1216" spans="1:3" x14ac:dyDescent="0.25">
      <c r="A1216" s="27" t="s">
        <v>414</v>
      </c>
      <c r="B1216" t="s">
        <v>126</v>
      </c>
      <c r="C1216" t="b">
        <v>1</v>
      </c>
    </row>
    <row r="1217" spans="1:3" x14ac:dyDescent="0.25">
      <c r="A1217" s="27" t="s">
        <v>415</v>
      </c>
      <c r="B1217" t="s">
        <v>126</v>
      </c>
      <c r="C1217" t="b">
        <v>1</v>
      </c>
    </row>
    <row r="1218" spans="1:3" x14ac:dyDescent="0.25">
      <c r="A1218" s="27" t="s">
        <v>416</v>
      </c>
      <c r="B1218" t="s">
        <v>126</v>
      </c>
      <c r="C1218" t="b">
        <v>1</v>
      </c>
    </row>
    <row r="1219" spans="1:3" x14ac:dyDescent="0.25">
      <c r="A1219" s="27" t="s">
        <v>417</v>
      </c>
      <c r="B1219" t="s">
        <v>126</v>
      </c>
      <c r="C1219" t="b">
        <v>1</v>
      </c>
    </row>
    <row r="1220" spans="1:3" x14ac:dyDescent="0.25">
      <c r="A1220" s="27" t="s">
        <v>418</v>
      </c>
      <c r="B1220" t="s">
        <v>126</v>
      </c>
      <c r="C1220" t="b">
        <v>1</v>
      </c>
    </row>
    <row r="1221" spans="1:3" x14ac:dyDescent="0.25">
      <c r="A1221" s="27" t="s">
        <v>419</v>
      </c>
      <c r="B1221" t="s">
        <v>126</v>
      </c>
      <c r="C1221" t="b">
        <v>1</v>
      </c>
    </row>
    <row r="1222" spans="1:3" x14ac:dyDescent="0.25">
      <c r="A1222" s="27" t="s">
        <v>420</v>
      </c>
      <c r="B1222" t="s">
        <v>126</v>
      </c>
      <c r="C1222" t="b">
        <v>1</v>
      </c>
    </row>
    <row r="1223" spans="1:3" x14ac:dyDescent="0.25">
      <c r="A1223" s="27" t="s">
        <v>421</v>
      </c>
      <c r="B1223" t="s">
        <v>126</v>
      </c>
      <c r="C1223" t="b">
        <v>1</v>
      </c>
    </row>
    <row r="1224" spans="1:3" x14ac:dyDescent="0.25">
      <c r="A1224" s="27" t="s">
        <v>422</v>
      </c>
      <c r="B1224" t="s">
        <v>126</v>
      </c>
      <c r="C1224" t="b">
        <v>1</v>
      </c>
    </row>
    <row r="1225" spans="1:3" x14ac:dyDescent="0.25">
      <c r="A1225" s="27" t="s">
        <v>423</v>
      </c>
      <c r="B1225" t="s">
        <v>126</v>
      </c>
      <c r="C1225" t="b">
        <v>1</v>
      </c>
    </row>
    <row r="1226" spans="1:3" x14ac:dyDescent="0.25">
      <c r="A1226" s="27" t="s">
        <v>424</v>
      </c>
      <c r="B1226" t="s">
        <v>126</v>
      </c>
      <c r="C1226" t="b">
        <v>1</v>
      </c>
    </row>
    <row r="1227" spans="1:3" x14ac:dyDescent="0.25">
      <c r="A1227" s="27" t="s">
        <v>425</v>
      </c>
      <c r="B1227" t="s">
        <v>126</v>
      </c>
      <c r="C1227" t="b">
        <v>1</v>
      </c>
    </row>
    <row r="1228" spans="1:3" x14ac:dyDescent="0.25">
      <c r="A1228" s="27" t="s">
        <v>426</v>
      </c>
      <c r="B1228" t="s">
        <v>126</v>
      </c>
      <c r="C1228" t="b">
        <v>1</v>
      </c>
    </row>
    <row r="1229" spans="1:3" x14ac:dyDescent="0.25">
      <c r="A1229" s="27" t="s">
        <v>427</v>
      </c>
      <c r="B1229" t="s">
        <v>126</v>
      </c>
      <c r="C1229" t="b">
        <v>1</v>
      </c>
    </row>
    <row r="1230" spans="1:3" x14ac:dyDescent="0.25">
      <c r="A1230" s="27" t="s">
        <v>428</v>
      </c>
      <c r="B1230" t="s">
        <v>126</v>
      </c>
      <c r="C1230" t="b">
        <v>1</v>
      </c>
    </row>
    <row r="1231" spans="1:3" x14ac:dyDescent="0.25">
      <c r="A1231" s="27" t="s">
        <v>429</v>
      </c>
      <c r="B1231" t="s">
        <v>126</v>
      </c>
      <c r="C1231" t="b">
        <v>1</v>
      </c>
    </row>
    <row r="1232" spans="1:3" x14ac:dyDescent="0.25">
      <c r="A1232" s="27" t="s">
        <v>430</v>
      </c>
      <c r="B1232" t="s">
        <v>126</v>
      </c>
      <c r="C1232" t="b">
        <v>1</v>
      </c>
    </row>
    <row r="1233" spans="1:3" x14ac:dyDescent="0.25">
      <c r="A1233" s="27" t="s">
        <v>431</v>
      </c>
      <c r="B1233" t="s">
        <v>126</v>
      </c>
      <c r="C1233" t="b">
        <v>1</v>
      </c>
    </row>
    <row r="1234" spans="1:3" x14ac:dyDescent="0.25">
      <c r="A1234" s="27" t="s">
        <v>97</v>
      </c>
      <c r="B1234" t="s">
        <v>126</v>
      </c>
      <c r="C1234" t="b">
        <v>1</v>
      </c>
    </row>
    <row r="1235" spans="1:3" x14ac:dyDescent="0.25">
      <c r="A1235" s="27" t="s">
        <v>99</v>
      </c>
      <c r="B1235" t="s">
        <v>126</v>
      </c>
      <c r="C1235" t="b">
        <v>1</v>
      </c>
    </row>
    <row r="1236" spans="1:3" x14ac:dyDescent="0.25">
      <c r="A1236" s="27" t="s">
        <v>101</v>
      </c>
      <c r="B1236" t="s">
        <v>126</v>
      </c>
      <c r="C1236" t="b">
        <v>1</v>
      </c>
    </row>
    <row r="1237" spans="1:3" x14ac:dyDescent="0.25">
      <c r="A1237" s="27" t="s">
        <v>103</v>
      </c>
      <c r="B1237" t="s">
        <v>126</v>
      </c>
      <c r="C1237" t="b">
        <v>1</v>
      </c>
    </row>
    <row r="1238" spans="1:3" x14ac:dyDescent="0.25">
      <c r="A1238" s="27" t="s">
        <v>105</v>
      </c>
      <c r="B1238" t="s">
        <v>126</v>
      </c>
      <c r="C1238" t="b">
        <v>1</v>
      </c>
    </row>
    <row r="1239" spans="1:3" x14ac:dyDescent="0.25">
      <c r="A1239" s="27" t="s">
        <v>107</v>
      </c>
      <c r="B1239" t="s">
        <v>126</v>
      </c>
      <c r="C1239" t="b">
        <v>1</v>
      </c>
    </row>
    <row r="1240" spans="1:3" x14ac:dyDescent="0.25">
      <c r="A1240" s="27" t="s">
        <v>109</v>
      </c>
      <c r="B1240" t="s">
        <v>126</v>
      </c>
      <c r="C1240" t="b">
        <v>1</v>
      </c>
    </row>
    <row r="1241" spans="1:3" x14ac:dyDescent="0.25">
      <c r="A1241" s="27" t="s">
        <v>111</v>
      </c>
      <c r="B1241" t="s">
        <v>126</v>
      </c>
      <c r="C1241" t="b">
        <v>1</v>
      </c>
    </row>
    <row r="1242" spans="1:3" x14ac:dyDescent="0.25">
      <c r="A1242" s="27" t="s">
        <v>113</v>
      </c>
      <c r="B1242" t="s">
        <v>126</v>
      </c>
      <c r="C1242" t="b">
        <v>1</v>
      </c>
    </row>
    <row r="1243" spans="1:3" x14ac:dyDescent="0.25">
      <c r="A1243" s="27" t="s">
        <v>115</v>
      </c>
      <c r="B1243" t="s">
        <v>126</v>
      </c>
      <c r="C1243" t="b">
        <v>1</v>
      </c>
    </row>
    <row r="1244" spans="1:3" x14ac:dyDescent="0.25">
      <c r="A1244" s="27" t="s">
        <v>117</v>
      </c>
      <c r="B1244" t="s">
        <v>126</v>
      </c>
      <c r="C1244" t="b">
        <v>1</v>
      </c>
    </row>
    <row r="1245" spans="1:3" x14ac:dyDescent="0.25">
      <c r="A1245" s="27" t="s">
        <v>119</v>
      </c>
      <c r="B1245" t="s">
        <v>126</v>
      </c>
      <c r="C1245" t="b">
        <v>1</v>
      </c>
    </row>
    <row r="1246" spans="1:3" x14ac:dyDescent="0.25">
      <c r="A1246" s="27" t="s">
        <v>121</v>
      </c>
      <c r="B1246" t="s">
        <v>126</v>
      </c>
      <c r="C1246" t="b">
        <v>1</v>
      </c>
    </row>
    <row r="1247" spans="1:3" x14ac:dyDescent="0.25">
      <c r="A1247" s="27" t="s">
        <v>432</v>
      </c>
      <c r="B1247" t="s">
        <v>126</v>
      </c>
      <c r="C1247" t="b">
        <v>1</v>
      </c>
    </row>
    <row r="1248" spans="1:3" x14ac:dyDescent="0.25">
      <c r="A1248" s="27" t="s">
        <v>433</v>
      </c>
      <c r="B1248" t="s">
        <v>126</v>
      </c>
      <c r="C1248" t="b">
        <v>1</v>
      </c>
    </row>
    <row r="1249" spans="1:3" x14ac:dyDescent="0.25">
      <c r="A1249" s="27" t="s">
        <v>434</v>
      </c>
      <c r="B1249" t="s">
        <v>126</v>
      </c>
      <c r="C1249" t="b">
        <v>1</v>
      </c>
    </row>
    <row r="1250" spans="1:3" x14ac:dyDescent="0.25">
      <c r="A1250" s="27" t="s">
        <v>435</v>
      </c>
      <c r="B1250" t="s">
        <v>126</v>
      </c>
      <c r="C1250" t="b">
        <v>1</v>
      </c>
    </row>
    <row r="1251" spans="1:3" x14ac:dyDescent="0.25">
      <c r="A1251" s="27" t="s">
        <v>436</v>
      </c>
      <c r="B1251" t="s">
        <v>126</v>
      </c>
      <c r="C1251" t="b">
        <v>1</v>
      </c>
    </row>
    <row r="1252" spans="1:3" x14ac:dyDescent="0.25">
      <c r="A1252" s="27" t="s">
        <v>437</v>
      </c>
      <c r="B1252" t="s">
        <v>126</v>
      </c>
      <c r="C1252" t="b">
        <v>1</v>
      </c>
    </row>
    <row r="1253" spans="1:3" x14ac:dyDescent="0.25">
      <c r="A1253" s="27" t="s">
        <v>438</v>
      </c>
      <c r="B1253" t="s">
        <v>126</v>
      </c>
      <c r="C1253" t="b">
        <v>1</v>
      </c>
    </row>
    <row r="1254" spans="1:3" x14ac:dyDescent="0.25">
      <c r="A1254" s="27" t="s">
        <v>439</v>
      </c>
      <c r="B1254" t="s">
        <v>126</v>
      </c>
      <c r="C1254" t="b">
        <v>1</v>
      </c>
    </row>
    <row r="1255" spans="1:3" x14ac:dyDescent="0.25">
      <c r="A1255" s="27" t="s">
        <v>440</v>
      </c>
      <c r="B1255" t="s">
        <v>126</v>
      </c>
      <c r="C1255" t="b">
        <v>1</v>
      </c>
    </row>
    <row r="1256" spans="1:3" x14ac:dyDescent="0.25">
      <c r="A1256" s="27" t="s">
        <v>441</v>
      </c>
      <c r="B1256" t="s">
        <v>126</v>
      </c>
      <c r="C1256" t="b">
        <v>1</v>
      </c>
    </row>
    <row r="1257" spans="1:3" x14ac:dyDescent="0.25">
      <c r="A1257" s="27" t="s">
        <v>442</v>
      </c>
      <c r="B1257" t="s">
        <v>126</v>
      </c>
      <c r="C1257" t="b">
        <v>1</v>
      </c>
    </row>
    <row r="1258" spans="1:3" x14ac:dyDescent="0.25">
      <c r="A1258" s="27" t="s">
        <v>443</v>
      </c>
      <c r="B1258" t="s">
        <v>126</v>
      </c>
      <c r="C1258" t="b">
        <v>1</v>
      </c>
    </row>
    <row r="1259" spans="1:3" x14ac:dyDescent="0.25">
      <c r="A1259" s="27" t="s">
        <v>444</v>
      </c>
      <c r="B1259" t="s">
        <v>126</v>
      </c>
      <c r="C1259" t="b">
        <v>1</v>
      </c>
    </row>
    <row r="1260" spans="1:3" x14ac:dyDescent="0.25">
      <c r="A1260" s="27" t="s">
        <v>445</v>
      </c>
      <c r="B1260" t="s">
        <v>126</v>
      </c>
      <c r="C1260" t="b">
        <v>1</v>
      </c>
    </row>
    <row r="1261" spans="1:3" x14ac:dyDescent="0.25">
      <c r="A1261" s="27" t="s">
        <v>446</v>
      </c>
      <c r="B1261" t="s">
        <v>126</v>
      </c>
      <c r="C1261" t="b">
        <v>1</v>
      </c>
    </row>
    <row r="1262" spans="1:3" x14ac:dyDescent="0.25">
      <c r="A1262" s="27" t="s">
        <v>447</v>
      </c>
      <c r="B1262" t="s">
        <v>126</v>
      </c>
      <c r="C1262" t="b">
        <v>1</v>
      </c>
    </row>
    <row r="1263" spans="1:3" x14ac:dyDescent="0.25">
      <c r="A1263" s="27" t="s">
        <v>448</v>
      </c>
      <c r="B1263" t="s">
        <v>126</v>
      </c>
      <c r="C1263" t="b">
        <v>1</v>
      </c>
    </row>
    <row r="1264" spans="1:3" x14ac:dyDescent="0.25">
      <c r="A1264" s="27" t="s">
        <v>449</v>
      </c>
      <c r="B1264" t="s">
        <v>126</v>
      </c>
      <c r="C1264" t="b">
        <v>1</v>
      </c>
    </row>
    <row r="1265" spans="1:3" x14ac:dyDescent="0.25">
      <c r="A1265" s="27" t="s">
        <v>450</v>
      </c>
      <c r="B1265" t="s">
        <v>126</v>
      </c>
      <c r="C1265" t="b">
        <v>1</v>
      </c>
    </row>
    <row r="1266" spans="1:3" x14ac:dyDescent="0.25">
      <c r="A1266" s="27" t="s">
        <v>451</v>
      </c>
      <c r="B1266" t="s">
        <v>126</v>
      </c>
      <c r="C1266" t="b">
        <v>1</v>
      </c>
    </row>
    <row r="1267" spans="1:3" x14ac:dyDescent="0.25">
      <c r="A1267" s="27" t="s">
        <v>452</v>
      </c>
      <c r="B1267" t="s">
        <v>126</v>
      </c>
      <c r="C1267" t="b">
        <v>1</v>
      </c>
    </row>
    <row r="1268" spans="1:3" x14ac:dyDescent="0.25">
      <c r="A1268" s="27" t="s">
        <v>453</v>
      </c>
      <c r="B1268" t="s">
        <v>126</v>
      </c>
      <c r="C1268" t="b">
        <v>1</v>
      </c>
    </row>
    <row r="1269" spans="1:3" x14ac:dyDescent="0.25">
      <c r="A1269" s="27" t="s">
        <v>454</v>
      </c>
      <c r="B1269" t="s">
        <v>126</v>
      </c>
      <c r="C1269" t="b">
        <v>1</v>
      </c>
    </row>
    <row r="1270" spans="1:3" x14ac:dyDescent="0.25">
      <c r="A1270" s="27" t="s">
        <v>455</v>
      </c>
      <c r="B1270" t="s">
        <v>126</v>
      </c>
      <c r="C1270" t="b">
        <v>1</v>
      </c>
    </row>
    <row r="1271" spans="1:3" x14ac:dyDescent="0.25">
      <c r="A1271" s="27" t="s">
        <v>456</v>
      </c>
      <c r="B1271" t="s">
        <v>126</v>
      </c>
      <c r="C1271" t="b">
        <v>1</v>
      </c>
    </row>
    <row r="1272" spans="1:3" x14ac:dyDescent="0.25">
      <c r="A1272" s="27" t="s">
        <v>457</v>
      </c>
      <c r="B1272" t="s">
        <v>126</v>
      </c>
      <c r="C1272" t="b">
        <v>1</v>
      </c>
    </row>
    <row r="1273" spans="1:3" x14ac:dyDescent="0.25">
      <c r="A1273" s="27" t="s">
        <v>223</v>
      </c>
      <c r="B1273" t="s">
        <v>193</v>
      </c>
      <c r="C1273" s="27" t="s">
        <v>273</v>
      </c>
    </row>
    <row r="1274" spans="1:3" x14ac:dyDescent="0.25">
      <c r="A1274" s="27" t="s">
        <v>223</v>
      </c>
      <c r="B1274" t="s">
        <v>262</v>
      </c>
      <c r="C1274">
        <v>2</v>
      </c>
    </row>
    <row r="1275" spans="1:3" x14ac:dyDescent="0.25">
      <c r="A1275" s="27" t="s">
        <v>223</v>
      </c>
      <c r="B1275" t="s">
        <v>263</v>
      </c>
      <c r="C1275" s="27" t="s">
        <v>274</v>
      </c>
    </row>
    <row r="1276" spans="1:3" x14ac:dyDescent="0.25">
      <c r="A1276" t="s">
        <v>275</v>
      </c>
    </row>
    <row r="1277" spans="1:3" x14ac:dyDescent="0.25">
      <c r="A1277" t="s">
        <v>277</v>
      </c>
    </row>
    <row r="1278" spans="1:3" x14ac:dyDescent="0.25">
      <c r="A1278" s="27" t="s">
        <v>13</v>
      </c>
      <c r="B1278" t="s">
        <v>124</v>
      </c>
      <c r="C1278" s="27" t="s">
        <v>185</v>
      </c>
    </row>
    <row r="1279" spans="1:3" x14ac:dyDescent="0.25">
      <c r="A1279" s="27" t="s">
        <v>13</v>
      </c>
      <c r="B1279" t="s">
        <v>125</v>
      </c>
      <c r="C1279" t="b">
        <v>0</v>
      </c>
    </row>
    <row r="1280" spans="1:3" x14ac:dyDescent="0.25">
      <c r="A1280" s="27" t="s">
        <v>407</v>
      </c>
      <c r="B1280" t="s">
        <v>126</v>
      </c>
      <c r="C1280" t="b">
        <v>0</v>
      </c>
    </row>
    <row r="1281" spans="1:3" x14ac:dyDescent="0.25">
      <c r="A1281" s="27" t="s">
        <v>223</v>
      </c>
      <c r="B1281" t="s">
        <v>126</v>
      </c>
      <c r="C1281" t="b">
        <v>0</v>
      </c>
    </row>
    <row r="1282" spans="1:3" x14ac:dyDescent="0.25">
      <c r="A1282" s="27" t="s">
        <v>12</v>
      </c>
      <c r="B1282" t="s">
        <v>126</v>
      </c>
      <c r="C1282" t="b">
        <v>0</v>
      </c>
    </row>
    <row r="1283" spans="1:3" x14ac:dyDescent="0.25">
      <c r="A1283" s="27" t="s">
        <v>140</v>
      </c>
      <c r="B1283" t="s">
        <v>126</v>
      </c>
      <c r="C1283" t="b">
        <v>0</v>
      </c>
    </row>
    <row r="1284" spans="1:3" x14ac:dyDescent="0.25">
      <c r="A1284" s="27" t="s">
        <v>49</v>
      </c>
      <c r="B1284" t="s">
        <v>126</v>
      </c>
      <c r="C1284" t="b">
        <v>1</v>
      </c>
    </row>
    <row r="1285" spans="1:3" x14ac:dyDescent="0.25">
      <c r="A1285" s="27" t="s">
        <v>50</v>
      </c>
      <c r="B1285" t="s">
        <v>126</v>
      </c>
      <c r="C1285" t="b">
        <v>1</v>
      </c>
    </row>
    <row r="1286" spans="1:3" x14ac:dyDescent="0.25">
      <c r="A1286" s="27" t="s">
        <v>51</v>
      </c>
      <c r="B1286" t="s">
        <v>126</v>
      </c>
      <c r="C1286" t="b">
        <v>1</v>
      </c>
    </row>
    <row r="1287" spans="1:3" x14ac:dyDescent="0.25">
      <c r="A1287" s="27" t="s">
        <v>52</v>
      </c>
      <c r="B1287" t="s">
        <v>126</v>
      </c>
      <c r="C1287" t="b">
        <v>1</v>
      </c>
    </row>
    <row r="1288" spans="1:3" x14ac:dyDescent="0.25">
      <c r="A1288" s="27" t="s">
        <v>53</v>
      </c>
      <c r="B1288" t="s">
        <v>126</v>
      </c>
      <c r="C1288" t="b">
        <v>1</v>
      </c>
    </row>
    <row r="1289" spans="1:3" x14ac:dyDescent="0.25">
      <c r="A1289" s="27" t="s">
        <v>54</v>
      </c>
      <c r="B1289" t="s">
        <v>126</v>
      </c>
      <c r="C1289" t="b">
        <v>1</v>
      </c>
    </row>
    <row r="1290" spans="1:3" x14ac:dyDescent="0.25">
      <c r="A1290" s="27" t="s">
        <v>55</v>
      </c>
      <c r="B1290" t="s">
        <v>126</v>
      </c>
      <c r="C1290" t="b">
        <v>1</v>
      </c>
    </row>
    <row r="1291" spans="1:3" x14ac:dyDescent="0.25">
      <c r="A1291" s="27" t="s">
        <v>56</v>
      </c>
      <c r="B1291" t="s">
        <v>126</v>
      </c>
      <c r="C1291" t="b">
        <v>1</v>
      </c>
    </row>
    <row r="1292" spans="1:3" x14ac:dyDescent="0.25">
      <c r="A1292" s="27" t="s">
        <v>57</v>
      </c>
      <c r="B1292" t="s">
        <v>126</v>
      </c>
      <c r="C1292" t="b">
        <v>1</v>
      </c>
    </row>
    <row r="1293" spans="1:3" x14ac:dyDescent="0.25">
      <c r="A1293" s="27" t="s">
        <v>58</v>
      </c>
      <c r="B1293" t="s">
        <v>126</v>
      </c>
      <c r="C1293" t="b">
        <v>1</v>
      </c>
    </row>
    <row r="1294" spans="1:3" x14ac:dyDescent="0.25">
      <c r="A1294" s="27" t="s">
        <v>59</v>
      </c>
      <c r="B1294" t="s">
        <v>126</v>
      </c>
      <c r="C1294" t="b">
        <v>1</v>
      </c>
    </row>
    <row r="1295" spans="1:3" x14ac:dyDescent="0.25">
      <c r="A1295" s="27" t="s">
        <v>60</v>
      </c>
      <c r="B1295" t="s">
        <v>126</v>
      </c>
      <c r="C1295" t="b">
        <v>1</v>
      </c>
    </row>
    <row r="1296" spans="1:3" x14ac:dyDescent="0.25">
      <c r="A1296" s="27" t="s">
        <v>98</v>
      </c>
      <c r="B1296" t="s">
        <v>126</v>
      </c>
      <c r="C1296" t="b">
        <v>1</v>
      </c>
    </row>
    <row r="1297" spans="1:3" x14ac:dyDescent="0.25">
      <c r="A1297" s="27" t="s">
        <v>100</v>
      </c>
      <c r="B1297" t="s">
        <v>126</v>
      </c>
      <c r="C1297" t="b">
        <v>1</v>
      </c>
    </row>
    <row r="1298" spans="1:3" x14ac:dyDescent="0.25">
      <c r="A1298" s="27" t="s">
        <v>102</v>
      </c>
      <c r="B1298" t="s">
        <v>126</v>
      </c>
      <c r="C1298" t="b">
        <v>1</v>
      </c>
    </row>
    <row r="1299" spans="1:3" x14ac:dyDescent="0.25">
      <c r="A1299" s="27" t="s">
        <v>104</v>
      </c>
      <c r="B1299" t="s">
        <v>126</v>
      </c>
      <c r="C1299" t="b">
        <v>1</v>
      </c>
    </row>
    <row r="1300" spans="1:3" x14ac:dyDescent="0.25">
      <c r="A1300" s="27" t="s">
        <v>106</v>
      </c>
      <c r="B1300" t="s">
        <v>126</v>
      </c>
      <c r="C1300" t="b">
        <v>1</v>
      </c>
    </row>
    <row r="1301" spans="1:3" x14ac:dyDescent="0.25">
      <c r="A1301" s="27" t="s">
        <v>108</v>
      </c>
      <c r="B1301" t="s">
        <v>126</v>
      </c>
      <c r="C1301" t="b">
        <v>1</v>
      </c>
    </row>
    <row r="1302" spans="1:3" x14ac:dyDescent="0.25">
      <c r="A1302" s="27" t="s">
        <v>110</v>
      </c>
      <c r="B1302" t="s">
        <v>126</v>
      </c>
      <c r="C1302" t="b">
        <v>1</v>
      </c>
    </row>
    <row r="1303" spans="1:3" x14ac:dyDescent="0.25">
      <c r="A1303" s="27" t="s">
        <v>112</v>
      </c>
      <c r="B1303" t="s">
        <v>126</v>
      </c>
      <c r="C1303" t="b">
        <v>1</v>
      </c>
    </row>
    <row r="1304" spans="1:3" x14ac:dyDescent="0.25">
      <c r="A1304" s="27" t="s">
        <v>114</v>
      </c>
      <c r="B1304" t="s">
        <v>126</v>
      </c>
      <c r="C1304" t="b">
        <v>1</v>
      </c>
    </row>
    <row r="1305" spans="1:3" x14ac:dyDescent="0.25">
      <c r="A1305" s="27" t="s">
        <v>116</v>
      </c>
      <c r="B1305" t="s">
        <v>126</v>
      </c>
      <c r="C1305" t="b">
        <v>1</v>
      </c>
    </row>
    <row r="1306" spans="1:3" x14ac:dyDescent="0.25">
      <c r="A1306" s="27" t="s">
        <v>118</v>
      </c>
      <c r="B1306" t="s">
        <v>126</v>
      </c>
      <c r="C1306" t="b">
        <v>1</v>
      </c>
    </row>
    <row r="1307" spans="1:3" x14ac:dyDescent="0.25">
      <c r="A1307" s="27" t="s">
        <v>120</v>
      </c>
      <c r="B1307" t="s">
        <v>126</v>
      </c>
      <c r="C1307" t="b">
        <v>1</v>
      </c>
    </row>
    <row r="1308" spans="1:3" x14ac:dyDescent="0.25">
      <c r="A1308" s="27" t="s">
        <v>224</v>
      </c>
      <c r="B1308" t="s">
        <v>126</v>
      </c>
      <c r="C1308" t="b">
        <v>0</v>
      </c>
    </row>
    <row r="1309" spans="1:3" x14ac:dyDescent="0.25">
      <c r="A1309" s="27" t="s">
        <v>225</v>
      </c>
      <c r="B1309" t="s">
        <v>126</v>
      </c>
      <c r="C1309" t="b">
        <v>0</v>
      </c>
    </row>
    <row r="1310" spans="1:3" x14ac:dyDescent="0.25">
      <c r="A1310" s="27" t="s">
        <v>226</v>
      </c>
      <c r="B1310" t="s">
        <v>126</v>
      </c>
      <c r="C1310" t="b">
        <v>0</v>
      </c>
    </row>
    <row r="1311" spans="1:3" x14ac:dyDescent="0.25">
      <c r="A1311" s="27" t="s">
        <v>227</v>
      </c>
      <c r="B1311" t="s">
        <v>126</v>
      </c>
      <c r="C1311" t="b">
        <v>0</v>
      </c>
    </row>
    <row r="1312" spans="1:3" x14ac:dyDescent="0.25">
      <c r="A1312" s="27" t="s">
        <v>228</v>
      </c>
      <c r="B1312" t="s">
        <v>126</v>
      </c>
      <c r="C1312" t="b">
        <v>0</v>
      </c>
    </row>
    <row r="1313" spans="1:3" x14ac:dyDescent="0.25">
      <c r="A1313" s="27" t="s">
        <v>229</v>
      </c>
      <c r="B1313" t="s">
        <v>126</v>
      </c>
      <c r="C1313" t="b">
        <v>0</v>
      </c>
    </row>
    <row r="1314" spans="1:3" x14ac:dyDescent="0.25">
      <c r="A1314" s="27" t="s">
        <v>230</v>
      </c>
      <c r="B1314" t="s">
        <v>126</v>
      </c>
      <c r="C1314" t="b">
        <v>0</v>
      </c>
    </row>
    <row r="1315" spans="1:3" x14ac:dyDescent="0.25">
      <c r="A1315" s="27" t="s">
        <v>231</v>
      </c>
      <c r="B1315" t="s">
        <v>126</v>
      </c>
      <c r="C1315" t="b">
        <v>0</v>
      </c>
    </row>
    <row r="1316" spans="1:3" x14ac:dyDescent="0.25">
      <c r="A1316" s="27" t="s">
        <v>232</v>
      </c>
      <c r="B1316" t="s">
        <v>126</v>
      </c>
      <c r="C1316" t="b">
        <v>0</v>
      </c>
    </row>
    <row r="1317" spans="1:3" x14ac:dyDescent="0.25">
      <c r="A1317" s="27" t="s">
        <v>233</v>
      </c>
      <c r="B1317" t="s">
        <v>126</v>
      </c>
      <c r="C1317" t="b">
        <v>0</v>
      </c>
    </row>
    <row r="1318" spans="1:3" x14ac:dyDescent="0.25">
      <c r="A1318" s="27" t="s">
        <v>234</v>
      </c>
      <c r="B1318" t="s">
        <v>126</v>
      </c>
      <c r="C1318" t="b">
        <v>0</v>
      </c>
    </row>
    <row r="1319" spans="1:3" x14ac:dyDescent="0.25">
      <c r="A1319" s="27" t="s">
        <v>235</v>
      </c>
      <c r="B1319" t="s">
        <v>126</v>
      </c>
      <c r="C1319" t="b">
        <v>0</v>
      </c>
    </row>
    <row r="1320" spans="1:3" x14ac:dyDescent="0.25">
      <c r="A1320" s="27" t="s">
        <v>61</v>
      </c>
      <c r="B1320" t="s">
        <v>126</v>
      </c>
      <c r="C1320" t="b">
        <v>1</v>
      </c>
    </row>
    <row r="1321" spans="1:3" x14ac:dyDescent="0.25">
      <c r="A1321" s="27" t="s">
        <v>62</v>
      </c>
      <c r="B1321" t="s">
        <v>126</v>
      </c>
      <c r="C1321" t="b">
        <v>1</v>
      </c>
    </row>
    <row r="1322" spans="1:3" x14ac:dyDescent="0.25">
      <c r="A1322" s="27" t="s">
        <v>63</v>
      </c>
      <c r="B1322" t="s">
        <v>126</v>
      </c>
      <c r="C1322" t="b">
        <v>1</v>
      </c>
    </row>
    <row r="1323" spans="1:3" x14ac:dyDescent="0.25">
      <c r="A1323" s="27" t="s">
        <v>64</v>
      </c>
      <c r="B1323" t="s">
        <v>126</v>
      </c>
      <c r="C1323" t="b">
        <v>1</v>
      </c>
    </row>
    <row r="1324" spans="1:3" x14ac:dyDescent="0.25">
      <c r="A1324" s="27" t="s">
        <v>65</v>
      </c>
      <c r="B1324" t="s">
        <v>126</v>
      </c>
      <c r="C1324" t="b">
        <v>1</v>
      </c>
    </row>
    <row r="1325" spans="1:3" x14ac:dyDescent="0.25">
      <c r="A1325" s="27" t="s">
        <v>66</v>
      </c>
      <c r="B1325" t="s">
        <v>126</v>
      </c>
      <c r="C1325" t="b">
        <v>1</v>
      </c>
    </row>
    <row r="1326" spans="1:3" x14ac:dyDescent="0.25">
      <c r="A1326" s="27" t="s">
        <v>67</v>
      </c>
      <c r="B1326" t="s">
        <v>126</v>
      </c>
      <c r="C1326" t="b">
        <v>1</v>
      </c>
    </row>
    <row r="1327" spans="1:3" x14ac:dyDescent="0.25">
      <c r="A1327" s="27" t="s">
        <v>68</v>
      </c>
      <c r="B1327" t="s">
        <v>126</v>
      </c>
      <c r="C1327" t="b">
        <v>1</v>
      </c>
    </row>
    <row r="1328" spans="1:3" x14ac:dyDescent="0.25">
      <c r="A1328" s="27" t="s">
        <v>69</v>
      </c>
      <c r="B1328" t="s">
        <v>126</v>
      </c>
      <c r="C1328" t="b">
        <v>1</v>
      </c>
    </row>
    <row r="1329" spans="1:3" x14ac:dyDescent="0.25">
      <c r="A1329" s="27" t="s">
        <v>70</v>
      </c>
      <c r="B1329" t="s">
        <v>126</v>
      </c>
      <c r="C1329" t="b">
        <v>1</v>
      </c>
    </row>
    <row r="1330" spans="1:3" x14ac:dyDescent="0.25">
      <c r="A1330" s="27" t="s">
        <v>71</v>
      </c>
      <c r="B1330" t="s">
        <v>126</v>
      </c>
      <c r="C1330" t="b">
        <v>1</v>
      </c>
    </row>
    <row r="1331" spans="1:3" x14ac:dyDescent="0.25">
      <c r="A1331" s="27" t="s">
        <v>72</v>
      </c>
      <c r="B1331" t="s">
        <v>126</v>
      </c>
      <c r="C1331" t="b">
        <v>1</v>
      </c>
    </row>
    <row r="1332" spans="1:3" x14ac:dyDescent="0.25">
      <c r="A1332" s="27" t="s">
        <v>236</v>
      </c>
      <c r="B1332" t="s">
        <v>126</v>
      </c>
      <c r="C1332" t="b">
        <v>1</v>
      </c>
    </row>
    <row r="1333" spans="1:3" x14ac:dyDescent="0.25">
      <c r="A1333" s="27" t="s">
        <v>237</v>
      </c>
      <c r="B1333" t="s">
        <v>126</v>
      </c>
      <c r="C1333" t="b">
        <v>1</v>
      </c>
    </row>
    <row r="1334" spans="1:3" x14ac:dyDescent="0.25">
      <c r="A1334" s="27" t="s">
        <v>238</v>
      </c>
      <c r="B1334" t="s">
        <v>126</v>
      </c>
      <c r="C1334" t="b">
        <v>1</v>
      </c>
    </row>
    <row r="1335" spans="1:3" x14ac:dyDescent="0.25">
      <c r="A1335" s="27" t="s">
        <v>239</v>
      </c>
      <c r="B1335" t="s">
        <v>126</v>
      </c>
      <c r="C1335" t="b">
        <v>1</v>
      </c>
    </row>
    <row r="1336" spans="1:3" x14ac:dyDescent="0.25">
      <c r="A1336" s="27" t="s">
        <v>240</v>
      </c>
      <c r="B1336" t="s">
        <v>126</v>
      </c>
      <c r="C1336" t="b">
        <v>1</v>
      </c>
    </row>
    <row r="1337" spans="1:3" x14ac:dyDescent="0.25">
      <c r="A1337" s="27" t="s">
        <v>241</v>
      </c>
      <c r="B1337" t="s">
        <v>126</v>
      </c>
      <c r="C1337" t="b">
        <v>1</v>
      </c>
    </row>
    <row r="1338" spans="1:3" x14ac:dyDescent="0.25">
      <c r="A1338" s="27" t="s">
        <v>242</v>
      </c>
      <c r="B1338" t="s">
        <v>126</v>
      </c>
      <c r="C1338" t="b">
        <v>1</v>
      </c>
    </row>
    <row r="1339" spans="1:3" x14ac:dyDescent="0.25">
      <c r="A1339" s="27" t="s">
        <v>243</v>
      </c>
      <c r="B1339" t="s">
        <v>126</v>
      </c>
      <c r="C1339" t="b">
        <v>1</v>
      </c>
    </row>
    <row r="1340" spans="1:3" x14ac:dyDescent="0.25">
      <c r="A1340" s="27" t="s">
        <v>244</v>
      </c>
      <c r="B1340" t="s">
        <v>126</v>
      </c>
      <c r="C1340" t="b">
        <v>1</v>
      </c>
    </row>
    <row r="1341" spans="1:3" x14ac:dyDescent="0.25">
      <c r="A1341" s="27" t="s">
        <v>245</v>
      </c>
      <c r="B1341" t="s">
        <v>126</v>
      </c>
      <c r="C1341" t="b">
        <v>1</v>
      </c>
    </row>
    <row r="1342" spans="1:3" x14ac:dyDescent="0.25">
      <c r="A1342" s="27" t="s">
        <v>246</v>
      </c>
      <c r="B1342" t="s">
        <v>126</v>
      </c>
      <c r="C1342" t="b">
        <v>1</v>
      </c>
    </row>
    <row r="1343" spans="1:3" x14ac:dyDescent="0.25">
      <c r="A1343" s="27" t="s">
        <v>247</v>
      </c>
      <c r="B1343" t="s">
        <v>126</v>
      </c>
      <c r="C1343" t="b">
        <v>1</v>
      </c>
    </row>
    <row r="1344" spans="1:3" x14ac:dyDescent="0.25">
      <c r="A1344" s="27" t="s">
        <v>408</v>
      </c>
      <c r="B1344" t="s">
        <v>126</v>
      </c>
      <c r="C1344" t="b">
        <v>1</v>
      </c>
    </row>
    <row r="1345" spans="1:3" x14ac:dyDescent="0.25">
      <c r="A1345" s="27" t="s">
        <v>409</v>
      </c>
      <c r="B1345" t="s">
        <v>126</v>
      </c>
      <c r="C1345" t="b">
        <v>1</v>
      </c>
    </row>
    <row r="1346" spans="1:3" x14ac:dyDescent="0.25">
      <c r="A1346" s="27" t="s">
        <v>410</v>
      </c>
      <c r="B1346" t="s">
        <v>126</v>
      </c>
      <c r="C1346" t="b">
        <v>1</v>
      </c>
    </row>
    <row r="1347" spans="1:3" x14ac:dyDescent="0.25">
      <c r="A1347" s="27" t="s">
        <v>411</v>
      </c>
      <c r="B1347" t="s">
        <v>126</v>
      </c>
      <c r="C1347" t="b">
        <v>1</v>
      </c>
    </row>
    <row r="1348" spans="1:3" x14ac:dyDescent="0.25">
      <c r="A1348" s="27" t="s">
        <v>412</v>
      </c>
      <c r="B1348" t="s">
        <v>126</v>
      </c>
      <c r="C1348" t="b">
        <v>1</v>
      </c>
    </row>
    <row r="1349" spans="1:3" x14ac:dyDescent="0.25">
      <c r="A1349" s="27" t="s">
        <v>413</v>
      </c>
      <c r="B1349" t="s">
        <v>126</v>
      </c>
      <c r="C1349" t="b">
        <v>1</v>
      </c>
    </row>
    <row r="1350" spans="1:3" x14ac:dyDescent="0.25">
      <c r="A1350" s="27" t="s">
        <v>414</v>
      </c>
      <c r="B1350" t="s">
        <v>126</v>
      </c>
      <c r="C1350" t="b">
        <v>1</v>
      </c>
    </row>
    <row r="1351" spans="1:3" x14ac:dyDescent="0.25">
      <c r="A1351" s="27" t="s">
        <v>415</v>
      </c>
      <c r="B1351" t="s">
        <v>126</v>
      </c>
      <c r="C1351" t="b">
        <v>1</v>
      </c>
    </row>
    <row r="1352" spans="1:3" x14ac:dyDescent="0.25">
      <c r="A1352" s="27" t="s">
        <v>416</v>
      </c>
      <c r="B1352" t="s">
        <v>126</v>
      </c>
      <c r="C1352" t="b">
        <v>1</v>
      </c>
    </row>
    <row r="1353" spans="1:3" x14ac:dyDescent="0.25">
      <c r="A1353" s="27" t="s">
        <v>417</v>
      </c>
      <c r="B1353" t="s">
        <v>126</v>
      </c>
      <c r="C1353" t="b">
        <v>1</v>
      </c>
    </row>
    <row r="1354" spans="1:3" x14ac:dyDescent="0.25">
      <c r="A1354" s="27" t="s">
        <v>418</v>
      </c>
      <c r="B1354" t="s">
        <v>126</v>
      </c>
      <c r="C1354" t="b">
        <v>1</v>
      </c>
    </row>
    <row r="1355" spans="1:3" x14ac:dyDescent="0.25">
      <c r="A1355" s="27" t="s">
        <v>419</v>
      </c>
      <c r="B1355" t="s">
        <v>126</v>
      </c>
      <c r="C1355" t="b">
        <v>1</v>
      </c>
    </row>
    <row r="1356" spans="1:3" x14ac:dyDescent="0.25">
      <c r="A1356" s="27" t="s">
        <v>420</v>
      </c>
      <c r="B1356" t="s">
        <v>126</v>
      </c>
      <c r="C1356" t="b">
        <v>1</v>
      </c>
    </row>
    <row r="1357" spans="1:3" x14ac:dyDescent="0.25">
      <c r="A1357" s="27" t="s">
        <v>421</v>
      </c>
      <c r="B1357" t="s">
        <v>126</v>
      </c>
      <c r="C1357" t="b">
        <v>1</v>
      </c>
    </row>
    <row r="1358" spans="1:3" x14ac:dyDescent="0.25">
      <c r="A1358" s="27" t="s">
        <v>422</v>
      </c>
      <c r="B1358" t="s">
        <v>126</v>
      </c>
      <c r="C1358" t="b">
        <v>1</v>
      </c>
    </row>
    <row r="1359" spans="1:3" x14ac:dyDescent="0.25">
      <c r="A1359" s="27" t="s">
        <v>423</v>
      </c>
      <c r="B1359" t="s">
        <v>126</v>
      </c>
      <c r="C1359" t="b">
        <v>1</v>
      </c>
    </row>
    <row r="1360" spans="1:3" x14ac:dyDescent="0.25">
      <c r="A1360" s="27" t="s">
        <v>424</v>
      </c>
      <c r="B1360" t="s">
        <v>126</v>
      </c>
      <c r="C1360" t="b">
        <v>1</v>
      </c>
    </row>
    <row r="1361" spans="1:3" x14ac:dyDescent="0.25">
      <c r="A1361" s="27" t="s">
        <v>425</v>
      </c>
      <c r="B1361" t="s">
        <v>126</v>
      </c>
      <c r="C1361" t="b">
        <v>1</v>
      </c>
    </row>
    <row r="1362" spans="1:3" x14ac:dyDescent="0.25">
      <c r="A1362" s="27" t="s">
        <v>426</v>
      </c>
      <c r="B1362" t="s">
        <v>126</v>
      </c>
      <c r="C1362" t="b">
        <v>1</v>
      </c>
    </row>
    <row r="1363" spans="1:3" x14ac:dyDescent="0.25">
      <c r="A1363" s="27" t="s">
        <v>427</v>
      </c>
      <c r="B1363" t="s">
        <v>126</v>
      </c>
      <c r="C1363" t="b">
        <v>1</v>
      </c>
    </row>
    <row r="1364" spans="1:3" x14ac:dyDescent="0.25">
      <c r="A1364" s="27" t="s">
        <v>428</v>
      </c>
      <c r="B1364" t="s">
        <v>126</v>
      </c>
      <c r="C1364" t="b">
        <v>1</v>
      </c>
    </row>
    <row r="1365" spans="1:3" x14ac:dyDescent="0.25">
      <c r="A1365" s="27" t="s">
        <v>429</v>
      </c>
      <c r="B1365" t="s">
        <v>126</v>
      </c>
      <c r="C1365" t="b">
        <v>1</v>
      </c>
    </row>
    <row r="1366" spans="1:3" x14ac:dyDescent="0.25">
      <c r="A1366" s="27" t="s">
        <v>430</v>
      </c>
      <c r="B1366" t="s">
        <v>126</v>
      </c>
      <c r="C1366" t="b">
        <v>1</v>
      </c>
    </row>
    <row r="1367" spans="1:3" x14ac:dyDescent="0.25">
      <c r="A1367" s="27" t="s">
        <v>431</v>
      </c>
      <c r="B1367" t="s">
        <v>126</v>
      </c>
      <c r="C1367" t="b">
        <v>1</v>
      </c>
    </row>
    <row r="1368" spans="1:3" x14ac:dyDescent="0.25">
      <c r="A1368" s="27" t="s">
        <v>97</v>
      </c>
      <c r="B1368" t="s">
        <v>126</v>
      </c>
      <c r="C1368" t="b">
        <v>1</v>
      </c>
    </row>
    <row r="1369" spans="1:3" x14ac:dyDescent="0.25">
      <c r="A1369" s="27" t="s">
        <v>99</v>
      </c>
      <c r="B1369" t="s">
        <v>126</v>
      </c>
      <c r="C1369" t="b">
        <v>1</v>
      </c>
    </row>
    <row r="1370" spans="1:3" x14ac:dyDescent="0.25">
      <c r="A1370" s="27" t="s">
        <v>101</v>
      </c>
      <c r="B1370" t="s">
        <v>126</v>
      </c>
      <c r="C1370" t="b">
        <v>1</v>
      </c>
    </row>
    <row r="1371" spans="1:3" x14ac:dyDescent="0.25">
      <c r="A1371" s="27" t="s">
        <v>103</v>
      </c>
      <c r="B1371" t="s">
        <v>126</v>
      </c>
      <c r="C1371" t="b">
        <v>1</v>
      </c>
    </row>
    <row r="1372" spans="1:3" x14ac:dyDescent="0.25">
      <c r="A1372" s="27" t="s">
        <v>105</v>
      </c>
      <c r="B1372" t="s">
        <v>126</v>
      </c>
      <c r="C1372" t="b">
        <v>1</v>
      </c>
    </row>
    <row r="1373" spans="1:3" x14ac:dyDescent="0.25">
      <c r="A1373" s="27" t="s">
        <v>107</v>
      </c>
      <c r="B1373" t="s">
        <v>126</v>
      </c>
      <c r="C1373" t="b">
        <v>1</v>
      </c>
    </row>
    <row r="1374" spans="1:3" x14ac:dyDescent="0.25">
      <c r="A1374" s="27" t="s">
        <v>109</v>
      </c>
      <c r="B1374" t="s">
        <v>126</v>
      </c>
      <c r="C1374" t="b">
        <v>1</v>
      </c>
    </row>
    <row r="1375" spans="1:3" x14ac:dyDescent="0.25">
      <c r="A1375" s="27" t="s">
        <v>111</v>
      </c>
      <c r="B1375" t="s">
        <v>126</v>
      </c>
      <c r="C1375" t="b">
        <v>1</v>
      </c>
    </row>
    <row r="1376" spans="1:3" x14ac:dyDescent="0.25">
      <c r="A1376" s="27" t="s">
        <v>113</v>
      </c>
      <c r="B1376" t="s">
        <v>126</v>
      </c>
      <c r="C1376" t="b">
        <v>1</v>
      </c>
    </row>
    <row r="1377" spans="1:3" x14ac:dyDescent="0.25">
      <c r="A1377" s="27" t="s">
        <v>115</v>
      </c>
      <c r="B1377" t="s">
        <v>126</v>
      </c>
      <c r="C1377" t="b">
        <v>1</v>
      </c>
    </row>
    <row r="1378" spans="1:3" x14ac:dyDescent="0.25">
      <c r="A1378" s="27" t="s">
        <v>117</v>
      </c>
      <c r="B1378" t="s">
        <v>126</v>
      </c>
      <c r="C1378" t="b">
        <v>1</v>
      </c>
    </row>
    <row r="1379" spans="1:3" x14ac:dyDescent="0.25">
      <c r="A1379" s="27" t="s">
        <v>119</v>
      </c>
      <c r="B1379" t="s">
        <v>126</v>
      </c>
      <c r="C1379" t="b">
        <v>1</v>
      </c>
    </row>
    <row r="1380" spans="1:3" x14ac:dyDescent="0.25">
      <c r="A1380" s="27" t="s">
        <v>121</v>
      </c>
      <c r="B1380" t="s">
        <v>126</v>
      </c>
      <c r="C1380" t="b">
        <v>1</v>
      </c>
    </row>
    <row r="1381" spans="1:3" x14ac:dyDescent="0.25">
      <c r="A1381" s="27" t="s">
        <v>432</v>
      </c>
      <c r="B1381" t="s">
        <v>126</v>
      </c>
      <c r="C1381" t="b">
        <v>1</v>
      </c>
    </row>
    <row r="1382" spans="1:3" x14ac:dyDescent="0.25">
      <c r="A1382" s="27" t="s">
        <v>433</v>
      </c>
      <c r="B1382" t="s">
        <v>126</v>
      </c>
      <c r="C1382" t="b">
        <v>1</v>
      </c>
    </row>
    <row r="1383" spans="1:3" x14ac:dyDescent="0.25">
      <c r="A1383" s="27" t="s">
        <v>434</v>
      </c>
      <c r="B1383" t="s">
        <v>126</v>
      </c>
      <c r="C1383" t="b">
        <v>1</v>
      </c>
    </row>
    <row r="1384" spans="1:3" x14ac:dyDescent="0.25">
      <c r="A1384" s="27" t="s">
        <v>435</v>
      </c>
      <c r="B1384" t="s">
        <v>126</v>
      </c>
      <c r="C1384" t="b">
        <v>1</v>
      </c>
    </row>
    <row r="1385" spans="1:3" x14ac:dyDescent="0.25">
      <c r="A1385" s="27" t="s">
        <v>436</v>
      </c>
      <c r="B1385" t="s">
        <v>126</v>
      </c>
      <c r="C1385" t="b">
        <v>1</v>
      </c>
    </row>
    <row r="1386" spans="1:3" x14ac:dyDescent="0.25">
      <c r="A1386" s="27" t="s">
        <v>437</v>
      </c>
      <c r="B1386" t="s">
        <v>126</v>
      </c>
      <c r="C1386" t="b">
        <v>1</v>
      </c>
    </row>
    <row r="1387" spans="1:3" x14ac:dyDescent="0.25">
      <c r="A1387" s="27" t="s">
        <v>438</v>
      </c>
      <c r="B1387" t="s">
        <v>126</v>
      </c>
      <c r="C1387" t="b">
        <v>1</v>
      </c>
    </row>
    <row r="1388" spans="1:3" x14ac:dyDescent="0.25">
      <c r="A1388" s="27" t="s">
        <v>439</v>
      </c>
      <c r="B1388" t="s">
        <v>126</v>
      </c>
      <c r="C1388" t="b">
        <v>1</v>
      </c>
    </row>
    <row r="1389" spans="1:3" x14ac:dyDescent="0.25">
      <c r="A1389" s="27" t="s">
        <v>440</v>
      </c>
      <c r="B1389" t="s">
        <v>126</v>
      </c>
      <c r="C1389" t="b">
        <v>1</v>
      </c>
    </row>
    <row r="1390" spans="1:3" x14ac:dyDescent="0.25">
      <c r="A1390" s="27" t="s">
        <v>441</v>
      </c>
      <c r="B1390" t="s">
        <v>126</v>
      </c>
      <c r="C1390" t="b">
        <v>1</v>
      </c>
    </row>
    <row r="1391" spans="1:3" x14ac:dyDescent="0.25">
      <c r="A1391" s="27" t="s">
        <v>442</v>
      </c>
      <c r="B1391" t="s">
        <v>126</v>
      </c>
      <c r="C1391" t="b">
        <v>1</v>
      </c>
    </row>
    <row r="1392" spans="1:3" x14ac:dyDescent="0.25">
      <c r="A1392" s="27" t="s">
        <v>443</v>
      </c>
      <c r="B1392" t="s">
        <v>126</v>
      </c>
      <c r="C1392" t="b">
        <v>1</v>
      </c>
    </row>
    <row r="1393" spans="1:3" x14ac:dyDescent="0.25">
      <c r="A1393" s="27" t="s">
        <v>444</v>
      </c>
      <c r="B1393" t="s">
        <v>126</v>
      </c>
      <c r="C1393" t="b">
        <v>1</v>
      </c>
    </row>
    <row r="1394" spans="1:3" x14ac:dyDescent="0.25">
      <c r="A1394" s="27" t="s">
        <v>445</v>
      </c>
      <c r="B1394" t="s">
        <v>126</v>
      </c>
      <c r="C1394" t="b">
        <v>1</v>
      </c>
    </row>
    <row r="1395" spans="1:3" x14ac:dyDescent="0.25">
      <c r="A1395" s="27" t="s">
        <v>446</v>
      </c>
      <c r="B1395" t="s">
        <v>126</v>
      </c>
      <c r="C1395" t="b">
        <v>1</v>
      </c>
    </row>
    <row r="1396" spans="1:3" x14ac:dyDescent="0.25">
      <c r="A1396" s="27" t="s">
        <v>447</v>
      </c>
      <c r="B1396" t="s">
        <v>126</v>
      </c>
      <c r="C1396" t="b">
        <v>1</v>
      </c>
    </row>
    <row r="1397" spans="1:3" x14ac:dyDescent="0.25">
      <c r="A1397" s="27" t="s">
        <v>448</v>
      </c>
      <c r="B1397" t="s">
        <v>126</v>
      </c>
      <c r="C1397" t="b">
        <v>1</v>
      </c>
    </row>
    <row r="1398" spans="1:3" x14ac:dyDescent="0.25">
      <c r="A1398" s="27" t="s">
        <v>449</v>
      </c>
      <c r="B1398" t="s">
        <v>126</v>
      </c>
      <c r="C1398" t="b">
        <v>1</v>
      </c>
    </row>
    <row r="1399" spans="1:3" x14ac:dyDescent="0.25">
      <c r="A1399" s="27" t="s">
        <v>450</v>
      </c>
      <c r="B1399" t="s">
        <v>126</v>
      </c>
      <c r="C1399" t="b">
        <v>1</v>
      </c>
    </row>
    <row r="1400" spans="1:3" x14ac:dyDescent="0.25">
      <c r="A1400" s="27" t="s">
        <v>451</v>
      </c>
      <c r="B1400" t="s">
        <v>126</v>
      </c>
      <c r="C1400" t="b">
        <v>1</v>
      </c>
    </row>
    <row r="1401" spans="1:3" x14ac:dyDescent="0.25">
      <c r="A1401" s="27" t="s">
        <v>452</v>
      </c>
      <c r="B1401" t="s">
        <v>126</v>
      </c>
      <c r="C1401" t="b">
        <v>1</v>
      </c>
    </row>
    <row r="1402" spans="1:3" x14ac:dyDescent="0.25">
      <c r="A1402" s="27" t="s">
        <v>453</v>
      </c>
      <c r="B1402" t="s">
        <v>126</v>
      </c>
      <c r="C1402" t="b">
        <v>1</v>
      </c>
    </row>
    <row r="1403" spans="1:3" x14ac:dyDescent="0.25">
      <c r="A1403" s="27" t="s">
        <v>454</v>
      </c>
      <c r="B1403" t="s">
        <v>126</v>
      </c>
      <c r="C1403" t="b">
        <v>1</v>
      </c>
    </row>
    <row r="1404" spans="1:3" x14ac:dyDescent="0.25">
      <c r="A1404" s="27" t="s">
        <v>455</v>
      </c>
      <c r="B1404" t="s">
        <v>126</v>
      </c>
      <c r="C1404" t="b">
        <v>1</v>
      </c>
    </row>
    <row r="1405" spans="1:3" x14ac:dyDescent="0.25">
      <c r="A1405" s="27" t="s">
        <v>456</v>
      </c>
      <c r="B1405" t="s">
        <v>126</v>
      </c>
      <c r="C1405" t="b">
        <v>1</v>
      </c>
    </row>
    <row r="1406" spans="1:3" x14ac:dyDescent="0.25">
      <c r="A1406" s="27" t="s">
        <v>457</v>
      </c>
      <c r="B1406" t="s">
        <v>126</v>
      </c>
      <c r="C1406" t="b">
        <v>1</v>
      </c>
    </row>
    <row r="1407" spans="1:3" x14ac:dyDescent="0.25">
      <c r="A1407" s="27" t="s">
        <v>223</v>
      </c>
      <c r="B1407" t="s">
        <v>193</v>
      </c>
      <c r="C1407" s="27" t="s">
        <v>259</v>
      </c>
    </row>
    <row r="1408" spans="1:3" x14ac:dyDescent="0.25">
      <c r="A1408" s="27" t="s">
        <v>223</v>
      </c>
      <c r="B1408" t="s">
        <v>262</v>
      </c>
      <c r="C1408">
        <v>2</v>
      </c>
    </row>
    <row r="1409" spans="1:3" x14ac:dyDescent="0.25">
      <c r="A1409" s="27" t="s">
        <v>223</v>
      </c>
      <c r="B1409" t="s">
        <v>263</v>
      </c>
      <c r="C1409" s="27" t="s">
        <v>273</v>
      </c>
    </row>
    <row r="1410" spans="1:3" x14ac:dyDescent="0.25">
      <c r="A1410" t="s">
        <v>278</v>
      </c>
    </row>
    <row r="1411" spans="1:3" x14ac:dyDescent="0.25">
      <c r="A1411" t="s">
        <v>280</v>
      </c>
    </row>
    <row r="1412" spans="1:3" x14ac:dyDescent="0.25">
      <c r="A1412" s="27" t="s">
        <v>13</v>
      </c>
      <c r="B1412" t="s">
        <v>124</v>
      </c>
      <c r="C1412" s="27" t="s">
        <v>185</v>
      </c>
    </row>
    <row r="1413" spans="1:3" x14ac:dyDescent="0.25">
      <c r="A1413" s="27" t="s">
        <v>13</v>
      </c>
      <c r="B1413" t="s">
        <v>125</v>
      </c>
      <c r="C1413" t="b">
        <v>0</v>
      </c>
    </row>
    <row r="1414" spans="1:3" x14ac:dyDescent="0.25">
      <c r="A1414" s="27" t="s">
        <v>407</v>
      </c>
      <c r="B1414" t="s">
        <v>126</v>
      </c>
      <c r="C1414" t="b">
        <v>0</v>
      </c>
    </row>
    <row r="1415" spans="1:3" x14ac:dyDescent="0.25">
      <c r="A1415" s="27" t="s">
        <v>223</v>
      </c>
      <c r="B1415" t="s">
        <v>126</v>
      </c>
      <c r="C1415" t="b">
        <v>0</v>
      </c>
    </row>
    <row r="1416" spans="1:3" x14ac:dyDescent="0.25">
      <c r="A1416" s="27" t="s">
        <v>12</v>
      </c>
      <c r="B1416" t="s">
        <v>126</v>
      </c>
      <c r="C1416" t="b">
        <v>0</v>
      </c>
    </row>
    <row r="1417" spans="1:3" x14ac:dyDescent="0.25">
      <c r="A1417" s="27" t="s">
        <v>140</v>
      </c>
      <c r="B1417" t="s">
        <v>126</v>
      </c>
      <c r="C1417" t="b">
        <v>0</v>
      </c>
    </row>
    <row r="1418" spans="1:3" x14ac:dyDescent="0.25">
      <c r="A1418" s="27" t="s">
        <v>49</v>
      </c>
      <c r="B1418" t="s">
        <v>126</v>
      </c>
      <c r="C1418" t="b">
        <v>1</v>
      </c>
    </row>
    <row r="1419" spans="1:3" x14ac:dyDescent="0.25">
      <c r="A1419" s="27" t="s">
        <v>50</v>
      </c>
      <c r="B1419" t="s">
        <v>126</v>
      </c>
      <c r="C1419" t="b">
        <v>1</v>
      </c>
    </row>
    <row r="1420" spans="1:3" x14ac:dyDescent="0.25">
      <c r="A1420" s="27" t="s">
        <v>51</v>
      </c>
      <c r="B1420" t="s">
        <v>126</v>
      </c>
      <c r="C1420" t="b">
        <v>1</v>
      </c>
    </row>
    <row r="1421" spans="1:3" x14ac:dyDescent="0.25">
      <c r="A1421" s="27" t="s">
        <v>52</v>
      </c>
      <c r="B1421" t="s">
        <v>126</v>
      </c>
      <c r="C1421" t="b">
        <v>1</v>
      </c>
    </row>
    <row r="1422" spans="1:3" x14ac:dyDescent="0.25">
      <c r="A1422" s="27" t="s">
        <v>53</v>
      </c>
      <c r="B1422" t="s">
        <v>126</v>
      </c>
      <c r="C1422" t="b">
        <v>1</v>
      </c>
    </row>
    <row r="1423" spans="1:3" x14ac:dyDescent="0.25">
      <c r="A1423" s="27" t="s">
        <v>54</v>
      </c>
      <c r="B1423" t="s">
        <v>126</v>
      </c>
      <c r="C1423" t="b">
        <v>1</v>
      </c>
    </row>
    <row r="1424" spans="1:3" x14ac:dyDescent="0.25">
      <c r="A1424" s="27" t="s">
        <v>55</v>
      </c>
      <c r="B1424" t="s">
        <v>126</v>
      </c>
      <c r="C1424" t="b">
        <v>1</v>
      </c>
    </row>
    <row r="1425" spans="1:3" x14ac:dyDescent="0.25">
      <c r="A1425" s="27" t="s">
        <v>56</v>
      </c>
      <c r="B1425" t="s">
        <v>126</v>
      </c>
      <c r="C1425" t="b">
        <v>1</v>
      </c>
    </row>
    <row r="1426" spans="1:3" x14ac:dyDescent="0.25">
      <c r="A1426" s="27" t="s">
        <v>57</v>
      </c>
      <c r="B1426" t="s">
        <v>126</v>
      </c>
      <c r="C1426" t="b">
        <v>1</v>
      </c>
    </row>
    <row r="1427" spans="1:3" x14ac:dyDescent="0.25">
      <c r="A1427" s="27" t="s">
        <v>58</v>
      </c>
      <c r="B1427" t="s">
        <v>126</v>
      </c>
      <c r="C1427" t="b">
        <v>1</v>
      </c>
    </row>
    <row r="1428" spans="1:3" x14ac:dyDescent="0.25">
      <c r="A1428" s="27" t="s">
        <v>59</v>
      </c>
      <c r="B1428" t="s">
        <v>126</v>
      </c>
      <c r="C1428" t="b">
        <v>1</v>
      </c>
    </row>
    <row r="1429" spans="1:3" x14ac:dyDescent="0.25">
      <c r="A1429" s="27" t="s">
        <v>60</v>
      </c>
      <c r="B1429" t="s">
        <v>126</v>
      </c>
      <c r="C1429" t="b">
        <v>1</v>
      </c>
    </row>
    <row r="1430" spans="1:3" x14ac:dyDescent="0.25">
      <c r="A1430" s="27" t="s">
        <v>98</v>
      </c>
      <c r="B1430" t="s">
        <v>126</v>
      </c>
      <c r="C1430" t="b">
        <v>1</v>
      </c>
    </row>
    <row r="1431" spans="1:3" x14ac:dyDescent="0.25">
      <c r="A1431" s="27" t="s">
        <v>100</v>
      </c>
      <c r="B1431" t="s">
        <v>126</v>
      </c>
      <c r="C1431" t="b">
        <v>1</v>
      </c>
    </row>
    <row r="1432" spans="1:3" x14ac:dyDescent="0.25">
      <c r="A1432" s="27" t="s">
        <v>102</v>
      </c>
      <c r="B1432" t="s">
        <v>126</v>
      </c>
      <c r="C1432" t="b">
        <v>1</v>
      </c>
    </row>
    <row r="1433" spans="1:3" x14ac:dyDescent="0.25">
      <c r="A1433" s="27" t="s">
        <v>104</v>
      </c>
      <c r="B1433" t="s">
        <v>126</v>
      </c>
      <c r="C1433" t="b">
        <v>1</v>
      </c>
    </row>
    <row r="1434" spans="1:3" x14ac:dyDescent="0.25">
      <c r="A1434" s="27" t="s">
        <v>106</v>
      </c>
      <c r="B1434" t="s">
        <v>126</v>
      </c>
      <c r="C1434" t="b">
        <v>1</v>
      </c>
    </row>
    <row r="1435" spans="1:3" x14ac:dyDescent="0.25">
      <c r="A1435" s="27" t="s">
        <v>108</v>
      </c>
      <c r="B1435" t="s">
        <v>126</v>
      </c>
      <c r="C1435" t="b">
        <v>1</v>
      </c>
    </row>
    <row r="1436" spans="1:3" x14ac:dyDescent="0.25">
      <c r="A1436" s="27" t="s">
        <v>110</v>
      </c>
      <c r="B1436" t="s">
        <v>126</v>
      </c>
      <c r="C1436" t="b">
        <v>1</v>
      </c>
    </row>
    <row r="1437" spans="1:3" x14ac:dyDescent="0.25">
      <c r="A1437" s="27" t="s">
        <v>112</v>
      </c>
      <c r="B1437" t="s">
        <v>126</v>
      </c>
      <c r="C1437" t="b">
        <v>1</v>
      </c>
    </row>
    <row r="1438" spans="1:3" x14ac:dyDescent="0.25">
      <c r="A1438" s="27" t="s">
        <v>114</v>
      </c>
      <c r="B1438" t="s">
        <v>126</v>
      </c>
      <c r="C1438" t="b">
        <v>1</v>
      </c>
    </row>
    <row r="1439" spans="1:3" x14ac:dyDescent="0.25">
      <c r="A1439" s="27" t="s">
        <v>116</v>
      </c>
      <c r="B1439" t="s">
        <v>126</v>
      </c>
      <c r="C1439" t="b">
        <v>1</v>
      </c>
    </row>
    <row r="1440" spans="1:3" x14ac:dyDescent="0.25">
      <c r="A1440" s="27" t="s">
        <v>118</v>
      </c>
      <c r="B1440" t="s">
        <v>126</v>
      </c>
      <c r="C1440" t="b">
        <v>1</v>
      </c>
    </row>
    <row r="1441" spans="1:3" x14ac:dyDescent="0.25">
      <c r="A1441" s="27" t="s">
        <v>120</v>
      </c>
      <c r="B1441" t="s">
        <v>126</v>
      </c>
      <c r="C1441" t="b">
        <v>1</v>
      </c>
    </row>
    <row r="1442" spans="1:3" x14ac:dyDescent="0.25">
      <c r="A1442" s="27" t="s">
        <v>224</v>
      </c>
      <c r="B1442" t="s">
        <v>126</v>
      </c>
      <c r="C1442" t="b">
        <v>1</v>
      </c>
    </row>
    <row r="1443" spans="1:3" x14ac:dyDescent="0.25">
      <c r="A1443" s="27" t="s">
        <v>225</v>
      </c>
      <c r="B1443" t="s">
        <v>126</v>
      </c>
      <c r="C1443" t="b">
        <v>1</v>
      </c>
    </row>
    <row r="1444" spans="1:3" x14ac:dyDescent="0.25">
      <c r="A1444" s="27" t="s">
        <v>226</v>
      </c>
      <c r="B1444" t="s">
        <v>126</v>
      </c>
      <c r="C1444" t="b">
        <v>1</v>
      </c>
    </row>
    <row r="1445" spans="1:3" x14ac:dyDescent="0.25">
      <c r="A1445" s="27" t="s">
        <v>227</v>
      </c>
      <c r="B1445" t="s">
        <v>126</v>
      </c>
      <c r="C1445" t="b">
        <v>1</v>
      </c>
    </row>
    <row r="1446" spans="1:3" x14ac:dyDescent="0.25">
      <c r="A1446" s="27" t="s">
        <v>228</v>
      </c>
      <c r="B1446" t="s">
        <v>126</v>
      </c>
      <c r="C1446" t="b">
        <v>1</v>
      </c>
    </row>
    <row r="1447" spans="1:3" x14ac:dyDescent="0.25">
      <c r="A1447" s="27" t="s">
        <v>229</v>
      </c>
      <c r="B1447" t="s">
        <v>126</v>
      </c>
      <c r="C1447" t="b">
        <v>1</v>
      </c>
    </row>
    <row r="1448" spans="1:3" x14ac:dyDescent="0.25">
      <c r="A1448" s="27" t="s">
        <v>230</v>
      </c>
      <c r="B1448" t="s">
        <v>126</v>
      </c>
      <c r="C1448" t="b">
        <v>1</v>
      </c>
    </row>
    <row r="1449" spans="1:3" x14ac:dyDescent="0.25">
      <c r="A1449" s="27" t="s">
        <v>231</v>
      </c>
      <c r="B1449" t="s">
        <v>126</v>
      </c>
      <c r="C1449" t="b">
        <v>1</v>
      </c>
    </row>
    <row r="1450" spans="1:3" x14ac:dyDescent="0.25">
      <c r="A1450" s="27" t="s">
        <v>232</v>
      </c>
      <c r="B1450" t="s">
        <v>126</v>
      </c>
      <c r="C1450" t="b">
        <v>1</v>
      </c>
    </row>
    <row r="1451" spans="1:3" x14ac:dyDescent="0.25">
      <c r="A1451" s="27" t="s">
        <v>233</v>
      </c>
      <c r="B1451" t="s">
        <v>126</v>
      </c>
      <c r="C1451" t="b">
        <v>1</v>
      </c>
    </row>
    <row r="1452" spans="1:3" x14ac:dyDescent="0.25">
      <c r="A1452" s="27" t="s">
        <v>234</v>
      </c>
      <c r="B1452" t="s">
        <v>126</v>
      </c>
      <c r="C1452" t="b">
        <v>1</v>
      </c>
    </row>
    <row r="1453" spans="1:3" x14ac:dyDescent="0.25">
      <c r="A1453" s="27" t="s">
        <v>235</v>
      </c>
      <c r="B1453" t="s">
        <v>126</v>
      </c>
      <c r="C1453" t="b">
        <v>1</v>
      </c>
    </row>
    <row r="1454" spans="1:3" x14ac:dyDescent="0.25">
      <c r="A1454" s="27" t="s">
        <v>61</v>
      </c>
      <c r="B1454" t="s">
        <v>126</v>
      </c>
      <c r="C1454" t="b">
        <v>1</v>
      </c>
    </row>
    <row r="1455" spans="1:3" x14ac:dyDescent="0.25">
      <c r="A1455" s="27" t="s">
        <v>62</v>
      </c>
      <c r="B1455" t="s">
        <v>126</v>
      </c>
      <c r="C1455" t="b">
        <v>1</v>
      </c>
    </row>
    <row r="1456" spans="1:3" x14ac:dyDescent="0.25">
      <c r="A1456" s="27" t="s">
        <v>63</v>
      </c>
      <c r="B1456" t="s">
        <v>126</v>
      </c>
      <c r="C1456" t="b">
        <v>1</v>
      </c>
    </row>
    <row r="1457" spans="1:3" x14ac:dyDescent="0.25">
      <c r="A1457" s="27" t="s">
        <v>64</v>
      </c>
      <c r="B1457" t="s">
        <v>126</v>
      </c>
      <c r="C1457" t="b">
        <v>1</v>
      </c>
    </row>
    <row r="1458" spans="1:3" x14ac:dyDescent="0.25">
      <c r="A1458" s="27" t="s">
        <v>65</v>
      </c>
      <c r="B1458" t="s">
        <v>126</v>
      </c>
      <c r="C1458" t="b">
        <v>1</v>
      </c>
    </row>
    <row r="1459" spans="1:3" x14ac:dyDescent="0.25">
      <c r="A1459" s="27" t="s">
        <v>66</v>
      </c>
      <c r="B1459" t="s">
        <v>126</v>
      </c>
      <c r="C1459" t="b">
        <v>1</v>
      </c>
    </row>
    <row r="1460" spans="1:3" x14ac:dyDescent="0.25">
      <c r="A1460" s="27" t="s">
        <v>67</v>
      </c>
      <c r="B1460" t="s">
        <v>126</v>
      </c>
      <c r="C1460" t="b">
        <v>1</v>
      </c>
    </row>
    <row r="1461" spans="1:3" x14ac:dyDescent="0.25">
      <c r="A1461" s="27" t="s">
        <v>68</v>
      </c>
      <c r="B1461" t="s">
        <v>126</v>
      </c>
      <c r="C1461" t="b">
        <v>1</v>
      </c>
    </row>
    <row r="1462" spans="1:3" x14ac:dyDescent="0.25">
      <c r="A1462" s="27" t="s">
        <v>69</v>
      </c>
      <c r="B1462" t="s">
        <v>126</v>
      </c>
      <c r="C1462" t="b">
        <v>1</v>
      </c>
    </row>
    <row r="1463" spans="1:3" x14ac:dyDescent="0.25">
      <c r="A1463" s="27" t="s">
        <v>70</v>
      </c>
      <c r="B1463" t="s">
        <v>126</v>
      </c>
      <c r="C1463" t="b">
        <v>1</v>
      </c>
    </row>
    <row r="1464" spans="1:3" x14ac:dyDescent="0.25">
      <c r="A1464" s="27" t="s">
        <v>71</v>
      </c>
      <c r="B1464" t="s">
        <v>126</v>
      </c>
      <c r="C1464" t="b">
        <v>1</v>
      </c>
    </row>
    <row r="1465" spans="1:3" x14ac:dyDescent="0.25">
      <c r="A1465" s="27" t="s">
        <v>72</v>
      </c>
      <c r="B1465" t="s">
        <v>126</v>
      </c>
      <c r="C1465" t="b">
        <v>1</v>
      </c>
    </row>
    <row r="1466" spans="1:3" x14ac:dyDescent="0.25">
      <c r="A1466" s="27" t="s">
        <v>236</v>
      </c>
      <c r="B1466" t="s">
        <v>126</v>
      </c>
      <c r="C1466" t="b">
        <v>0</v>
      </c>
    </row>
    <row r="1467" spans="1:3" x14ac:dyDescent="0.25">
      <c r="A1467" s="27" t="s">
        <v>237</v>
      </c>
      <c r="B1467" t="s">
        <v>126</v>
      </c>
      <c r="C1467" t="b">
        <v>0</v>
      </c>
    </row>
    <row r="1468" spans="1:3" x14ac:dyDescent="0.25">
      <c r="A1468" s="27" t="s">
        <v>238</v>
      </c>
      <c r="B1468" t="s">
        <v>126</v>
      </c>
      <c r="C1468" t="b">
        <v>0</v>
      </c>
    </row>
    <row r="1469" spans="1:3" x14ac:dyDescent="0.25">
      <c r="A1469" s="27" t="s">
        <v>239</v>
      </c>
      <c r="B1469" t="s">
        <v>126</v>
      </c>
      <c r="C1469" t="b">
        <v>0</v>
      </c>
    </row>
    <row r="1470" spans="1:3" x14ac:dyDescent="0.25">
      <c r="A1470" s="27" t="s">
        <v>240</v>
      </c>
      <c r="B1470" t="s">
        <v>126</v>
      </c>
      <c r="C1470" t="b">
        <v>0</v>
      </c>
    </row>
    <row r="1471" spans="1:3" x14ac:dyDescent="0.25">
      <c r="A1471" s="27" t="s">
        <v>241</v>
      </c>
      <c r="B1471" t="s">
        <v>126</v>
      </c>
      <c r="C1471" t="b">
        <v>0</v>
      </c>
    </row>
    <row r="1472" spans="1:3" x14ac:dyDescent="0.25">
      <c r="A1472" s="27" t="s">
        <v>242</v>
      </c>
      <c r="B1472" t="s">
        <v>126</v>
      </c>
      <c r="C1472" t="b">
        <v>0</v>
      </c>
    </row>
    <row r="1473" spans="1:3" x14ac:dyDescent="0.25">
      <c r="A1473" s="27" t="s">
        <v>243</v>
      </c>
      <c r="B1473" t="s">
        <v>126</v>
      </c>
      <c r="C1473" t="b">
        <v>0</v>
      </c>
    </row>
    <row r="1474" spans="1:3" x14ac:dyDescent="0.25">
      <c r="A1474" s="27" t="s">
        <v>244</v>
      </c>
      <c r="B1474" t="s">
        <v>126</v>
      </c>
      <c r="C1474" t="b">
        <v>0</v>
      </c>
    </row>
    <row r="1475" spans="1:3" x14ac:dyDescent="0.25">
      <c r="A1475" s="27" t="s">
        <v>245</v>
      </c>
      <c r="B1475" t="s">
        <v>126</v>
      </c>
      <c r="C1475" t="b">
        <v>0</v>
      </c>
    </row>
    <row r="1476" spans="1:3" x14ac:dyDescent="0.25">
      <c r="A1476" s="27" t="s">
        <v>246</v>
      </c>
      <c r="B1476" t="s">
        <v>126</v>
      </c>
      <c r="C1476" t="b">
        <v>0</v>
      </c>
    </row>
    <row r="1477" spans="1:3" x14ac:dyDescent="0.25">
      <c r="A1477" s="27" t="s">
        <v>247</v>
      </c>
      <c r="B1477" t="s">
        <v>126</v>
      </c>
      <c r="C1477" t="b">
        <v>0</v>
      </c>
    </row>
    <row r="1478" spans="1:3" x14ac:dyDescent="0.25">
      <c r="A1478" s="27" t="s">
        <v>408</v>
      </c>
      <c r="B1478" t="s">
        <v>126</v>
      </c>
      <c r="C1478" t="b">
        <v>1</v>
      </c>
    </row>
    <row r="1479" spans="1:3" x14ac:dyDescent="0.25">
      <c r="A1479" s="27" t="s">
        <v>409</v>
      </c>
      <c r="B1479" t="s">
        <v>126</v>
      </c>
      <c r="C1479" t="b">
        <v>1</v>
      </c>
    </row>
    <row r="1480" spans="1:3" x14ac:dyDescent="0.25">
      <c r="A1480" s="27" t="s">
        <v>410</v>
      </c>
      <c r="B1480" t="s">
        <v>126</v>
      </c>
      <c r="C1480" t="b">
        <v>1</v>
      </c>
    </row>
    <row r="1481" spans="1:3" x14ac:dyDescent="0.25">
      <c r="A1481" s="27" t="s">
        <v>411</v>
      </c>
      <c r="B1481" t="s">
        <v>126</v>
      </c>
      <c r="C1481" t="b">
        <v>1</v>
      </c>
    </row>
    <row r="1482" spans="1:3" x14ac:dyDescent="0.25">
      <c r="A1482" s="27" t="s">
        <v>412</v>
      </c>
      <c r="B1482" t="s">
        <v>126</v>
      </c>
      <c r="C1482" t="b">
        <v>1</v>
      </c>
    </row>
    <row r="1483" spans="1:3" x14ac:dyDescent="0.25">
      <c r="A1483" s="27" t="s">
        <v>413</v>
      </c>
      <c r="B1483" t="s">
        <v>126</v>
      </c>
      <c r="C1483" t="b">
        <v>1</v>
      </c>
    </row>
    <row r="1484" spans="1:3" x14ac:dyDescent="0.25">
      <c r="A1484" s="27" t="s">
        <v>414</v>
      </c>
      <c r="B1484" t="s">
        <v>126</v>
      </c>
      <c r="C1484" t="b">
        <v>1</v>
      </c>
    </row>
    <row r="1485" spans="1:3" x14ac:dyDescent="0.25">
      <c r="A1485" s="27" t="s">
        <v>415</v>
      </c>
      <c r="B1485" t="s">
        <v>126</v>
      </c>
      <c r="C1485" t="b">
        <v>1</v>
      </c>
    </row>
    <row r="1486" spans="1:3" x14ac:dyDescent="0.25">
      <c r="A1486" s="27" t="s">
        <v>416</v>
      </c>
      <c r="B1486" t="s">
        <v>126</v>
      </c>
      <c r="C1486" t="b">
        <v>1</v>
      </c>
    </row>
    <row r="1487" spans="1:3" x14ac:dyDescent="0.25">
      <c r="A1487" s="27" t="s">
        <v>417</v>
      </c>
      <c r="B1487" t="s">
        <v>126</v>
      </c>
      <c r="C1487" t="b">
        <v>1</v>
      </c>
    </row>
    <row r="1488" spans="1:3" x14ac:dyDescent="0.25">
      <c r="A1488" s="27" t="s">
        <v>418</v>
      </c>
      <c r="B1488" t="s">
        <v>126</v>
      </c>
      <c r="C1488" t="b">
        <v>1</v>
      </c>
    </row>
    <row r="1489" spans="1:3" x14ac:dyDescent="0.25">
      <c r="A1489" s="27" t="s">
        <v>419</v>
      </c>
      <c r="B1489" t="s">
        <v>126</v>
      </c>
      <c r="C1489" t="b">
        <v>1</v>
      </c>
    </row>
    <row r="1490" spans="1:3" x14ac:dyDescent="0.25">
      <c r="A1490" s="27" t="s">
        <v>420</v>
      </c>
      <c r="B1490" t="s">
        <v>126</v>
      </c>
      <c r="C1490" t="b">
        <v>1</v>
      </c>
    </row>
    <row r="1491" spans="1:3" x14ac:dyDescent="0.25">
      <c r="A1491" s="27" t="s">
        <v>421</v>
      </c>
      <c r="B1491" t="s">
        <v>126</v>
      </c>
      <c r="C1491" t="b">
        <v>1</v>
      </c>
    </row>
    <row r="1492" spans="1:3" x14ac:dyDescent="0.25">
      <c r="A1492" s="27" t="s">
        <v>422</v>
      </c>
      <c r="B1492" t="s">
        <v>126</v>
      </c>
      <c r="C1492" t="b">
        <v>1</v>
      </c>
    </row>
    <row r="1493" spans="1:3" x14ac:dyDescent="0.25">
      <c r="A1493" s="27" t="s">
        <v>423</v>
      </c>
      <c r="B1493" t="s">
        <v>126</v>
      </c>
      <c r="C1493" t="b">
        <v>1</v>
      </c>
    </row>
    <row r="1494" spans="1:3" x14ac:dyDescent="0.25">
      <c r="A1494" s="27" t="s">
        <v>424</v>
      </c>
      <c r="B1494" t="s">
        <v>126</v>
      </c>
      <c r="C1494" t="b">
        <v>1</v>
      </c>
    </row>
    <row r="1495" spans="1:3" x14ac:dyDescent="0.25">
      <c r="A1495" s="27" t="s">
        <v>425</v>
      </c>
      <c r="B1495" t="s">
        <v>126</v>
      </c>
      <c r="C1495" t="b">
        <v>1</v>
      </c>
    </row>
    <row r="1496" spans="1:3" x14ac:dyDescent="0.25">
      <c r="A1496" s="27" t="s">
        <v>426</v>
      </c>
      <c r="B1496" t="s">
        <v>126</v>
      </c>
      <c r="C1496" t="b">
        <v>1</v>
      </c>
    </row>
    <row r="1497" spans="1:3" x14ac:dyDescent="0.25">
      <c r="A1497" s="27" t="s">
        <v>427</v>
      </c>
      <c r="B1497" t="s">
        <v>126</v>
      </c>
      <c r="C1497" t="b">
        <v>1</v>
      </c>
    </row>
    <row r="1498" spans="1:3" x14ac:dyDescent="0.25">
      <c r="A1498" s="27" t="s">
        <v>428</v>
      </c>
      <c r="B1498" t="s">
        <v>126</v>
      </c>
      <c r="C1498" t="b">
        <v>1</v>
      </c>
    </row>
    <row r="1499" spans="1:3" x14ac:dyDescent="0.25">
      <c r="A1499" s="27" t="s">
        <v>429</v>
      </c>
      <c r="B1499" t="s">
        <v>126</v>
      </c>
      <c r="C1499" t="b">
        <v>1</v>
      </c>
    </row>
    <row r="1500" spans="1:3" x14ac:dyDescent="0.25">
      <c r="A1500" s="27" t="s">
        <v>430</v>
      </c>
      <c r="B1500" t="s">
        <v>126</v>
      </c>
      <c r="C1500" t="b">
        <v>1</v>
      </c>
    </row>
    <row r="1501" spans="1:3" x14ac:dyDescent="0.25">
      <c r="A1501" s="27" t="s">
        <v>431</v>
      </c>
      <c r="B1501" t="s">
        <v>126</v>
      </c>
      <c r="C1501" t="b">
        <v>1</v>
      </c>
    </row>
    <row r="1502" spans="1:3" x14ac:dyDescent="0.25">
      <c r="A1502" s="27" t="s">
        <v>97</v>
      </c>
      <c r="B1502" t="s">
        <v>126</v>
      </c>
      <c r="C1502" t="b">
        <v>1</v>
      </c>
    </row>
    <row r="1503" spans="1:3" x14ac:dyDescent="0.25">
      <c r="A1503" s="27" t="s">
        <v>99</v>
      </c>
      <c r="B1503" t="s">
        <v>126</v>
      </c>
      <c r="C1503" t="b">
        <v>1</v>
      </c>
    </row>
    <row r="1504" spans="1:3" x14ac:dyDescent="0.25">
      <c r="A1504" s="27" t="s">
        <v>101</v>
      </c>
      <c r="B1504" t="s">
        <v>126</v>
      </c>
      <c r="C1504" t="b">
        <v>1</v>
      </c>
    </row>
    <row r="1505" spans="1:3" x14ac:dyDescent="0.25">
      <c r="A1505" s="27" t="s">
        <v>103</v>
      </c>
      <c r="B1505" t="s">
        <v>126</v>
      </c>
      <c r="C1505" t="b">
        <v>1</v>
      </c>
    </row>
    <row r="1506" spans="1:3" x14ac:dyDescent="0.25">
      <c r="A1506" s="27" t="s">
        <v>105</v>
      </c>
      <c r="B1506" t="s">
        <v>126</v>
      </c>
      <c r="C1506" t="b">
        <v>1</v>
      </c>
    </row>
    <row r="1507" spans="1:3" x14ac:dyDescent="0.25">
      <c r="A1507" s="27" t="s">
        <v>107</v>
      </c>
      <c r="B1507" t="s">
        <v>126</v>
      </c>
      <c r="C1507" t="b">
        <v>1</v>
      </c>
    </row>
    <row r="1508" spans="1:3" x14ac:dyDescent="0.25">
      <c r="A1508" s="27" t="s">
        <v>109</v>
      </c>
      <c r="B1508" t="s">
        <v>126</v>
      </c>
      <c r="C1508" t="b">
        <v>1</v>
      </c>
    </row>
    <row r="1509" spans="1:3" x14ac:dyDescent="0.25">
      <c r="A1509" s="27" t="s">
        <v>111</v>
      </c>
      <c r="B1509" t="s">
        <v>126</v>
      </c>
      <c r="C1509" t="b">
        <v>1</v>
      </c>
    </row>
    <row r="1510" spans="1:3" x14ac:dyDescent="0.25">
      <c r="A1510" s="27" t="s">
        <v>113</v>
      </c>
      <c r="B1510" t="s">
        <v>126</v>
      </c>
      <c r="C1510" t="b">
        <v>1</v>
      </c>
    </row>
    <row r="1511" spans="1:3" x14ac:dyDescent="0.25">
      <c r="A1511" s="27" t="s">
        <v>115</v>
      </c>
      <c r="B1511" t="s">
        <v>126</v>
      </c>
      <c r="C1511" t="b">
        <v>1</v>
      </c>
    </row>
    <row r="1512" spans="1:3" x14ac:dyDescent="0.25">
      <c r="A1512" s="27" t="s">
        <v>117</v>
      </c>
      <c r="B1512" t="s">
        <v>126</v>
      </c>
      <c r="C1512" t="b">
        <v>1</v>
      </c>
    </row>
    <row r="1513" spans="1:3" x14ac:dyDescent="0.25">
      <c r="A1513" s="27" t="s">
        <v>119</v>
      </c>
      <c r="B1513" t="s">
        <v>126</v>
      </c>
      <c r="C1513" t="b">
        <v>1</v>
      </c>
    </row>
    <row r="1514" spans="1:3" x14ac:dyDescent="0.25">
      <c r="A1514" s="27" t="s">
        <v>121</v>
      </c>
      <c r="B1514" t="s">
        <v>126</v>
      </c>
      <c r="C1514" t="b">
        <v>1</v>
      </c>
    </row>
    <row r="1515" spans="1:3" x14ac:dyDescent="0.25">
      <c r="A1515" s="27" t="s">
        <v>432</v>
      </c>
      <c r="B1515" t="s">
        <v>126</v>
      </c>
      <c r="C1515" t="b">
        <v>1</v>
      </c>
    </row>
    <row r="1516" spans="1:3" x14ac:dyDescent="0.25">
      <c r="A1516" s="27" t="s">
        <v>433</v>
      </c>
      <c r="B1516" t="s">
        <v>126</v>
      </c>
      <c r="C1516" t="b">
        <v>1</v>
      </c>
    </row>
    <row r="1517" spans="1:3" x14ac:dyDescent="0.25">
      <c r="A1517" s="27" t="s">
        <v>434</v>
      </c>
      <c r="B1517" t="s">
        <v>126</v>
      </c>
      <c r="C1517" t="b">
        <v>1</v>
      </c>
    </row>
    <row r="1518" spans="1:3" x14ac:dyDescent="0.25">
      <c r="A1518" s="27" t="s">
        <v>435</v>
      </c>
      <c r="B1518" t="s">
        <v>126</v>
      </c>
      <c r="C1518" t="b">
        <v>1</v>
      </c>
    </row>
    <row r="1519" spans="1:3" x14ac:dyDescent="0.25">
      <c r="A1519" s="27" t="s">
        <v>436</v>
      </c>
      <c r="B1519" t="s">
        <v>126</v>
      </c>
      <c r="C1519" t="b">
        <v>1</v>
      </c>
    </row>
    <row r="1520" spans="1:3" x14ac:dyDescent="0.25">
      <c r="A1520" s="27" t="s">
        <v>437</v>
      </c>
      <c r="B1520" t="s">
        <v>126</v>
      </c>
      <c r="C1520" t="b">
        <v>1</v>
      </c>
    </row>
    <row r="1521" spans="1:3" x14ac:dyDescent="0.25">
      <c r="A1521" s="27" t="s">
        <v>438</v>
      </c>
      <c r="B1521" t="s">
        <v>126</v>
      </c>
      <c r="C1521" t="b">
        <v>1</v>
      </c>
    </row>
    <row r="1522" spans="1:3" x14ac:dyDescent="0.25">
      <c r="A1522" s="27" t="s">
        <v>439</v>
      </c>
      <c r="B1522" t="s">
        <v>126</v>
      </c>
      <c r="C1522" t="b">
        <v>1</v>
      </c>
    </row>
    <row r="1523" spans="1:3" x14ac:dyDescent="0.25">
      <c r="A1523" s="27" t="s">
        <v>440</v>
      </c>
      <c r="B1523" t="s">
        <v>126</v>
      </c>
      <c r="C1523" t="b">
        <v>1</v>
      </c>
    </row>
    <row r="1524" spans="1:3" x14ac:dyDescent="0.25">
      <c r="A1524" s="27" t="s">
        <v>441</v>
      </c>
      <c r="B1524" t="s">
        <v>126</v>
      </c>
      <c r="C1524" t="b">
        <v>1</v>
      </c>
    </row>
    <row r="1525" spans="1:3" x14ac:dyDescent="0.25">
      <c r="A1525" s="27" t="s">
        <v>442</v>
      </c>
      <c r="B1525" t="s">
        <v>126</v>
      </c>
      <c r="C1525" t="b">
        <v>1</v>
      </c>
    </row>
    <row r="1526" spans="1:3" x14ac:dyDescent="0.25">
      <c r="A1526" s="27" t="s">
        <v>443</v>
      </c>
      <c r="B1526" t="s">
        <v>126</v>
      </c>
      <c r="C1526" t="b">
        <v>1</v>
      </c>
    </row>
    <row r="1527" spans="1:3" x14ac:dyDescent="0.25">
      <c r="A1527" s="27" t="s">
        <v>444</v>
      </c>
      <c r="B1527" t="s">
        <v>126</v>
      </c>
      <c r="C1527" t="b">
        <v>1</v>
      </c>
    </row>
    <row r="1528" spans="1:3" x14ac:dyDescent="0.25">
      <c r="A1528" s="27" t="s">
        <v>445</v>
      </c>
      <c r="B1528" t="s">
        <v>126</v>
      </c>
      <c r="C1528" t="b">
        <v>1</v>
      </c>
    </row>
    <row r="1529" spans="1:3" x14ac:dyDescent="0.25">
      <c r="A1529" s="27" t="s">
        <v>446</v>
      </c>
      <c r="B1529" t="s">
        <v>126</v>
      </c>
      <c r="C1529" t="b">
        <v>1</v>
      </c>
    </row>
    <row r="1530" spans="1:3" x14ac:dyDescent="0.25">
      <c r="A1530" s="27" t="s">
        <v>447</v>
      </c>
      <c r="B1530" t="s">
        <v>126</v>
      </c>
      <c r="C1530" t="b">
        <v>1</v>
      </c>
    </row>
    <row r="1531" spans="1:3" x14ac:dyDescent="0.25">
      <c r="A1531" s="27" t="s">
        <v>448</v>
      </c>
      <c r="B1531" t="s">
        <v>126</v>
      </c>
      <c r="C1531" t="b">
        <v>1</v>
      </c>
    </row>
    <row r="1532" spans="1:3" x14ac:dyDescent="0.25">
      <c r="A1532" s="27" t="s">
        <v>449</v>
      </c>
      <c r="B1532" t="s">
        <v>126</v>
      </c>
      <c r="C1532" t="b">
        <v>1</v>
      </c>
    </row>
    <row r="1533" spans="1:3" x14ac:dyDescent="0.25">
      <c r="A1533" s="27" t="s">
        <v>450</v>
      </c>
      <c r="B1533" t="s">
        <v>126</v>
      </c>
      <c r="C1533" t="b">
        <v>1</v>
      </c>
    </row>
    <row r="1534" spans="1:3" x14ac:dyDescent="0.25">
      <c r="A1534" s="27" t="s">
        <v>451</v>
      </c>
      <c r="B1534" t="s">
        <v>126</v>
      </c>
      <c r="C1534" t="b">
        <v>1</v>
      </c>
    </row>
    <row r="1535" spans="1:3" x14ac:dyDescent="0.25">
      <c r="A1535" s="27" t="s">
        <v>452</v>
      </c>
      <c r="B1535" t="s">
        <v>126</v>
      </c>
      <c r="C1535" t="b">
        <v>1</v>
      </c>
    </row>
    <row r="1536" spans="1:3" x14ac:dyDescent="0.25">
      <c r="A1536" s="27" t="s">
        <v>453</v>
      </c>
      <c r="B1536" t="s">
        <v>126</v>
      </c>
      <c r="C1536" t="b">
        <v>1</v>
      </c>
    </row>
    <row r="1537" spans="1:3" x14ac:dyDescent="0.25">
      <c r="A1537" s="27" t="s">
        <v>454</v>
      </c>
      <c r="B1537" t="s">
        <v>126</v>
      </c>
      <c r="C1537" t="b">
        <v>1</v>
      </c>
    </row>
    <row r="1538" spans="1:3" x14ac:dyDescent="0.25">
      <c r="A1538" s="27" t="s">
        <v>455</v>
      </c>
      <c r="B1538" t="s">
        <v>126</v>
      </c>
      <c r="C1538" t="b">
        <v>1</v>
      </c>
    </row>
    <row r="1539" spans="1:3" x14ac:dyDescent="0.25">
      <c r="A1539" s="27" t="s">
        <v>456</v>
      </c>
      <c r="B1539" t="s">
        <v>126</v>
      </c>
      <c r="C1539" t="b">
        <v>1</v>
      </c>
    </row>
    <row r="1540" spans="1:3" x14ac:dyDescent="0.25">
      <c r="A1540" s="27" t="s">
        <v>457</v>
      </c>
      <c r="B1540" t="s">
        <v>126</v>
      </c>
      <c r="C1540" t="b">
        <v>1</v>
      </c>
    </row>
    <row r="1541" spans="1:3" x14ac:dyDescent="0.25">
      <c r="A1541" s="27" t="s">
        <v>223</v>
      </c>
      <c r="B1541" t="s">
        <v>193</v>
      </c>
      <c r="C1541" s="27" t="s">
        <v>259</v>
      </c>
    </row>
    <row r="1542" spans="1:3" x14ac:dyDescent="0.25">
      <c r="A1542" s="27" t="s">
        <v>223</v>
      </c>
      <c r="B1542" t="s">
        <v>262</v>
      </c>
      <c r="C1542">
        <v>2</v>
      </c>
    </row>
    <row r="1543" spans="1:3" x14ac:dyDescent="0.25">
      <c r="A1543" s="27" t="s">
        <v>223</v>
      </c>
      <c r="B1543" t="s">
        <v>263</v>
      </c>
      <c r="C1543" s="27" t="s">
        <v>274</v>
      </c>
    </row>
    <row r="1544" spans="1:3" x14ac:dyDescent="0.25">
      <c r="A1544" t="s">
        <v>281</v>
      </c>
    </row>
    <row r="1545" spans="1:3" x14ac:dyDescent="0.25">
      <c r="A1545" t="s">
        <v>283</v>
      </c>
    </row>
    <row r="1546" spans="1:3" x14ac:dyDescent="0.25">
      <c r="A1546" s="27" t="s">
        <v>13</v>
      </c>
      <c r="B1546" t="s">
        <v>124</v>
      </c>
      <c r="C1546" s="27" t="s">
        <v>185</v>
      </c>
    </row>
    <row r="1547" spans="1:3" x14ac:dyDescent="0.25">
      <c r="A1547" s="27" t="s">
        <v>13</v>
      </c>
      <c r="B1547" t="s">
        <v>125</v>
      </c>
      <c r="C1547" t="b">
        <v>0</v>
      </c>
    </row>
    <row r="1548" spans="1:3" x14ac:dyDescent="0.25">
      <c r="A1548" s="27" t="s">
        <v>407</v>
      </c>
      <c r="B1548" t="s">
        <v>126</v>
      </c>
      <c r="C1548" t="b">
        <v>0</v>
      </c>
    </row>
    <row r="1549" spans="1:3" x14ac:dyDescent="0.25">
      <c r="A1549" s="27" t="s">
        <v>223</v>
      </c>
      <c r="B1549" t="s">
        <v>126</v>
      </c>
      <c r="C1549" t="b">
        <v>0</v>
      </c>
    </row>
    <row r="1550" spans="1:3" x14ac:dyDescent="0.25">
      <c r="A1550" s="27" t="s">
        <v>12</v>
      </c>
      <c r="B1550" t="s">
        <v>126</v>
      </c>
      <c r="C1550" t="b">
        <v>0</v>
      </c>
    </row>
    <row r="1551" spans="1:3" x14ac:dyDescent="0.25">
      <c r="A1551" s="27" t="s">
        <v>140</v>
      </c>
      <c r="B1551" t="s">
        <v>126</v>
      </c>
      <c r="C1551" t="b">
        <v>0</v>
      </c>
    </row>
    <row r="1552" spans="1:3" x14ac:dyDescent="0.25">
      <c r="A1552" s="27" t="s">
        <v>49</v>
      </c>
      <c r="B1552" t="s">
        <v>126</v>
      </c>
      <c r="C1552" t="b">
        <v>1</v>
      </c>
    </row>
    <row r="1553" spans="1:3" x14ac:dyDescent="0.25">
      <c r="A1553" s="27" t="s">
        <v>50</v>
      </c>
      <c r="B1553" t="s">
        <v>126</v>
      </c>
      <c r="C1553" t="b">
        <v>1</v>
      </c>
    </row>
    <row r="1554" spans="1:3" x14ac:dyDescent="0.25">
      <c r="A1554" s="27" t="s">
        <v>51</v>
      </c>
      <c r="B1554" t="s">
        <v>126</v>
      </c>
      <c r="C1554" t="b">
        <v>1</v>
      </c>
    </row>
    <row r="1555" spans="1:3" x14ac:dyDescent="0.25">
      <c r="A1555" s="27" t="s">
        <v>52</v>
      </c>
      <c r="B1555" t="s">
        <v>126</v>
      </c>
      <c r="C1555" t="b">
        <v>1</v>
      </c>
    </row>
    <row r="1556" spans="1:3" x14ac:dyDescent="0.25">
      <c r="A1556" s="27" t="s">
        <v>53</v>
      </c>
      <c r="B1556" t="s">
        <v>126</v>
      </c>
      <c r="C1556" t="b">
        <v>1</v>
      </c>
    </row>
    <row r="1557" spans="1:3" x14ac:dyDescent="0.25">
      <c r="A1557" s="27" t="s">
        <v>54</v>
      </c>
      <c r="B1557" t="s">
        <v>126</v>
      </c>
      <c r="C1557" t="b">
        <v>1</v>
      </c>
    </row>
    <row r="1558" spans="1:3" x14ac:dyDescent="0.25">
      <c r="A1558" s="27" t="s">
        <v>55</v>
      </c>
      <c r="B1558" t="s">
        <v>126</v>
      </c>
      <c r="C1558" t="b">
        <v>1</v>
      </c>
    </row>
    <row r="1559" spans="1:3" x14ac:dyDescent="0.25">
      <c r="A1559" s="27" t="s">
        <v>56</v>
      </c>
      <c r="B1559" t="s">
        <v>126</v>
      </c>
      <c r="C1559" t="b">
        <v>1</v>
      </c>
    </row>
    <row r="1560" spans="1:3" x14ac:dyDescent="0.25">
      <c r="A1560" s="27" t="s">
        <v>57</v>
      </c>
      <c r="B1560" t="s">
        <v>126</v>
      </c>
      <c r="C1560" t="b">
        <v>1</v>
      </c>
    </row>
    <row r="1561" spans="1:3" x14ac:dyDescent="0.25">
      <c r="A1561" s="27" t="s">
        <v>58</v>
      </c>
      <c r="B1561" t="s">
        <v>126</v>
      </c>
      <c r="C1561" t="b">
        <v>1</v>
      </c>
    </row>
    <row r="1562" spans="1:3" x14ac:dyDescent="0.25">
      <c r="A1562" s="27" t="s">
        <v>59</v>
      </c>
      <c r="B1562" t="s">
        <v>126</v>
      </c>
      <c r="C1562" t="b">
        <v>1</v>
      </c>
    </row>
    <row r="1563" spans="1:3" x14ac:dyDescent="0.25">
      <c r="A1563" s="27" t="s">
        <v>60</v>
      </c>
      <c r="B1563" t="s">
        <v>126</v>
      </c>
      <c r="C1563" t="b">
        <v>1</v>
      </c>
    </row>
    <row r="1564" spans="1:3" x14ac:dyDescent="0.25">
      <c r="A1564" s="27" t="s">
        <v>98</v>
      </c>
      <c r="B1564" t="s">
        <v>126</v>
      </c>
      <c r="C1564" t="b">
        <v>1</v>
      </c>
    </row>
    <row r="1565" spans="1:3" x14ac:dyDescent="0.25">
      <c r="A1565" s="27" t="s">
        <v>100</v>
      </c>
      <c r="B1565" t="s">
        <v>126</v>
      </c>
      <c r="C1565" t="b">
        <v>1</v>
      </c>
    </row>
    <row r="1566" spans="1:3" x14ac:dyDescent="0.25">
      <c r="A1566" s="27" t="s">
        <v>102</v>
      </c>
      <c r="B1566" t="s">
        <v>126</v>
      </c>
      <c r="C1566" t="b">
        <v>1</v>
      </c>
    </row>
    <row r="1567" spans="1:3" x14ac:dyDescent="0.25">
      <c r="A1567" s="27" t="s">
        <v>104</v>
      </c>
      <c r="B1567" t="s">
        <v>126</v>
      </c>
      <c r="C1567" t="b">
        <v>1</v>
      </c>
    </row>
    <row r="1568" spans="1:3" x14ac:dyDescent="0.25">
      <c r="A1568" s="27" t="s">
        <v>106</v>
      </c>
      <c r="B1568" t="s">
        <v>126</v>
      </c>
      <c r="C1568" t="b">
        <v>1</v>
      </c>
    </row>
    <row r="1569" spans="1:3" x14ac:dyDescent="0.25">
      <c r="A1569" s="27" t="s">
        <v>108</v>
      </c>
      <c r="B1569" t="s">
        <v>126</v>
      </c>
      <c r="C1569" t="b">
        <v>1</v>
      </c>
    </row>
    <row r="1570" spans="1:3" x14ac:dyDescent="0.25">
      <c r="A1570" s="27" t="s">
        <v>110</v>
      </c>
      <c r="B1570" t="s">
        <v>126</v>
      </c>
      <c r="C1570" t="b">
        <v>1</v>
      </c>
    </row>
    <row r="1571" spans="1:3" x14ac:dyDescent="0.25">
      <c r="A1571" s="27" t="s">
        <v>112</v>
      </c>
      <c r="B1571" t="s">
        <v>126</v>
      </c>
      <c r="C1571" t="b">
        <v>1</v>
      </c>
    </row>
    <row r="1572" spans="1:3" x14ac:dyDescent="0.25">
      <c r="A1572" s="27" t="s">
        <v>114</v>
      </c>
      <c r="B1572" t="s">
        <v>126</v>
      </c>
      <c r="C1572" t="b">
        <v>1</v>
      </c>
    </row>
    <row r="1573" spans="1:3" x14ac:dyDescent="0.25">
      <c r="A1573" s="27" t="s">
        <v>116</v>
      </c>
      <c r="B1573" t="s">
        <v>126</v>
      </c>
      <c r="C1573" t="b">
        <v>1</v>
      </c>
    </row>
    <row r="1574" spans="1:3" x14ac:dyDescent="0.25">
      <c r="A1574" s="27" t="s">
        <v>118</v>
      </c>
      <c r="B1574" t="s">
        <v>126</v>
      </c>
      <c r="C1574" t="b">
        <v>1</v>
      </c>
    </row>
    <row r="1575" spans="1:3" x14ac:dyDescent="0.25">
      <c r="A1575" s="27" t="s">
        <v>120</v>
      </c>
      <c r="B1575" t="s">
        <v>126</v>
      </c>
      <c r="C1575" t="b">
        <v>1</v>
      </c>
    </row>
    <row r="1576" spans="1:3" x14ac:dyDescent="0.25">
      <c r="A1576" s="27" t="s">
        <v>224</v>
      </c>
      <c r="B1576" t="s">
        <v>126</v>
      </c>
      <c r="C1576" t="b">
        <v>1</v>
      </c>
    </row>
    <row r="1577" spans="1:3" x14ac:dyDescent="0.25">
      <c r="A1577" s="27" t="s">
        <v>225</v>
      </c>
      <c r="B1577" t="s">
        <v>126</v>
      </c>
      <c r="C1577" t="b">
        <v>1</v>
      </c>
    </row>
    <row r="1578" spans="1:3" x14ac:dyDescent="0.25">
      <c r="A1578" s="27" t="s">
        <v>226</v>
      </c>
      <c r="B1578" t="s">
        <v>126</v>
      </c>
      <c r="C1578" t="b">
        <v>1</v>
      </c>
    </row>
    <row r="1579" spans="1:3" x14ac:dyDescent="0.25">
      <c r="A1579" s="27" t="s">
        <v>227</v>
      </c>
      <c r="B1579" t="s">
        <v>126</v>
      </c>
      <c r="C1579" t="b">
        <v>1</v>
      </c>
    </row>
    <row r="1580" spans="1:3" x14ac:dyDescent="0.25">
      <c r="A1580" s="27" t="s">
        <v>228</v>
      </c>
      <c r="B1580" t="s">
        <v>126</v>
      </c>
      <c r="C1580" t="b">
        <v>1</v>
      </c>
    </row>
    <row r="1581" spans="1:3" x14ac:dyDescent="0.25">
      <c r="A1581" s="27" t="s">
        <v>229</v>
      </c>
      <c r="B1581" t="s">
        <v>126</v>
      </c>
      <c r="C1581" t="b">
        <v>1</v>
      </c>
    </row>
    <row r="1582" spans="1:3" x14ac:dyDescent="0.25">
      <c r="A1582" s="27" t="s">
        <v>230</v>
      </c>
      <c r="B1582" t="s">
        <v>126</v>
      </c>
      <c r="C1582" t="b">
        <v>1</v>
      </c>
    </row>
    <row r="1583" spans="1:3" x14ac:dyDescent="0.25">
      <c r="A1583" s="27" t="s">
        <v>231</v>
      </c>
      <c r="B1583" t="s">
        <v>126</v>
      </c>
      <c r="C1583" t="b">
        <v>1</v>
      </c>
    </row>
    <row r="1584" spans="1:3" x14ac:dyDescent="0.25">
      <c r="A1584" s="27" t="s">
        <v>232</v>
      </c>
      <c r="B1584" t="s">
        <v>126</v>
      </c>
      <c r="C1584" t="b">
        <v>1</v>
      </c>
    </row>
    <row r="1585" spans="1:3" x14ac:dyDescent="0.25">
      <c r="A1585" s="27" t="s">
        <v>233</v>
      </c>
      <c r="B1585" t="s">
        <v>126</v>
      </c>
      <c r="C1585" t="b">
        <v>1</v>
      </c>
    </row>
    <row r="1586" spans="1:3" x14ac:dyDescent="0.25">
      <c r="A1586" s="27" t="s">
        <v>234</v>
      </c>
      <c r="B1586" t="s">
        <v>126</v>
      </c>
      <c r="C1586" t="b">
        <v>1</v>
      </c>
    </row>
    <row r="1587" spans="1:3" x14ac:dyDescent="0.25">
      <c r="A1587" s="27" t="s">
        <v>235</v>
      </c>
      <c r="B1587" t="s">
        <v>126</v>
      </c>
      <c r="C1587" t="b">
        <v>1</v>
      </c>
    </row>
    <row r="1588" spans="1:3" x14ac:dyDescent="0.25">
      <c r="A1588" s="27" t="s">
        <v>61</v>
      </c>
      <c r="B1588" t="s">
        <v>126</v>
      </c>
      <c r="C1588" t="b">
        <v>1</v>
      </c>
    </row>
    <row r="1589" spans="1:3" x14ac:dyDescent="0.25">
      <c r="A1589" s="27" t="s">
        <v>62</v>
      </c>
      <c r="B1589" t="s">
        <v>126</v>
      </c>
      <c r="C1589" t="b">
        <v>1</v>
      </c>
    </row>
    <row r="1590" spans="1:3" x14ac:dyDescent="0.25">
      <c r="A1590" s="27" t="s">
        <v>63</v>
      </c>
      <c r="B1590" t="s">
        <v>126</v>
      </c>
      <c r="C1590" t="b">
        <v>1</v>
      </c>
    </row>
    <row r="1591" spans="1:3" x14ac:dyDescent="0.25">
      <c r="A1591" s="27" t="s">
        <v>64</v>
      </c>
      <c r="B1591" t="s">
        <v>126</v>
      </c>
      <c r="C1591" t="b">
        <v>1</v>
      </c>
    </row>
    <row r="1592" spans="1:3" x14ac:dyDescent="0.25">
      <c r="A1592" s="27" t="s">
        <v>65</v>
      </c>
      <c r="B1592" t="s">
        <v>126</v>
      </c>
      <c r="C1592" t="b">
        <v>1</v>
      </c>
    </row>
    <row r="1593" spans="1:3" x14ac:dyDescent="0.25">
      <c r="A1593" s="27" t="s">
        <v>66</v>
      </c>
      <c r="B1593" t="s">
        <v>126</v>
      </c>
      <c r="C1593" t="b">
        <v>1</v>
      </c>
    </row>
    <row r="1594" spans="1:3" x14ac:dyDescent="0.25">
      <c r="A1594" s="27" t="s">
        <v>67</v>
      </c>
      <c r="B1594" t="s">
        <v>126</v>
      </c>
      <c r="C1594" t="b">
        <v>1</v>
      </c>
    </row>
    <row r="1595" spans="1:3" x14ac:dyDescent="0.25">
      <c r="A1595" s="27" t="s">
        <v>68</v>
      </c>
      <c r="B1595" t="s">
        <v>126</v>
      </c>
      <c r="C1595" t="b">
        <v>1</v>
      </c>
    </row>
    <row r="1596" spans="1:3" x14ac:dyDescent="0.25">
      <c r="A1596" s="27" t="s">
        <v>69</v>
      </c>
      <c r="B1596" t="s">
        <v>126</v>
      </c>
      <c r="C1596" t="b">
        <v>1</v>
      </c>
    </row>
    <row r="1597" spans="1:3" x14ac:dyDescent="0.25">
      <c r="A1597" s="27" t="s">
        <v>70</v>
      </c>
      <c r="B1597" t="s">
        <v>126</v>
      </c>
      <c r="C1597" t="b">
        <v>1</v>
      </c>
    </row>
    <row r="1598" spans="1:3" x14ac:dyDescent="0.25">
      <c r="A1598" s="27" t="s">
        <v>71</v>
      </c>
      <c r="B1598" t="s">
        <v>126</v>
      </c>
      <c r="C1598" t="b">
        <v>1</v>
      </c>
    </row>
    <row r="1599" spans="1:3" x14ac:dyDescent="0.25">
      <c r="A1599" s="27" t="s">
        <v>72</v>
      </c>
      <c r="B1599" t="s">
        <v>126</v>
      </c>
      <c r="C1599" t="b">
        <v>1</v>
      </c>
    </row>
    <row r="1600" spans="1:3" x14ac:dyDescent="0.25">
      <c r="A1600" s="27" t="s">
        <v>236</v>
      </c>
      <c r="B1600" t="s">
        <v>126</v>
      </c>
      <c r="C1600" t="b">
        <v>1</v>
      </c>
    </row>
    <row r="1601" spans="1:3" x14ac:dyDescent="0.25">
      <c r="A1601" s="27" t="s">
        <v>237</v>
      </c>
      <c r="B1601" t="s">
        <v>126</v>
      </c>
      <c r="C1601" t="b">
        <v>1</v>
      </c>
    </row>
    <row r="1602" spans="1:3" x14ac:dyDescent="0.25">
      <c r="A1602" s="27" t="s">
        <v>238</v>
      </c>
      <c r="B1602" t="s">
        <v>126</v>
      </c>
      <c r="C1602" t="b">
        <v>1</v>
      </c>
    </row>
    <row r="1603" spans="1:3" x14ac:dyDescent="0.25">
      <c r="A1603" s="27" t="s">
        <v>239</v>
      </c>
      <c r="B1603" t="s">
        <v>126</v>
      </c>
      <c r="C1603" t="b">
        <v>1</v>
      </c>
    </row>
    <row r="1604" spans="1:3" x14ac:dyDescent="0.25">
      <c r="A1604" s="27" t="s">
        <v>240</v>
      </c>
      <c r="B1604" t="s">
        <v>126</v>
      </c>
      <c r="C1604" t="b">
        <v>1</v>
      </c>
    </row>
    <row r="1605" spans="1:3" x14ac:dyDescent="0.25">
      <c r="A1605" s="27" t="s">
        <v>241</v>
      </c>
      <c r="B1605" t="s">
        <v>126</v>
      </c>
      <c r="C1605" t="b">
        <v>1</v>
      </c>
    </row>
    <row r="1606" spans="1:3" x14ac:dyDescent="0.25">
      <c r="A1606" s="27" t="s">
        <v>242</v>
      </c>
      <c r="B1606" t="s">
        <v>126</v>
      </c>
      <c r="C1606" t="b">
        <v>1</v>
      </c>
    </row>
    <row r="1607" spans="1:3" x14ac:dyDescent="0.25">
      <c r="A1607" s="27" t="s">
        <v>243</v>
      </c>
      <c r="B1607" t="s">
        <v>126</v>
      </c>
      <c r="C1607" t="b">
        <v>1</v>
      </c>
    </row>
    <row r="1608" spans="1:3" x14ac:dyDescent="0.25">
      <c r="A1608" s="27" t="s">
        <v>244</v>
      </c>
      <c r="B1608" t="s">
        <v>126</v>
      </c>
      <c r="C1608" t="b">
        <v>1</v>
      </c>
    </row>
    <row r="1609" spans="1:3" x14ac:dyDescent="0.25">
      <c r="A1609" s="27" t="s">
        <v>245</v>
      </c>
      <c r="B1609" t="s">
        <v>126</v>
      </c>
      <c r="C1609" t="b">
        <v>1</v>
      </c>
    </row>
    <row r="1610" spans="1:3" x14ac:dyDescent="0.25">
      <c r="A1610" s="27" t="s">
        <v>246</v>
      </c>
      <c r="B1610" t="s">
        <v>126</v>
      </c>
      <c r="C1610" t="b">
        <v>1</v>
      </c>
    </row>
    <row r="1611" spans="1:3" x14ac:dyDescent="0.25">
      <c r="A1611" s="27" t="s">
        <v>247</v>
      </c>
      <c r="B1611" t="s">
        <v>126</v>
      </c>
      <c r="C1611" t="b">
        <v>1</v>
      </c>
    </row>
    <row r="1612" spans="1:3" x14ac:dyDescent="0.25">
      <c r="A1612" s="27" t="s">
        <v>408</v>
      </c>
      <c r="B1612" t="s">
        <v>126</v>
      </c>
      <c r="C1612" t="b">
        <v>1</v>
      </c>
    </row>
    <row r="1613" spans="1:3" x14ac:dyDescent="0.25">
      <c r="A1613" s="27" t="s">
        <v>409</v>
      </c>
      <c r="B1613" t="s">
        <v>126</v>
      </c>
      <c r="C1613" t="b">
        <v>1</v>
      </c>
    </row>
    <row r="1614" spans="1:3" x14ac:dyDescent="0.25">
      <c r="A1614" s="27" t="s">
        <v>410</v>
      </c>
      <c r="B1614" t="s">
        <v>126</v>
      </c>
      <c r="C1614" t="b">
        <v>1</v>
      </c>
    </row>
    <row r="1615" spans="1:3" x14ac:dyDescent="0.25">
      <c r="A1615" s="27" t="s">
        <v>411</v>
      </c>
      <c r="B1615" t="s">
        <v>126</v>
      </c>
      <c r="C1615" t="b">
        <v>1</v>
      </c>
    </row>
    <row r="1616" spans="1:3" x14ac:dyDescent="0.25">
      <c r="A1616" s="27" t="s">
        <v>412</v>
      </c>
      <c r="B1616" t="s">
        <v>126</v>
      </c>
      <c r="C1616" t="b">
        <v>1</v>
      </c>
    </row>
    <row r="1617" spans="1:3" x14ac:dyDescent="0.25">
      <c r="A1617" s="27" t="s">
        <v>413</v>
      </c>
      <c r="B1617" t="s">
        <v>126</v>
      </c>
      <c r="C1617" t="b">
        <v>1</v>
      </c>
    </row>
    <row r="1618" spans="1:3" x14ac:dyDescent="0.25">
      <c r="A1618" s="27" t="s">
        <v>414</v>
      </c>
      <c r="B1618" t="s">
        <v>126</v>
      </c>
      <c r="C1618" t="b">
        <v>1</v>
      </c>
    </row>
    <row r="1619" spans="1:3" x14ac:dyDescent="0.25">
      <c r="A1619" s="27" t="s">
        <v>415</v>
      </c>
      <c r="B1619" t="s">
        <v>126</v>
      </c>
      <c r="C1619" t="b">
        <v>1</v>
      </c>
    </row>
    <row r="1620" spans="1:3" x14ac:dyDescent="0.25">
      <c r="A1620" s="27" t="s">
        <v>416</v>
      </c>
      <c r="B1620" t="s">
        <v>126</v>
      </c>
      <c r="C1620" t="b">
        <v>1</v>
      </c>
    </row>
    <row r="1621" spans="1:3" x14ac:dyDescent="0.25">
      <c r="A1621" s="27" t="s">
        <v>417</v>
      </c>
      <c r="B1621" t="s">
        <v>126</v>
      </c>
      <c r="C1621" t="b">
        <v>1</v>
      </c>
    </row>
    <row r="1622" spans="1:3" x14ac:dyDescent="0.25">
      <c r="A1622" s="27" t="s">
        <v>418</v>
      </c>
      <c r="B1622" t="s">
        <v>126</v>
      </c>
      <c r="C1622" t="b">
        <v>1</v>
      </c>
    </row>
    <row r="1623" spans="1:3" x14ac:dyDescent="0.25">
      <c r="A1623" s="27" t="s">
        <v>419</v>
      </c>
      <c r="B1623" t="s">
        <v>126</v>
      </c>
      <c r="C1623" t="b">
        <v>1</v>
      </c>
    </row>
    <row r="1624" spans="1:3" x14ac:dyDescent="0.25">
      <c r="A1624" s="27" t="s">
        <v>420</v>
      </c>
      <c r="B1624" t="s">
        <v>126</v>
      </c>
      <c r="C1624" t="b">
        <v>1</v>
      </c>
    </row>
    <row r="1625" spans="1:3" x14ac:dyDescent="0.25">
      <c r="A1625" s="27" t="s">
        <v>421</v>
      </c>
      <c r="B1625" t="s">
        <v>126</v>
      </c>
      <c r="C1625" t="b">
        <v>1</v>
      </c>
    </row>
    <row r="1626" spans="1:3" x14ac:dyDescent="0.25">
      <c r="A1626" s="27" t="s">
        <v>422</v>
      </c>
      <c r="B1626" t="s">
        <v>126</v>
      </c>
      <c r="C1626" t="b">
        <v>1</v>
      </c>
    </row>
    <row r="1627" spans="1:3" x14ac:dyDescent="0.25">
      <c r="A1627" s="27" t="s">
        <v>423</v>
      </c>
      <c r="B1627" t="s">
        <v>126</v>
      </c>
      <c r="C1627" t="b">
        <v>1</v>
      </c>
    </row>
    <row r="1628" spans="1:3" x14ac:dyDescent="0.25">
      <c r="A1628" s="27" t="s">
        <v>424</v>
      </c>
      <c r="B1628" t="s">
        <v>126</v>
      </c>
      <c r="C1628" t="b">
        <v>1</v>
      </c>
    </row>
    <row r="1629" spans="1:3" x14ac:dyDescent="0.25">
      <c r="A1629" s="27" t="s">
        <v>425</v>
      </c>
      <c r="B1629" t="s">
        <v>126</v>
      </c>
      <c r="C1629" t="b">
        <v>1</v>
      </c>
    </row>
    <row r="1630" spans="1:3" x14ac:dyDescent="0.25">
      <c r="A1630" s="27" t="s">
        <v>426</v>
      </c>
      <c r="B1630" t="s">
        <v>126</v>
      </c>
      <c r="C1630" t="b">
        <v>1</v>
      </c>
    </row>
    <row r="1631" spans="1:3" x14ac:dyDescent="0.25">
      <c r="A1631" s="27" t="s">
        <v>427</v>
      </c>
      <c r="B1631" t="s">
        <v>126</v>
      </c>
      <c r="C1631" t="b">
        <v>1</v>
      </c>
    </row>
    <row r="1632" spans="1:3" x14ac:dyDescent="0.25">
      <c r="A1632" s="27" t="s">
        <v>428</v>
      </c>
      <c r="B1632" t="s">
        <v>126</v>
      </c>
      <c r="C1632" t="b">
        <v>1</v>
      </c>
    </row>
    <row r="1633" spans="1:3" x14ac:dyDescent="0.25">
      <c r="A1633" s="27" t="s">
        <v>429</v>
      </c>
      <c r="B1633" t="s">
        <v>126</v>
      </c>
      <c r="C1633" t="b">
        <v>1</v>
      </c>
    </row>
    <row r="1634" spans="1:3" x14ac:dyDescent="0.25">
      <c r="A1634" s="27" t="s">
        <v>430</v>
      </c>
      <c r="B1634" t="s">
        <v>126</v>
      </c>
      <c r="C1634" t="b">
        <v>1</v>
      </c>
    </row>
    <row r="1635" spans="1:3" x14ac:dyDescent="0.25">
      <c r="A1635" s="27" t="s">
        <v>431</v>
      </c>
      <c r="B1635" t="s">
        <v>126</v>
      </c>
      <c r="C1635" t="b">
        <v>1</v>
      </c>
    </row>
    <row r="1636" spans="1:3" x14ac:dyDescent="0.25">
      <c r="A1636" s="27" t="s">
        <v>97</v>
      </c>
      <c r="B1636" t="s">
        <v>126</v>
      </c>
      <c r="C1636" t="b">
        <v>1</v>
      </c>
    </row>
    <row r="1637" spans="1:3" x14ac:dyDescent="0.25">
      <c r="A1637" s="27" t="s">
        <v>99</v>
      </c>
      <c r="B1637" t="s">
        <v>126</v>
      </c>
      <c r="C1637" t="b">
        <v>1</v>
      </c>
    </row>
    <row r="1638" spans="1:3" x14ac:dyDescent="0.25">
      <c r="A1638" s="27" t="s">
        <v>101</v>
      </c>
      <c r="B1638" t="s">
        <v>126</v>
      </c>
      <c r="C1638" t="b">
        <v>1</v>
      </c>
    </row>
    <row r="1639" spans="1:3" x14ac:dyDescent="0.25">
      <c r="A1639" s="27" t="s">
        <v>103</v>
      </c>
      <c r="B1639" t="s">
        <v>126</v>
      </c>
      <c r="C1639" t="b">
        <v>1</v>
      </c>
    </row>
    <row r="1640" spans="1:3" x14ac:dyDescent="0.25">
      <c r="A1640" s="27" t="s">
        <v>105</v>
      </c>
      <c r="B1640" t="s">
        <v>126</v>
      </c>
      <c r="C1640" t="b">
        <v>1</v>
      </c>
    </row>
    <row r="1641" spans="1:3" x14ac:dyDescent="0.25">
      <c r="A1641" s="27" t="s">
        <v>107</v>
      </c>
      <c r="B1641" t="s">
        <v>126</v>
      </c>
      <c r="C1641" t="b">
        <v>1</v>
      </c>
    </row>
    <row r="1642" spans="1:3" x14ac:dyDescent="0.25">
      <c r="A1642" s="27" t="s">
        <v>109</v>
      </c>
      <c r="B1642" t="s">
        <v>126</v>
      </c>
      <c r="C1642" t="b">
        <v>1</v>
      </c>
    </row>
    <row r="1643" spans="1:3" x14ac:dyDescent="0.25">
      <c r="A1643" s="27" t="s">
        <v>111</v>
      </c>
      <c r="B1643" t="s">
        <v>126</v>
      </c>
      <c r="C1643" t="b">
        <v>1</v>
      </c>
    </row>
    <row r="1644" spans="1:3" x14ac:dyDescent="0.25">
      <c r="A1644" s="27" t="s">
        <v>113</v>
      </c>
      <c r="B1644" t="s">
        <v>126</v>
      </c>
      <c r="C1644" t="b">
        <v>1</v>
      </c>
    </row>
    <row r="1645" spans="1:3" x14ac:dyDescent="0.25">
      <c r="A1645" s="27" t="s">
        <v>115</v>
      </c>
      <c r="B1645" t="s">
        <v>126</v>
      </c>
      <c r="C1645" t="b">
        <v>1</v>
      </c>
    </row>
    <row r="1646" spans="1:3" x14ac:dyDescent="0.25">
      <c r="A1646" s="27" t="s">
        <v>117</v>
      </c>
      <c r="B1646" t="s">
        <v>126</v>
      </c>
      <c r="C1646" t="b">
        <v>1</v>
      </c>
    </row>
    <row r="1647" spans="1:3" x14ac:dyDescent="0.25">
      <c r="A1647" s="27" t="s">
        <v>119</v>
      </c>
      <c r="B1647" t="s">
        <v>126</v>
      </c>
      <c r="C1647" t="b">
        <v>1</v>
      </c>
    </row>
    <row r="1648" spans="1:3" x14ac:dyDescent="0.25">
      <c r="A1648" s="27" t="s">
        <v>121</v>
      </c>
      <c r="B1648" t="s">
        <v>126</v>
      </c>
      <c r="C1648" t="b">
        <v>1</v>
      </c>
    </row>
    <row r="1649" spans="1:3" x14ac:dyDescent="0.25">
      <c r="A1649" s="27" t="s">
        <v>432</v>
      </c>
      <c r="B1649" t="s">
        <v>126</v>
      </c>
      <c r="C1649" t="b">
        <v>0</v>
      </c>
    </row>
    <row r="1650" spans="1:3" x14ac:dyDescent="0.25">
      <c r="A1650" s="27" t="s">
        <v>433</v>
      </c>
      <c r="B1650" t="s">
        <v>126</v>
      </c>
      <c r="C1650" t="b">
        <v>0</v>
      </c>
    </row>
    <row r="1651" spans="1:3" x14ac:dyDescent="0.25">
      <c r="A1651" s="27" t="s">
        <v>434</v>
      </c>
      <c r="B1651" t="s">
        <v>126</v>
      </c>
      <c r="C1651" t="b">
        <v>0</v>
      </c>
    </row>
    <row r="1652" spans="1:3" x14ac:dyDescent="0.25">
      <c r="A1652" s="27" t="s">
        <v>435</v>
      </c>
      <c r="B1652" t="s">
        <v>126</v>
      </c>
      <c r="C1652" t="b">
        <v>0</v>
      </c>
    </row>
    <row r="1653" spans="1:3" x14ac:dyDescent="0.25">
      <c r="A1653" s="27" t="s">
        <v>436</v>
      </c>
      <c r="B1653" t="s">
        <v>126</v>
      </c>
      <c r="C1653" t="b">
        <v>0</v>
      </c>
    </row>
    <row r="1654" spans="1:3" x14ac:dyDescent="0.25">
      <c r="A1654" s="27" t="s">
        <v>437</v>
      </c>
      <c r="B1654" t="s">
        <v>126</v>
      </c>
      <c r="C1654" t="b">
        <v>0</v>
      </c>
    </row>
    <row r="1655" spans="1:3" x14ac:dyDescent="0.25">
      <c r="A1655" s="27" t="s">
        <v>438</v>
      </c>
      <c r="B1655" t="s">
        <v>126</v>
      </c>
      <c r="C1655" t="b">
        <v>0</v>
      </c>
    </row>
    <row r="1656" spans="1:3" x14ac:dyDescent="0.25">
      <c r="A1656" s="27" t="s">
        <v>439</v>
      </c>
      <c r="B1656" t="s">
        <v>126</v>
      </c>
      <c r="C1656" t="b">
        <v>0</v>
      </c>
    </row>
    <row r="1657" spans="1:3" x14ac:dyDescent="0.25">
      <c r="A1657" s="27" t="s">
        <v>440</v>
      </c>
      <c r="B1657" t="s">
        <v>126</v>
      </c>
      <c r="C1657" t="b">
        <v>0</v>
      </c>
    </row>
    <row r="1658" spans="1:3" x14ac:dyDescent="0.25">
      <c r="A1658" s="27" t="s">
        <v>441</v>
      </c>
      <c r="B1658" t="s">
        <v>126</v>
      </c>
      <c r="C1658" t="b">
        <v>0</v>
      </c>
    </row>
    <row r="1659" spans="1:3" x14ac:dyDescent="0.25">
      <c r="A1659" s="27" t="s">
        <v>442</v>
      </c>
      <c r="B1659" t="s">
        <v>126</v>
      </c>
      <c r="C1659" t="b">
        <v>0</v>
      </c>
    </row>
    <row r="1660" spans="1:3" x14ac:dyDescent="0.25">
      <c r="A1660" s="27" t="s">
        <v>443</v>
      </c>
      <c r="B1660" t="s">
        <v>126</v>
      </c>
      <c r="C1660" t="b">
        <v>0</v>
      </c>
    </row>
    <row r="1661" spans="1:3" x14ac:dyDescent="0.25">
      <c r="A1661" s="27" t="s">
        <v>444</v>
      </c>
      <c r="B1661" t="s">
        <v>126</v>
      </c>
      <c r="C1661" t="b">
        <v>0</v>
      </c>
    </row>
    <row r="1662" spans="1:3" x14ac:dyDescent="0.25">
      <c r="A1662" s="27" t="s">
        <v>445</v>
      </c>
      <c r="B1662" t="s">
        <v>126</v>
      </c>
      <c r="C1662" t="b">
        <v>1</v>
      </c>
    </row>
    <row r="1663" spans="1:3" x14ac:dyDescent="0.25">
      <c r="A1663" s="27" t="s">
        <v>446</v>
      </c>
      <c r="B1663" t="s">
        <v>126</v>
      </c>
      <c r="C1663" t="b">
        <v>1</v>
      </c>
    </row>
    <row r="1664" spans="1:3" x14ac:dyDescent="0.25">
      <c r="A1664" s="27" t="s">
        <v>447</v>
      </c>
      <c r="B1664" t="s">
        <v>126</v>
      </c>
      <c r="C1664" t="b">
        <v>1</v>
      </c>
    </row>
    <row r="1665" spans="1:3" x14ac:dyDescent="0.25">
      <c r="A1665" s="27" t="s">
        <v>448</v>
      </c>
      <c r="B1665" t="s">
        <v>126</v>
      </c>
      <c r="C1665" t="b">
        <v>1</v>
      </c>
    </row>
    <row r="1666" spans="1:3" x14ac:dyDescent="0.25">
      <c r="A1666" s="27" t="s">
        <v>449</v>
      </c>
      <c r="B1666" t="s">
        <v>126</v>
      </c>
      <c r="C1666" t="b">
        <v>1</v>
      </c>
    </row>
    <row r="1667" spans="1:3" x14ac:dyDescent="0.25">
      <c r="A1667" s="27" t="s">
        <v>450</v>
      </c>
      <c r="B1667" t="s">
        <v>126</v>
      </c>
      <c r="C1667" t="b">
        <v>1</v>
      </c>
    </row>
    <row r="1668" spans="1:3" x14ac:dyDescent="0.25">
      <c r="A1668" s="27" t="s">
        <v>451</v>
      </c>
      <c r="B1668" t="s">
        <v>126</v>
      </c>
      <c r="C1668" t="b">
        <v>1</v>
      </c>
    </row>
    <row r="1669" spans="1:3" x14ac:dyDescent="0.25">
      <c r="A1669" s="27" t="s">
        <v>452</v>
      </c>
      <c r="B1669" t="s">
        <v>126</v>
      </c>
      <c r="C1669" t="b">
        <v>1</v>
      </c>
    </row>
    <row r="1670" spans="1:3" x14ac:dyDescent="0.25">
      <c r="A1670" s="27" t="s">
        <v>453</v>
      </c>
      <c r="B1670" t="s">
        <v>126</v>
      </c>
      <c r="C1670" t="b">
        <v>1</v>
      </c>
    </row>
    <row r="1671" spans="1:3" x14ac:dyDescent="0.25">
      <c r="A1671" s="27" t="s">
        <v>454</v>
      </c>
      <c r="B1671" t="s">
        <v>126</v>
      </c>
      <c r="C1671" t="b">
        <v>1</v>
      </c>
    </row>
    <row r="1672" spans="1:3" x14ac:dyDescent="0.25">
      <c r="A1672" s="27" t="s">
        <v>455</v>
      </c>
      <c r="B1672" t="s">
        <v>126</v>
      </c>
      <c r="C1672" t="b">
        <v>1</v>
      </c>
    </row>
    <row r="1673" spans="1:3" x14ac:dyDescent="0.25">
      <c r="A1673" s="27" t="s">
        <v>456</v>
      </c>
      <c r="B1673" t="s">
        <v>126</v>
      </c>
      <c r="C1673" t="b">
        <v>1</v>
      </c>
    </row>
    <row r="1674" spans="1:3" x14ac:dyDescent="0.25">
      <c r="A1674" s="27" t="s">
        <v>457</v>
      </c>
      <c r="B1674" t="s">
        <v>126</v>
      </c>
      <c r="C1674" t="b">
        <v>1</v>
      </c>
    </row>
    <row r="1675" spans="1:3" x14ac:dyDescent="0.25">
      <c r="A1675" s="27" t="s">
        <v>223</v>
      </c>
      <c r="B1675" t="s">
        <v>193</v>
      </c>
      <c r="C1675" s="27" t="s">
        <v>469</v>
      </c>
    </row>
    <row r="1676" spans="1:3" x14ac:dyDescent="0.25">
      <c r="A1676" t="s">
        <v>284</v>
      </c>
    </row>
    <row r="1677" spans="1:3" x14ac:dyDescent="0.25">
      <c r="A1677" t="s">
        <v>261</v>
      </c>
    </row>
    <row r="1678" spans="1:3" x14ac:dyDescent="0.25">
      <c r="A1678" s="27" t="s">
        <v>13</v>
      </c>
      <c r="B1678" t="s">
        <v>124</v>
      </c>
      <c r="C1678" s="27" t="s">
        <v>185</v>
      </c>
    </row>
    <row r="1679" spans="1:3" x14ac:dyDescent="0.25">
      <c r="A1679" s="27" t="s">
        <v>13</v>
      </c>
      <c r="B1679" t="s">
        <v>125</v>
      </c>
      <c r="C1679" t="b">
        <v>0</v>
      </c>
    </row>
    <row r="1680" spans="1:3" x14ac:dyDescent="0.25">
      <c r="A1680" s="27" t="s">
        <v>407</v>
      </c>
      <c r="B1680" t="s">
        <v>126</v>
      </c>
      <c r="C1680" t="b">
        <v>0</v>
      </c>
    </row>
    <row r="1681" spans="1:3" x14ac:dyDescent="0.25">
      <c r="A1681" s="27" t="s">
        <v>223</v>
      </c>
      <c r="B1681" t="s">
        <v>126</v>
      </c>
      <c r="C1681" t="b">
        <v>0</v>
      </c>
    </row>
    <row r="1682" spans="1:3" x14ac:dyDescent="0.25">
      <c r="A1682" s="27" t="s">
        <v>12</v>
      </c>
      <c r="B1682" t="s">
        <v>126</v>
      </c>
      <c r="C1682" t="b">
        <v>0</v>
      </c>
    </row>
    <row r="1683" spans="1:3" x14ac:dyDescent="0.25">
      <c r="A1683" s="27" t="s">
        <v>49</v>
      </c>
      <c r="B1683" t="s">
        <v>126</v>
      </c>
      <c r="C1683" t="b">
        <v>1</v>
      </c>
    </row>
    <row r="1684" spans="1:3" x14ac:dyDescent="0.25">
      <c r="A1684" s="27" t="s">
        <v>50</v>
      </c>
      <c r="B1684" t="s">
        <v>126</v>
      </c>
      <c r="C1684" t="b">
        <v>1</v>
      </c>
    </row>
    <row r="1685" spans="1:3" x14ac:dyDescent="0.25">
      <c r="A1685" s="27" t="s">
        <v>51</v>
      </c>
      <c r="B1685" t="s">
        <v>126</v>
      </c>
      <c r="C1685" t="b">
        <v>1</v>
      </c>
    </row>
    <row r="1686" spans="1:3" x14ac:dyDescent="0.25">
      <c r="A1686" s="27" t="s">
        <v>52</v>
      </c>
      <c r="B1686" t="s">
        <v>126</v>
      </c>
      <c r="C1686" t="b">
        <v>1</v>
      </c>
    </row>
    <row r="1687" spans="1:3" x14ac:dyDescent="0.25">
      <c r="A1687" s="27" t="s">
        <v>53</v>
      </c>
      <c r="B1687" t="s">
        <v>126</v>
      </c>
      <c r="C1687" t="b">
        <v>1</v>
      </c>
    </row>
    <row r="1688" spans="1:3" x14ac:dyDescent="0.25">
      <c r="A1688" s="27" t="s">
        <v>54</v>
      </c>
      <c r="B1688" t="s">
        <v>126</v>
      </c>
      <c r="C1688" t="b">
        <v>1</v>
      </c>
    </row>
    <row r="1689" spans="1:3" x14ac:dyDescent="0.25">
      <c r="A1689" s="27" t="s">
        <v>55</v>
      </c>
      <c r="B1689" t="s">
        <v>126</v>
      </c>
      <c r="C1689" t="b">
        <v>1</v>
      </c>
    </row>
    <row r="1690" spans="1:3" x14ac:dyDescent="0.25">
      <c r="A1690" s="27" t="s">
        <v>56</v>
      </c>
      <c r="B1690" t="s">
        <v>126</v>
      </c>
      <c r="C1690" t="b">
        <v>1</v>
      </c>
    </row>
    <row r="1691" spans="1:3" x14ac:dyDescent="0.25">
      <c r="A1691" s="27" t="s">
        <v>57</v>
      </c>
      <c r="B1691" t="s">
        <v>126</v>
      </c>
      <c r="C1691" t="b">
        <v>1</v>
      </c>
    </row>
    <row r="1692" spans="1:3" x14ac:dyDescent="0.25">
      <c r="A1692" s="27" t="s">
        <v>58</v>
      </c>
      <c r="B1692" t="s">
        <v>126</v>
      </c>
      <c r="C1692" t="b">
        <v>1</v>
      </c>
    </row>
    <row r="1693" spans="1:3" x14ac:dyDescent="0.25">
      <c r="A1693" s="27" t="s">
        <v>59</v>
      </c>
      <c r="B1693" t="s">
        <v>126</v>
      </c>
      <c r="C1693" t="b">
        <v>1</v>
      </c>
    </row>
    <row r="1694" spans="1:3" x14ac:dyDescent="0.25">
      <c r="A1694" s="27" t="s">
        <v>60</v>
      </c>
      <c r="B1694" t="s">
        <v>126</v>
      </c>
      <c r="C1694" t="b">
        <v>1</v>
      </c>
    </row>
    <row r="1695" spans="1:3" x14ac:dyDescent="0.25">
      <c r="A1695" s="27" t="s">
        <v>98</v>
      </c>
      <c r="B1695" t="s">
        <v>126</v>
      </c>
      <c r="C1695" t="b">
        <v>1</v>
      </c>
    </row>
    <row r="1696" spans="1:3" x14ac:dyDescent="0.25">
      <c r="A1696" s="27" t="s">
        <v>100</v>
      </c>
      <c r="B1696" t="s">
        <v>126</v>
      </c>
      <c r="C1696" t="b">
        <v>1</v>
      </c>
    </row>
    <row r="1697" spans="1:3" x14ac:dyDescent="0.25">
      <c r="A1697" s="27" t="s">
        <v>102</v>
      </c>
      <c r="B1697" t="s">
        <v>126</v>
      </c>
      <c r="C1697" t="b">
        <v>1</v>
      </c>
    </row>
    <row r="1698" spans="1:3" x14ac:dyDescent="0.25">
      <c r="A1698" s="27" t="s">
        <v>104</v>
      </c>
      <c r="B1698" t="s">
        <v>126</v>
      </c>
      <c r="C1698" t="b">
        <v>1</v>
      </c>
    </row>
    <row r="1699" spans="1:3" x14ac:dyDescent="0.25">
      <c r="A1699" s="27" t="s">
        <v>106</v>
      </c>
      <c r="B1699" t="s">
        <v>126</v>
      </c>
      <c r="C1699" t="b">
        <v>1</v>
      </c>
    </row>
    <row r="1700" spans="1:3" x14ac:dyDescent="0.25">
      <c r="A1700" s="27" t="s">
        <v>108</v>
      </c>
      <c r="B1700" t="s">
        <v>126</v>
      </c>
      <c r="C1700" t="b">
        <v>1</v>
      </c>
    </row>
    <row r="1701" spans="1:3" x14ac:dyDescent="0.25">
      <c r="A1701" s="27" t="s">
        <v>110</v>
      </c>
      <c r="B1701" t="s">
        <v>126</v>
      </c>
      <c r="C1701" t="b">
        <v>1</v>
      </c>
    </row>
    <row r="1702" spans="1:3" x14ac:dyDescent="0.25">
      <c r="A1702" s="27" t="s">
        <v>112</v>
      </c>
      <c r="B1702" t="s">
        <v>126</v>
      </c>
      <c r="C1702" t="b">
        <v>1</v>
      </c>
    </row>
    <row r="1703" spans="1:3" x14ac:dyDescent="0.25">
      <c r="A1703" s="27" t="s">
        <v>114</v>
      </c>
      <c r="B1703" t="s">
        <v>126</v>
      </c>
      <c r="C1703" t="b">
        <v>1</v>
      </c>
    </row>
    <row r="1704" spans="1:3" x14ac:dyDescent="0.25">
      <c r="A1704" s="27" t="s">
        <v>116</v>
      </c>
      <c r="B1704" t="s">
        <v>126</v>
      </c>
      <c r="C1704" t="b">
        <v>1</v>
      </c>
    </row>
    <row r="1705" spans="1:3" x14ac:dyDescent="0.25">
      <c r="A1705" s="27" t="s">
        <v>118</v>
      </c>
      <c r="B1705" t="s">
        <v>126</v>
      </c>
      <c r="C1705" t="b">
        <v>1</v>
      </c>
    </row>
    <row r="1706" spans="1:3" x14ac:dyDescent="0.25">
      <c r="A1706" s="27" t="s">
        <v>120</v>
      </c>
      <c r="B1706" t="s">
        <v>126</v>
      </c>
      <c r="C1706" t="b">
        <v>1</v>
      </c>
    </row>
    <row r="1707" spans="1:3" x14ac:dyDescent="0.25">
      <c r="A1707" s="27" t="s">
        <v>224</v>
      </c>
      <c r="B1707" t="s">
        <v>126</v>
      </c>
      <c r="C1707" t="b">
        <v>1</v>
      </c>
    </row>
    <row r="1708" spans="1:3" x14ac:dyDescent="0.25">
      <c r="A1708" s="27" t="s">
        <v>225</v>
      </c>
      <c r="B1708" t="s">
        <v>126</v>
      </c>
      <c r="C1708" t="b">
        <v>1</v>
      </c>
    </row>
    <row r="1709" spans="1:3" x14ac:dyDescent="0.25">
      <c r="A1709" s="27" t="s">
        <v>226</v>
      </c>
      <c r="B1709" t="s">
        <v>126</v>
      </c>
      <c r="C1709" t="b">
        <v>1</v>
      </c>
    </row>
    <row r="1710" spans="1:3" x14ac:dyDescent="0.25">
      <c r="A1710" s="27" t="s">
        <v>227</v>
      </c>
      <c r="B1710" t="s">
        <v>126</v>
      </c>
      <c r="C1710" t="b">
        <v>1</v>
      </c>
    </row>
    <row r="1711" spans="1:3" x14ac:dyDescent="0.25">
      <c r="A1711" s="27" t="s">
        <v>228</v>
      </c>
      <c r="B1711" t="s">
        <v>126</v>
      </c>
      <c r="C1711" t="b">
        <v>1</v>
      </c>
    </row>
    <row r="1712" spans="1:3" x14ac:dyDescent="0.25">
      <c r="A1712" s="27" t="s">
        <v>229</v>
      </c>
      <c r="B1712" t="s">
        <v>126</v>
      </c>
      <c r="C1712" t="b">
        <v>1</v>
      </c>
    </row>
    <row r="1713" spans="1:3" x14ac:dyDescent="0.25">
      <c r="A1713" s="27" t="s">
        <v>230</v>
      </c>
      <c r="B1713" t="s">
        <v>126</v>
      </c>
      <c r="C1713" t="b">
        <v>1</v>
      </c>
    </row>
    <row r="1714" spans="1:3" x14ac:dyDescent="0.25">
      <c r="A1714" s="27" t="s">
        <v>231</v>
      </c>
      <c r="B1714" t="s">
        <v>126</v>
      </c>
      <c r="C1714" t="b">
        <v>1</v>
      </c>
    </row>
    <row r="1715" spans="1:3" x14ac:dyDescent="0.25">
      <c r="A1715" s="27" t="s">
        <v>232</v>
      </c>
      <c r="B1715" t="s">
        <v>126</v>
      </c>
      <c r="C1715" t="b">
        <v>1</v>
      </c>
    </row>
    <row r="1716" spans="1:3" x14ac:dyDescent="0.25">
      <c r="A1716" s="27" t="s">
        <v>233</v>
      </c>
      <c r="B1716" t="s">
        <v>126</v>
      </c>
      <c r="C1716" t="b">
        <v>1</v>
      </c>
    </row>
    <row r="1717" spans="1:3" x14ac:dyDescent="0.25">
      <c r="A1717" s="27" t="s">
        <v>234</v>
      </c>
      <c r="B1717" t="s">
        <v>126</v>
      </c>
      <c r="C1717" t="b">
        <v>1</v>
      </c>
    </row>
    <row r="1718" spans="1:3" x14ac:dyDescent="0.25">
      <c r="A1718" s="27" t="s">
        <v>235</v>
      </c>
      <c r="B1718" t="s">
        <v>126</v>
      </c>
      <c r="C1718" t="b">
        <v>1</v>
      </c>
    </row>
    <row r="1719" spans="1:3" x14ac:dyDescent="0.25">
      <c r="A1719" s="27" t="s">
        <v>61</v>
      </c>
      <c r="B1719" t="s">
        <v>126</v>
      </c>
      <c r="C1719" t="b">
        <v>1</v>
      </c>
    </row>
    <row r="1720" spans="1:3" x14ac:dyDescent="0.25">
      <c r="A1720" s="27" t="s">
        <v>62</v>
      </c>
      <c r="B1720" t="s">
        <v>126</v>
      </c>
      <c r="C1720" t="b">
        <v>1</v>
      </c>
    </row>
    <row r="1721" spans="1:3" x14ac:dyDescent="0.25">
      <c r="A1721" s="27" t="s">
        <v>63</v>
      </c>
      <c r="B1721" t="s">
        <v>126</v>
      </c>
      <c r="C1721" t="b">
        <v>1</v>
      </c>
    </row>
    <row r="1722" spans="1:3" x14ac:dyDescent="0.25">
      <c r="A1722" s="27" t="s">
        <v>64</v>
      </c>
      <c r="B1722" t="s">
        <v>126</v>
      </c>
      <c r="C1722" t="b">
        <v>1</v>
      </c>
    </row>
    <row r="1723" spans="1:3" x14ac:dyDescent="0.25">
      <c r="A1723" s="27" t="s">
        <v>65</v>
      </c>
      <c r="B1723" t="s">
        <v>126</v>
      </c>
      <c r="C1723" t="b">
        <v>1</v>
      </c>
    </row>
    <row r="1724" spans="1:3" x14ac:dyDescent="0.25">
      <c r="A1724" s="27" t="s">
        <v>66</v>
      </c>
      <c r="B1724" t="s">
        <v>126</v>
      </c>
      <c r="C1724" t="b">
        <v>1</v>
      </c>
    </row>
    <row r="1725" spans="1:3" x14ac:dyDescent="0.25">
      <c r="A1725" s="27" t="s">
        <v>67</v>
      </c>
      <c r="B1725" t="s">
        <v>126</v>
      </c>
      <c r="C1725" t="b">
        <v>1</v>
      </c>
    </row>
    <row r="1726" spans="1:3" x14ac:dyDescent="0.25">
      <c r="A1726" s="27" t="s">
        <v>68</v>
      </c>
      <c r="B1726" t="s">
        <v>126</v>
      </c>
      <c r="C1726" t="b">
        <v>1</v>
      </c>
    </row>
    <row r="1727" spans="1:3" x14ac:dyDescent="0.25">
      <c r="A1727" s="27" t="s">
        <v>69</v>
      </c>
      <c r="B1727" t="s">
        <v>126</v>
      </c>
      <c r="C1727" t="b">
        <v>1</v>
      </c>
    </row>
    <row r="1728" spans="1:3" x14ac:dyDescent="0.25">
      <c r="A1728" s="27" t="s">
        <v>70</v>
      </c>
      <c r="B1728" t="s">
        <v>126</v>
      </c>
      <c r="C1728" t="b">
        <v>1</v>
      </c>
    </row>
    <row r="1729" spans="1:3" x14ac:dyDescent="0.25">
      <c r="A1729" s="27" t="s">
        <v>71</v>
      </c>
      <c r="B1729" t="s">
        <v>126</v>
      </c>
      <c r="C1729" t="b">
        <v>1</v>
      </c>
    </row>
    <row r="1730" spans="1:3" x14ac:dyDescent="0.25">
      <c r="A1730" s="27" t="s">
        <v>72</v>
      </c>
      <c r="B1730" t="s">
        <v>126</v>
      </c>
      <c r="C1730" t="b">
        <v>1</v>
      </c>
    </row>
    <row r="1731" spans="1:3" x14ac:dyDescent="0.25">
      <c r="A1731" s="27" t="s">
        <v>236</v>
      </c>
      <c r="B1731" t="s">
        <v>126</v>
      </c>
      <c r="C1731" t="b">
        <v>1</v>
      </c>
    </row>
    <row r="1732" spans="1:3" x14ac:dyDescent="0.25">
      <c r="A1732" s="27" t="s">
        <v>237</v>
      </c>
      <c r="B1732" t="s">
        <v>126</v>
      </c>
      <c r="C1732" t="b">
        <v>1</v>
      </c>
    </row>
    <row r="1733" spans="1:3" x14ac:dyDescent="0.25">
      <c r="A1733" s="27" t="s">
        <v>238</v>
      </c>
      <c r="B1733" t="s">
        <v>126</v>
      </c>
      <c r="C1733" t="b">
        <v>1</v>
      </c>
    </row>
    <row r="1734" spans="1:3" x14ac:dyDescent="0.25">
      <c r="A1734" s="27" t="s">
        <v>239</v>
      </c>
      <c r="B1734" t="s">
        <v>126</v>
      </c>
      <c r="C1734" t="b">
        <v>1</v>
      </c>
    </row>
    <row r="1735" spans="1:3" x14ac:dyDescent="0.25">
      <c r="A1735" s="27" t="s">
        <v>240</v>
      </c>
      <c r="B1735" t="s">
        <v>126</v>
      </c>
      <c r="C1735" t="b">
        <v>1</v>
      </c>
    </row>
    <row r="1736" spans="1:3" x14ac:dyDescent="0.25">
      <c r="A1736" s="27" t="s">
        <v>241</v>
      </c>
      <c r="B1736" t="s">
        <v>126</v>
      </c>
      <c r="C1736" t="b">
        <v>1</v>
      </c>
    </row>
    <row r="1737" spans="1:3" x14ac:dyDescent="0.25">
      <c r="A1737" s="27" t="s">
        <v>242</v>
      </c>
      <c r="B1737" t="s">
        <v>126</v>
      </c>
      <c r="C1737" t="b">
        <v>1</v>
      </c>
    </row>
    <row r="1738" spans="1:3" x14ac:dyDescent="0.25">
      <c r="A1738" s="27" t="s">
        <v>243</v>
      </c>
      <c r="B1738" t="s">
        <v>126</v>
      </c>
      <c r="C1738" t="b">
        <v>1</v>
      </c>
    </row>
    <row r="1739" spans="1:3" x14ac:dyDescent="0.25">
      <c r="A1739" s="27" t="s">
        <v>244</v>
      </c>
      <c r="B1739" t="s">
        <v>126</v>
      </c>
      <c r="C1739" t="b">
        <v>1</v>
      </c>
    </row>
    <row r="1740" spans="1:3" x14ac:dyDescent="0.25">
      <c r="A1740" s="27" t="s">
        <v>245</v>
      </c>
      <c r="B1740" t="s">
        <v>126</v>
      </c>
      <c r="C1740" t="b">
        <v>1</v>
      </c>
    </row>
    <row r="1741" spans="1:3" x14ac:dyDescent="0.25">
      <c r="A1741" s="27" t="s">
        <v>246</v>
      </c>
      <c r="B1741" t="s">
        <v>126</v>
      </c>
      <c r="C1741" t="b">
        <v>1</v>
      </c>
    </row>
    <row r="1742" spans="1:3" x14ac:dyDescent="0.25">
      <c r="A1742" s="27" t="s">
        <v>247</v>
      </c>
      <c r="B1742" t="s">
        <v>126</v>
      </c>
      <c r="C1742" t="b">
        <v>1</v>
      </c>
    </row>
    <row r="1743" spans="1:3" x14ac:dyDescent="0.25">
      <c r="A1743" s="27" t="s">
        <v>408</v>
      </c>
      <c r="B1743" t="s">
        <v>126</v>
      </c>
      <c r="C1743" t="b">
        <v>1</v>
      </c>
    </row>
    <row r="1744" spans="1:3" x14ac:dyDescent="0.25">
      <c r="A1744" s="27" t="s">
        <v>409</v>
      </c>
      <c r="B1744" t="s">
        <v>126</v>
      </c>
      <c r="C1744" t="b">
        <v>1</v>
      </c>
    </row>
    <row r="1745" spans="1:3" x14ac:dyDescent="0.25">
      <c r="A1745" s="27" t="s">
        <v>410</v>
      </c>
      <c r="B1745" t="s">
        <v>126</v>
      </c>
      <c r="C1745" t="b">
        <v>1</v>
      </c>
    </row>
    <row r="1746" spans="1:3" x14ac:dyDescent="0.25">
      <c r="A1746" s="27" t="s">
        <v>411</v>
      </c>
      <c r="B1746" t="s">
        <v>126</v>
      </c>
      <c r="C1746" t="b">
        <v>1</v>
      </c>
    </row>
    <row r="1747" spans="1:3" x14ac:dyDescent="0.25">
      <c r="A1747" s="27" t="s">
        <v>412</v>
      </c>
      <c r="B1747" t="s">
        <v>126</v>
      </c>
      <c r="C1747" t="b">
        <v>1</v>
      </c>
    </row>
    <row r="1748" spans="1:3" x14ac:dyDescent="0.25">
      <c r="A1748" s="27" t="s">
        <v>413</v>
      </c>
      <c r="B1748" t="s">
        <v>126</v>
      </c>
      <c r="C1748" t="b">
        <v>1</v>
      </c>
    </row>
    <row r="1749" spans="1:3" x14ac:dyDescent="0.25">
      <c r="A1749" s="27" t="s">
        <v>414</v>
      </c>
      <c r="B1749" t="s">
        <v>126</v>
      </c>
      <c r="C1749" t="b">
        <v>1</v>
      </c>
    </row>
    <row r="1750" spans="1:3" x14ac:dyDescent="0.25">
      <c r="A1750" s="27" t="s">
        <v>415</v>
      </c>
      <c r="B1750" t="s">
        <v>126</v>
      </c>
      <c r="C1750" t="b">
        <v>1</v>
      </c>
    </row>
    <row r="1751" spans="1:3" x14ac:dyDescent="0.25">
      <c r="A1751" s="27" t="s">
        <v>416</v>
      </c>
      <c r="B1751" t="s">
        <v>126</v>
      </c>
      <c r="C1751" t="b">
        <v>1</v>
      </c>
    </row>
    <row r="1752" spans="1:3" x14ac:dyDescent="0.25">
      <c r="A1752" s="27" t="s">
        <v>417</v>
      </c>
      <c r="B1752" t="s">
        <v>126</v>
      </c>
      <c r="C1752" t="b">
        <v>1</v>
      </c>
    </row>
    <row r="1753" spans="1:3" x14ac:dyDescent="0.25">
      <c r="A1753" s="27" t="s">
        <v>418</v>
      </c>
      <c r="B1753" t="s">
        <v>126</v>
      </c>
      <c r="C1753" t="b">
        <v>1</v>
      </c>
    </row>
    <row r="1754" spans="1:3" x14ac:dyDescent="0.25">
      <c r="A1754" s="27" t="s">
        <v>419</v>
      </c>
      <c r="B1754" t="s">
        <v>126</v>
      </c>
      <c r="C1754" t="b">
        <v>1</v>
      </c>
    </row>
    <row r="1755" spans="1:3" x14ac:dyDescent="0.25">
      <c r="A1755" s="27" t="s">
        <v>420</v>
      </c>
      <c r="B1755" t="s">
        <v>126</v>
      </c>
      <c r="C1755" t="b">
        <v>1</v>
      </c>
    </row>
    <row r="1756" spans="1:3" x14ac:dyDescent="0.25">
      <c r="A1756" s="27" t="s">
        <v>421</v>
      </c>
      <c r="B1756" t="s">
        <v>126</v>
      </c>
      <c r="C1756" t="b">
        <v>1</v>
      </c>
    </row>
    <row r="1757" spans="1:3" x14ac:dyDescent="0.25">
      <c r="A1757" s="27" t="s">
        <v>422</v>
      </c>
      <c r="B1757" t="s">
        <v>126</v>
      </c>
      <c r="C1757" t="b">
        <v>1</v>
      </c>
    </row>
    <row r="1758" spans="1:3" x14ac:dyDescent="0.25">
      <c r="A1758" s="27" t="s">
        <v>423</v>
      </c>
      <c r="B1758" t="s">
        <v>126</v>
      </c>
      <c r="C1758" t="b">
        <v>1</v>
      </c>
    </row>
    <row r="1759" spans="1:3" x14ac:dyDescent="0.25">
      <c r="A1759" s="27" t="s">
        <v>424</v>
      </c>
      <c r="B1759" t="s">
        <v>126</v>
      </c>
      <c r="C1759" t="b">
        <v>1</v>
      </c>
    </row>
    <row r="1760" spans="1:3" x14ac:dyDescent="0.25">
      <c r="A1760" s="27" t="s">
        <v>425</v>
      </c>
      <c r="B1760" t="s">
        <v>126</v>
      </c>
      <c r="C1760" t="b">
        <v>1</v>
      </c>
    </row>
    <row r="1761" spans="1:3" x14ac:dyDescent="0.25">
      <c r="A1761" s="27" t="s">
        <v>426</v>
      </c>
      <c r="B1761" t="s">
        <v>126</v>
      </c>
      <c r="C1761" t="b">
        <v>1</v>
      </c>
    </row>
    <row r="1762" spans="1:3" x14ac:dyDescent="0.25">
      <c r="A1762" s="27" t="s">
        <v>427</v>
      </c>
      <c r="B1762" t="s">
        <v>126</v>
      </c>
      <c r="C1762" t="b">
        <v>1</v>
      </c>
    </row>
    <row r="1763" spans="1:3" x14ac:dyDescent="0.25">
      <c r="A1763" s="27" t="s">
        <v>428</v>
      </c>
      <c r="B1763" t="s">
        <v>126</v>
      </c>
      <c r="C1763" t="b">
        <v>1</v>
      </c>
    </row>
    <row r="1764" spans="1:3" x14ac:dyDescent="0.25">
      <c r="A1764" s="27" t="s">
        <v>429</v>
      </c>
      <c r="B1764" t="s">
        <v>126</v>
      </c>
      <c r="C1764" t="b">
        <v>1</v>
      </c>
    </row>
    <row r="1765" spans="1:3" x14ac:dyDescent="0.25">
      <c r="A1765" s="27" t="s">
        <v>430</v>
      </c>
      <c r="B1765" t="s">
        <v>126</v>
      </c>
      <c r="C1765" t="b">
        <v>1</v>
      </c>
    </row>
    <row r="1766" spans="1:3" x14ac:dyDescent="0.25">
      <c r="A1766" s="27" t="s">
        <v>431</v>
      </c>
      <c r="B1766" t="s">
        <v>126</v>
      </c>
      <c r="C1766" t="b">
        <v>1</v>
      </c>
    </row>
    <row r="1767" spans="1:3" x14ac:dyDescent="0.25">
      <c r="A1767" s="27" t="s">
        <v>97</v>
      </c>
      <c r="B1767" t="s">
        <v>126</v>
      </c>
      <c r="C1767" t="b">
        <v>0</v>
      </c>
    </row>
    <row r="1768" spans="1:3" x14ac:dyDescent="0.25">
      <c r="A1768" s="27" t="s">
        <v>99</v>
      </c>
      <c r="B1768" t="s">
        <v>126</v>
      </c>
      <c r="C1768" t="b">
        <v>0</v>
      </c>
    </row>
    <row r="1769" spans="1:3" x14ac:dyDescent="0.25">
      <c r="A1769" s="27" t="s">
        <v>101</v>
      </c>
      <c r="B1769" t="s">
        <v>126</v>
      </c>
      <c r="C1769" t="b">
        <v>0</v>
      </c>
    </row>
    <row r="1770" spans="1:3" x14ac:dyDescent="0.25">
      <c r="A1770" s="27" t="s">
        <v>103</v>
      </c>
      <c r="B1770" t="s">
        <v>126</v>
      </c>
      <c r="C1770" t="b">
        <v>0</v>
      </c>
    </row>
    <row r="1771" spans="1:3" x14ac:dyDescent="0.25">
      <c r="A1771" s="27" t="s">
        <v>105</v>
      </c>
      <c r="B1771" t="s">
        <v>126</v>
      </c>
      <c r="C1771" t="b">
        <v>0</v>
      </c>
    </row>
    <row r="1772" spans="1:3" x14ac:dyDescent="0.25">
      <c r="A1772" s="27" t="s">
        <v>107</v>
      </c>
      <c r="B1772" t="s">
        <v>126</v>
      </c>
      <c r="C1772" t="b">
        <v>0</v>
      </c>
    </row>
    <row r="1773" spans="1:3" x14ac:dyDescent="0.25">
      <c r="A1773" s="27" t="s">
        <v>109</v>
      </c>
      <c r="B1773" t="s">
        <v>126</v>
      </c>
      <c r="C1773" t="b">
        <v>0</v>
      </c>
    </row>
    <row r="1774" spans="1:3" x14ac:dyDescent="0.25">
      <c r="A1774" s="27" t="s">
        <v>111</v>
      </c>
      <c r="B1774" t="s">
        <v>126</v>
      </c>
      <c r="C1774" t="b">
        <v>0</v>
      </c>
    </row>
    <row r="1775" spans="1:3" x14ac:dyDescent="0.25">
      <c r="A1775" s="27" t="s">
        <v>113</v>
      </c>
      <c r="B1775" t="s">
        <v>126</v>
      </c>
      <c r="C1775" t="b">
        <v>0</v>
      </c>
    </row>
    <row r="1776" spans="1:3" x14ac:dyDescent="0.25">
      <c r="A1776" s="27" t="s">
        <v>115</v>
      </c>
      <c r="B1776" t="s">
        <v>126</v>
      </c>
      <c r="C1776" t="b">
        <v>0</v>
      </c>
    </row>
    <row r="1777" spans="1:3" x14ac:dyDescent="0.25">
      <c r="A1777" s="27" t="s">
        <v>117</v>
      </c>
      <c r="B1777" t="s">
        <v>126</v>
      </c>
      <c r="C1777" t="b">
        <v>0</v>
      </c>
    </row>
    <row r="1778" spans="1:3" x14ac:dyDescent="0.25">
      <c r="A1778" s="27" t="s">
        <v>119</v>
      </c>
      <c r="B1778" t="s">
        <v>126</v>
      </c>
      <c r="C1778" t="b">
        <v>0</v>
      </c>
    </row>
    <row r="1779" spans="1:3" x14ac:dyDescent="0.25">
      <c r="A1779" s="27" t="s">
        <v>121</v>
      </c>
      <c r="B1779" t="s">
        <v>126</v>
      </c>
      <c r="C1779" t="b">
        <v>0</v>
      </c>
    </row>
    <row r="1780" spans="1:3" x14ac:dyDescent="0.25">
      <c r="A1780" s="27" t="s">
        <v>432</v>
      </c>
      <c r="B1780" t="s">
        <v>126</v>
      </c>
      <c r="C1780" t="b">
        <v>1</v>
      </c>
    </row>
    <row r="1781" spans="1:3" x14ac:dyDescent="0.25">
      <c r="A1781" s="27" t="s">
        <v>433</v>
      </c>
      <c r="B1781" t="s">
        <v>126</v>
      </c>
      <c r="C1781" t="b">
        <v>1</v>
      </c>
    </row>
    <row r="1782" spans="1:3" x14ac:dyDescent="0.25">
      <c r="A1782" s="27" t="s">
        <v>434</v>
      </c>
      <c r="B1782" t="s">
        <v>126</v>
      </c>
      <c r="C1782" t="b">
        <v>1</v>
      </c>
    </row>
    <row r="1783" spans="1:3" x14ac:dyDescent="0.25">
      <c r="A1783" s="27" t="s">
        <v>435</v>
      </c>
      <c r="B1783" t="s">
        <v>126</v>
      </c>
      <c r="C1783" t="b">
        <v>1</v>
      </c>
    </row>
    <row r="1784" spans="1:3" x14ac:dyDescent="0.25">
      <c r="A1784" s="27" t="s">
        <v>436</v>
      </c>
      <c r="B1784" t="s">
        <v>126</v>
      </c>
      <c r="C1784" t="b">
        <v>1</v>
      </c>
    </row>
    <row r="1785" spans="1:3" x14ac:dyDescent="0.25">
      <c r="A1785" s="27" t="s">
        <v>437</v>
      </c>
      <c r="B1785" t="s">
        <v>126</v>
      </c>
      <c r="C1785" t="b">
        <v>1</v>
      </c>
    </row>
    <row r="1786" spans="1:3" x14ac:dyDescent="0.25">
      <c r="A1786" s="27" t="s">
        <v>438</v>
      </c>
      <c r="B1786" t="s">
        <v>126</v>
      </c>
      <c r="C1786" t="b">
        <v>1</v>
      </c>
    </row>
    <row r="1787" spans="1:3" x14ac:dyDescent="0.25">
      <c r="A1787" s="27" t="s">
        <v>439</v>
      </c>
      <c r="B1787" t="s">
        <v>126</v>
      </c>
      <c r="C1787" t="b">
        <v>1</v>
      </c>
    </row>
    <row r="1788" spans="1:3" x14ac:dyDescent="0.25">
      <c r="A1788" s="27" t="s">
        <v>440</v>
      </c>
      <c r="B1788" t="s">
        <v>126</v>
      </c>
      <c r="C1788" t="b">
        <v>1</v>
      </c>
    </row>
    <row r="1789" spans="1:3" x14ac:dyDescent="0.25">
      <c r="A1789" s="27" t="s">
        <v>441</v>
      </c>
      <c r="B1789" t="s">
        <v>126</v>
      </c>
      <c r="C1789" t="b">
        <v>1</v>
      </c>
    </row>
    <row r="1790" spans="1:3" x14ac:dyDescent="0.25">
      <c r="A1790" s="27" t="s">
        <v>442</v>
      </c>
      <c r="B1790" t="s">
        <v>126</v>
      </c>
      <c r="C1790" t="b">
        <v>1</v>
      </c>
    </row>
    <row r="1791" spans="1:3" x14ac:dyDescent="0.25">
      <c r="A1791" s="27" t="s">
        <v>443</v>
      </c>
      <c r="B1791" t="s">
        <v>126</v>
      </c>
      <c r="C1791" t="b">
        <v>1</v>
      </c>
    </row>
    <row r="1792" spans="1:3" x14ac:dyDescent="0.25">
      <c r="A1792" s="27" t="s">
        <v>444</v>
      </c>
      <c r="B1792" t="s">
        <v>126</v>
      </c>
      <c r="C1792" t="b">
        <v>1</v>
      </c>
    </row>
    <row r="1793" spans="1:3" x14ac:dyDescent="0.25">
      <c r="A1793" s="27" t="s">
        <v>445</v>
      </c>
      <c r="B1793" t="s">
        <v>126</v>
      </c>
      <c r="C1793" t="b">
        <v>1</v>
      </c>
    </row>
    <row r="1794" spans="1:3" x14ac:dyDescent="0.25">
      <c r="A1794" s="27" t="s">
        <v>446</v>
      </c>
      <c r="B1794" t="s">
        <v>126</v>
      </c>
      <c r="C1794" t="b">
        <v>1</v>
      </c>
    </row>
    <row r="1795" spans="1:3" x14ac:dyDescent="0.25">
      <c r="A1795" s="27" t="s">
        <v>447</v>
      </c>
      <c r="B1795" t="s">
        <v>126</v>
      </c>
      <c r="C1795" t="b">
        <v>1</v>
      </c>
    </row>
    <row r="1796" spans="1:3" x14ac:dyDescent="0.25">
      <c r="A1796" s="27" t="s">
        <v>448</v>
      </c>
      <c r="B1796" t="s">
        <v>126</v>
      </c>
      <c r="C1796" t="b">
        <v>1</v>
      </c>
    </row>
    <row r="1797" spans="1:3" x14ac:dyDescent="0.25">
      <c r="A1797" s="27" t="s">
        <v>449</v>
      </c>
      <c r="B1797" t="s">
        <v>126</v>
      </c>
      <c r="C1797" t="b">
        <v>1</v>
      </c>
    </row>
    <row r="1798" spans="1:3" x14ac:dyDescent="0.25">
      <c r="A1798" s="27" t="s">
        <v>450</v>
      </c>
      <c r="B1798" t="s">
        <v>126</v>
      </c>
      <c r="C1798" t="b">
        <v>1</v>
      </c>
    </row>
    <row r="1799" spans="1:3" x14ac:dyDescent="0.25">
      <c r="A1799" s="27" t="s">
        <v>451</v>
      </c>
      <c r="B1799" t="s">
        <v>126</v>
      </c>
      <c r="C1799" t="b">
        <v>1</v>
      </c>
    </row>
    <row r="1800" spans="1:3" x14ac:dyDescent="0.25">
      <c r="A1800" s="27" t="s">
        <v>452</v>
      </c>
      <c r="B1800" t="s">
        <v>126</v>
      </c>
      <c r="C1800" t="b">
        <v>1</v>
      </c>
    </row>
    <row r="1801" spans="1:3" x14ac:dyDescent="0.25">
      <c r="A1801" s="27" t="s">
        <v>453</v>
      </c>
      <c r="B1801" t="s">
        <v>126</v>
      </c>
      <c r="C1801" t="b">
        <v>1</v>
      </c>
    </row>
    <row r="1802" spans="1:3" x14ac:dyDescent="0.25">
      <c r="A1802" s="27" t="s">
        <v>454</v>
      </c>
      <c r="B1802" t="s">
        <v>126</v>
      </c>
      <c r="C1802" t="b">
        <v>1</v>
      </c>
    </row>
    <row r="1803" spans="1:3" x14ac:dyDescent="0.25">
      <c r="A1803" s="27" t="s">
        <v>455</v>
      </c>
      <c r="B1803" t="s">
        <v>126</v>
      </c>
      <c r="C1803" t="b">
        <v>1</v>
      </c>
    </row>
    <row r="1804" spans="1:3" x14ac:dyDescent="0.25">
      <c r="A1804" s="27" t="s">
        <v>456</v>
      </c>
      <c r="B1804" t="s">
        <v>126</v>
      </c>
      <c r="C1804" t="b">
        <v>1</v>
      </c>
    </row>
    <row r="1805" spans="1:3" x14ac:dyDescent="0.25">
      <c r="A1805" s="27" t="s">
        <v>457</v>
      </c>
      <c r="B1805" t="s">
        <v>126</v>
      </c>
      <c r="C1805" t="b">
        <v>1</v>
      </c>
    </row>
    <row r="1806" spans="1:3" x14ac:dyDescent="0.25">
      <c r="A1806" s="27" t="s">
        <v>223</v>
      </c>
      <c r="B1806" t="s">
        <v>193</v>
      </c>
      <c r="C1806" s="27" t="s">
        <v>469</v>
      </c>
    </row>
    <row r="1807" spans="1:3" x14ac:dyDescent="0.25">
      <c r="A1807" t="s">
        <v>264</v>
      </c>
    </row>
    <row r="1808" spans="1:3" x14ac:dyDescent="0.25">
      <c r="A1808" t="s">
        <v>285</v>
      </c>
    </row>
    <row r="1809" spans="1:3" x14ac:dyDescent="0.25">
      <c r="A1809" s="27" t="s">
        <v>13</v>
      </c>
      <c r="B1809" t="s">
        <v>124</v>
      </c>
      <c r="C1809" s="27" t="s">
        <v>185</v>
      </c>
    </row>
    <row r="1810" spans="1:3" x14ac:dyDescent="0.25">
      <c r="A1810" s="27" t="s">
        <v>13</v>
      </c>
      <c r="B1810" t="s">
        <v>125</v>
      </c>
      <c r="C1810" t="b">
        <v>0</v>
      </c>
    </row>
    <row r="1811" spans="1:3" x14ac:dyDescent="0.25">
      <c r="A1811" s="27" t="s">
        <v>407</v>
      </c>
      <c r="B1811" t="s">
        <v>126</v>
      </c>
      <c r="C1811" t="b">
        <v>0</v>
      </c>
    </row>
    <row r="1812" spans="1:3" x14ac:dyDescent="0.25">
      <c r="A1812" s="27" t="s">
        <v>223</v>
      </c>
      <c r="B1812" t="s">
        <v>126</v>
      </c>
      <c r="C1812" t="b">
        <v>0</v>
      </c>
    </row>
    <row r="1813" spans="1:3" x14ac:dyDescent="0.25">
      <c r="A1813" s="27" t="s">
        <v>12</v>
      </c>
      <c r="B1813" t="s">
        <v>126</v>
      </c>
      <c r="C1813" t="b">
        <v>0</v>
      </c>
    </row>
    <row r="1814" spans="1:3" x14ac:dyDescent="0.25">
      <c r="A1814" s="27" t="s">
        <v>140</v>
      </c>
      <c r="B1814" t="s">
        <v>126</v>
      </c>
      <c r="C1814" t="b">
        <v>0</v>
      </c>
    </row>
    <row r="1815" spans="1:3" x14ac:dyDescent="0.25">
      <c r="A1815" s="27" t="s">
        <v>49</v>
      </c>
      <c r="B1815" t="s">
        <v>126</v>
      </c>
      <c r="C1815" t="b">
        <v>1</v>
      </c>
    </row>
    <row r="1816" spans="1:3" x14ac:dyDescent="0.25">
      <c r="A1816" s="27" t="s">
        <v>50</v>
      </c>
      <c r="B1816" t="s">
        <v>126</v>
      </c>
      <c r="C1816" t="b">
        <v>1</v>
      </c>
    </row>
    <row r="1817" spans="1:3" x14ac:dyDescent="0.25">
      <c r="A1817" s="27" t="s">
        <v>51</v>
      </c>
      <c r="B1817" t="s">
        <v>126</v>
      </c>
      <c r="C1817" t="b">
        <v>1</v>
      </c>
    </row>
    <row r="1818" spans="1:3" x14ac:dyDescent="0.25">
      <c r="A1818" s="27" t="s">
        <v>52</v>
      </c>
      <c r="B1818" t="s">
        <v>126</v>
      </c>
      <c r="C1818" t="b">
        <v>1</v>
      </c>
    </row>
    <row r="1819" spans="1:3" x14ac:dyDescent="0.25">
      <c r="A1819" s="27" t="s">
        <v>53</v>
      </c>
      <c r="B1819" t="s">
        <v>126</v>
      </c>
      <c r="C1819" t="b">
        <v>1</v>
      </c>
    </row>
    <row r="1820" spans="1:3" x14ac:dyDescent="0.25">
      <c r="A1820" s="27" t="s">
        <v>54</v>
      </c>
      <c r="B1820" t="s">
        <v>126</v>
      </c>
      <c r="C1820" t="b">
        <v>1</v>
      </c>
    </row>
    <row r="1821" spans="1:3" x14ac:dyDescent="0.25">
      <c r="A1821" s="27" t="s">
        <v>55</v>
      </c>
      <c r="B1821" t="s">
        <v>126</v>
      </c>
      <c r="C1821" t="b">
        <v>1</v>
      </c>
    </row>
    <row r="1822" spans="1:3" x14ac:dyDescent="0.25">
      <c r="A1822" s="27" t="s">
        <v>56</v>
      </c>
      <c r="B1822" t="s">
        <v>126</v>
      </c>
      <c r="C1822" t="b">
        <v>1</v>
      </c>
    </row>
    <row r="1823" spans="1:3" x14ac:dyDescent="0.25">
      <c r="A1823" s="27" t="s">
        <v>57</v>
      </c>
      <c r="B1823" t="s">
        <v>126</v>
      </c>
      <c r="C1823" t="b">
        <v>1</v>
      </c>
    </row>
    <row r="1824" spans="1:3" x14ac:dyDescent="0.25">
      <c r="A1824" s="27" t="s">
        <v>58</v>
      </c>
      <c r="B1824" t="s">
        <v>126</v>
      </c>
      <c r="C1824" t="b">
        <v>1</v>
      </c>
    </row>
    <row r="1825" spans="1:3" x14ac:dyDescent="0.25">
      <c r="A1825" s="27" t="s">
        <v>59</v>
      </c>
      <c r="B1825" t="s">
        <v>126</v>
      </c>
      <c r="C1825" t="b">
        <v>1</v>
      </c>
    </row>
    <row r="1826" spans="1:3" x14ac:dyDescent="0.25">
      <c r="A1826" s="27" t="s">
        <v>60</v>
      </c>
      <c r="B1826" t="s">
        <v>126</v>
      </c>
      <c r="C1826" t="b">
        <v>1</v>
      </c>
    </row>
    <row r="1827" spans="1:3" x14ac:dyDescent="0.25">
      <c r="A1827" s="27" t="s">
        <v>98</v>
      </c>
      <c r="B1827" t="s">
        <v>126</v>
      </c>
      <c r="C1827" t="b">
        <v>1</v>
      </c>
    </row>
    <row r="1828" spans="1:3" x14ac:dyDescent="0.25">
      <c r="A1828" s="27" t="s">
        <v>100</v>
      </c>
      <c r="B1828" t="s">
        <v>126</v>
      </c>
      <c r="C1828" t="b">
        <v>1</v>
      </c>
    </row>
    <row r="1829" spans="1:3" x14ac:dyDescent="0.25">
      <c r="A1829" s="27" t="s">
        <v>102</v>
      </c>
      <c r="B1829" t="s">
        <v>126</v>
      </c>
      <c r="C1829" t="b">
        <v>1</v>
      </c>
    </row>
    <row r="1830" spans="1:3" x14ac:dyDescent="0.25">
      <c r="A1830" s="27" t="s">
        <v>104</v>
      </c>
      <c r="B1830" t="s">
        <v>126</v>
      </c>
      <c r="C1830" t="b">
        <v>1</v>
      </c>
    </row>
    <row r="1831" spans="1:3" x14ac:dyDescent="0.25">
      <c r="A1831" s="27" t="s">
        <v>106</v>
      </c>
      <c r="B1831" t="s">
        <v>126</v>
      </c>
      <c r="C1831" t="b">
        <v>1</v>
      </c>
    </row>
    <row r="1832" spans="1:3" x14ac:dyDescent="0.25">
      <c r="A1832" s="27" t="s">
        <v>108</v>
      </c>
      <c r="B1832" t="s">
        <v>126</v>
      </c>
      <c r="C1832" t="b">
        <v>1</v>
      </c>
    </row>
    <row r="1833" spans="1:3" x14ac:dyDescent="0.25">
      <c r="A1833" s="27" t="s">
        <v>110</v>
      </c>
      <c r="B1833" t="s">
        <v>126</v>
      </c>
      <c r="C1833" t="b">
        <v>1</v>
      </c>
    </row>
    <row r="1834" spans="1:3" x14ac:dyDescent="0.25">
      <c r="A1834" s="27" t="s">
        <v>112</v>
      </c>
      <c r="B1834" t="s">
        <v>126</v>
      </c>
      <c r="C1834" t="b">
        <v>1</v>
      </c>
    </row>
    <row r="1835" spans="1:3" x14ac:dyDescent="0.25">
      <c r="A1835" s="27" t="s">
        <v>114</v>
      </c>
      <c r="B1835" t="s">
        <v>126</v>
      </c>
      <c r="C1835" t="b">
        <v>1</v>
      </c>
    </row>
    <row r="1836" spans="1:3" x14ac:dyDescent="0.25">
      <c r="A1836" s="27" t="s">
        <v>116</v>
      </c>
      <c r="B1836" t="s">
        <v>126</v>
      </c>
      <c r="C1836" t="b">
        <v>1</v>
      </c>
    </row>
    <row r="1837" spans="1:3" x14ac:dyDescent="0.25">
      <c r="A1837" s="27" t="s">
        <v>118</v>
      </c>
      <c r="B1837" t="s">
        <v>126</v>
      </c>
      <c r="C1837" t="b">
        <v>1</v>
      </c>
    </row>
    <row r="1838" spans="1:3" x14ac:dyDescent="0.25">
      <c r="A1838" s="27" t="s">
        <v>120</v>
      </c>
      <c r="B1838" t="s">
        <v>126</v>
      </c>
      <c r="C1838" t="b">
        <v>1</v>
      </c>
    </row>
    <row r="1839" spans="1:3" x14ac:dyDescent="0.25">
      <c r="A1839" s="27" t="s">
        <v>224</v>
      </c>
      <c r="B1839" t="s">
        <v>126</v>
      </c>
      <c r="C1839" t="b">
        <v>1</v>
      </c>
    </row>
    <row r="1840" spans="1:3" x14ac:dyDescent="0.25">
      <c r="A1840" s="27" t="s">
        <v>225</v>
      </c>
      <c r="B1840" t="s">
        <v>126</v>
      </c>
      <c r="C1840" t="b">
        <v>1</v>
      </c>
    </row>
    <row r="1841" spans="1:3" x14ac:dyDescent="0.25">
      <c r="A1841" s="27" t="s">
        <v>226</v>
      </c>
      <c r="B1841" t="s">
        <v>126</v>
      </c>
      <c r="C1841" t="b">
        <v>1</v>
      </c>
    </row>
    <row r="1842" spans="1:3" x14ac:dyDescent="0.25">
      <c r="A1842" s="27" t="s">
        <v>227</v>
      </c>
      <c r="B1842" t="s">
        <v>126</v>
      </c>
      <c r="C1842" t="b">
        <v>1</v>
      </c>
    </row>
    <row r="1843" spans="1:3" x14ac:dyDescent="0.25">
      <c r="A1843" s="27" t="s">
        <v>228</v>
      </c>
      <c r="B1843" t="s">
        <v>126</v>
      </c>
      <c r="C1843" t="b">
        <v>1</v>
      </c>
    </row>
    <row r="1844" spans="1:3" x14ac:dyDescent="0.25">
      <c r="A1844" s="27" t="s">
        <v>229</v>
      </c>
      <c r="B1844" t="s">
        <v>126</v>
      </c>
      <c r="C1844" t="b">
        <v>1</v>
      </c>
    </row>
    <row r="1845" spans="1:3" x14ac:dyDescent="0.25">
      <c r="A1845" s="27" t="s">
        <v>230</v>
      </c>
      <c r="B1845" t="s">
        <v>126</v>
      </c>
      <c r="C1845" t="b">
        <v>1</v>
      </c>
    </row>
    <row r="1846" spans="1:3" x14ac:dyDescent="0.25">
      <c r="A1846" s="27" t="s">
        <v>231</v>
      </c>
      <c r="B1846" t="s">
        <v>126</v>
      </c>
      <c r="C1846" t="b">
        <v>1</v>
      </c>
    </row>
    <row r="1847" spans="1:3" x14ac:dyDescent="0.25">
      <c r="A1847" s="27" t="s">
        <v>232</v>
      </c>
      <c r="B1847" t="s">
        <v>126</v>
      </c>
      <c r="C1847" t="b">
        <v>1</v>
      </c>
    </row>
    <row r="1848" spans="1:3" x14ac:dyDescent="0.25">
      <c r="A1848" s="27" t="s">
        <v>233</v>
      </c>
      <c r="B1848" t="s">
        <v>126</v>
      </c>
      <c r="C1848" t="b">
        <v>1</v>
      </c>
    </row>
    <row r="1849" spans="1:3" x14ac:dyDescent="0.25">
      <c r="A1849" s="27" t="s">
        <v>234</v>
      </c>
      <c r="B1849" t="s">
        <v>126</v>
      </c>
      <c r="C1849" t="b">
        <v>1</v>
      </c>
    </row>
    <row r="1850" spans="1:3" x14ac:dyDescent="0.25">
      <c r="A1850" s="27" t="s">
        <v>235</v>
      </c>
      <c r="B1850" t="s">
        <v>126</v>
      </c>
      <c r="C1850" t="b">
        <v>1</v>
      </c>
    </row>
    <row r="1851" spans="1:3" x14ac:dyDescent="0.25">
      <c r="A1851" s="27" t="s">
        <v>61</v>
      </c>
      <c r="B1851" t="s">
        <v>126</v>
      </c>
      <c r="C1851" t="b">
        <v>0</v>
      </c>
    </row>
    <row r="1852" spans="1:3" x14ac:dyDescent="0.25">
      <c r="A1852" s="27" t="s">
        <v>62</v>
      </c>
      <c r="B1852" t="s">
        <v>126</v>
      </c>
      <c r="C1852" t="b">
        <v>0</v>
      </c>
    </row>
    <row r="1853" spans="1:3" x14ac:dyDescent="0.25">
      <c r="A1853" s="27" t="s">
        <v>63</v>
      </c>
      <c r="B1853" t="s">
        <v>126</v>
      </c>
      <c r="C1853" t="b">
        <v>0</v>
      </c>
    </row>
    <row r="1854" spans="1:3" x14ac:dyDescent="0.25">
      <c r="A1854" s="27" t="s">
        <v>64</v>
      </c>
      <c r="B1854" t="s">
        <v>126</v>
      </c>
      <c r="C1854" t="b">
        <v>0</v>
      </c>
    </row>
    <row r="1855" spans="1:3" x14ac:dyDescent="0.25">
      <c r="A1855" s="27" t="s">
        <v>65</v>
      </c>
      <c r="B1855" t="s">
        <v>126</v>
      </c>
      <c r="C1855" t="b">
        <v>0</v>
      </c>
    </row>
    <row r="1856" spans="1:3" x14ac:dyDescent="0.25">
      <c r="A1856" s="27" t="s">
        <v>66</v>
      </c>
      <c r="B1856" t="s">
        <v>126</v>
      </c>
      <c r="C1856" t="b">
        <v>0</v>
      </c>
    </row>
    <row r="1857" spans="1:3" x14ac:dyDescent="0.25">
      <c r="A1857" s="27" t="s">
        <v>67</v>
      </c>
      <c r="B1857" t="s">
        <v>126</v>
      </c>
      <c r="C1857" t="b">
        <v>0</v>
      </c>
    </row>
    <row r="1858" spans="1:3" x14ac:dyDescent="0.25">
      <c r="A1858" s="27" t="s">
        <v>68</v>
      </c>
      <c r="B1858" t="s">
        <v>126</v>
      </c>
      <c r="C1858" t="b">
        <v>0</v>
      </c>
    </row>
    <row r="1859" spans="1:3" x14ac:dyDescent="0.25">
      <c r="A1859" s="27" t="s">
        <v>69</v>
      </c>
      <c r="B1859" t="s">
        <v>126</v>
      </c>
      <c r="C1859" t="b">
        <v>0</v>
      </c>
    </row>
    <row r="1860" spans="1:3" x14ac:dyDescent="0.25">
      <c r="A1860" s="27" t="s">
        <v>70</v>
      </c>
      <c r="B1860" t="s">
        <v>126</v>
      </c>
      <c r="C1860" t="b">
        <v>0</v>
      </c>
    </row>
    <row r="1861" spans="1:3" x14ac:dyDescent="0.25">
      <c r="A1861" s="27" t="s">
        <v>71</v>
      </c>
      <c r="B1861" t="s">
        <v>126</v>
      </c>
      <c r="C1861" t="b">
        <v>0</v>
      </c>
    </row>
    <row r="1862" spans="1:3" x14ac:dyDescent="0.25">
      <c r="A1862" s="27" t="s">
        <v>72</v>
      </c>
      <c r="B1862" t="s">
        <v>126</v>
      </c>
      <c r="C1862" t="b">
        <v>0</v>
      </c>
    </row>
    <row r="1863" spans="1:3" x14ac:dyDescent="0.25">
      <c r="A1863" s="27" t="s">
        <v>236</v>
      </c>
      <c r="B1863" t="s">
        <v>126</v>
      </c>
      <c r="C1863" t="b">
        <v>1</v>
      </c>
    </row>
    <row r="1864" spans="1:3" x14ac:dyDescent="0.25">
      <c r="A1864" s="27" t="s">
        <v>237</v>
      </c>
      <c r="B1864" t="s">
        <v>126</v>
      </c>
      <c r="C1864" t="b">
        <v>1</v>
      </c>
    </row>
    <row r="1865" spans="1:3" x14ac:dyDescent="0.25">
      <c r="A1865" s="27" t="s">
        <v>238</v>
      </c>
      <c r="B1865" t="s">
        <v>126</v>
      </c>
      <c r="C1865" t="b">
        <v>1</v>
      </c>
    </row>
    <row r="1866" spans="1:3" x14ac:dyDescent="0.25">
      <c r="A1866" s="27" t="s">
        <v>239</v>
      </c>
      <c r="B1866" t="s">
        <v>126</v>
      </c>
      <c r="C1866" t="b">
        <v>1</v>
      </c>
    </row>
    <row r="1867" spans="1:3" x14ac:dyDescent="0.25">
      <c r="A1867" s="27" t="s">
        <v>240</v>
      </c>
      <c r="B1867" t="s">
        <v>126</v>
      </c>
      <c r="C1867" t="b">
        <v>1</v>
      </c>
    </row>
    <row r="1868" spans="1:3" x14ac:dyDescent="0.25">
      <c r="A1868" s="27" t="s">
        <v>241</v>
      </c>
      <c r="B1868" t="s">
        <v>126</v>
      </c>
      <c r="C1868" t="b">
        <v>1</v>
      </c>
    </row>
    <row r="1869" spans="1:3" x14ac:dyDescent="0.25">
      <c r="A1869" s="27" t="s">
        <v>242</v>
      </c>
      <c r="B1869" t="s">
        <v>126</v>
      </c>
      <c r="C1869" t="b">
        <v>1</v>
      </c>
    </row>
    <row r="1870" spans="1:3" x14ac:dyDescent="0.25">
      <c r="A1870" s="27" t="s">
        <v>243</v>
      </c>
      <c r="B1870" t="s">
        <v>126</v>
      </c>
      <c r="C1870" t="b">
        <v>1</v>
      </c>
    </row>
    <row r="1871" spans="1:3" x14ac:dyDescent="0.25">
      <c r="A1871" s="27" t="s">
        <v>244</v>
      </c>
      <c r="B1871" t="s">
        <v>126</v>
      </c>
      <c r="C1871" t="b">
        <v>1</v>
      </c>
    </row>
    <row r="1872" spans="1:3" x14ac:dyDescent="0.25">
      <c r="A1872" s="27" t="s">
        <v>245</v>
      </c>
      <c r="B1872" t="s">
        <v>126</v>
      </c>
      <c r="C1872" t="b">
        <v>1</v>
      </c>
    </row>
    <row r="1873" spans="1:3" x14ac:dyDescent="0.25">
      <c r="A1873" s="27" t="s">
        <v>246</v>
      </c>
      <c r="B1873" t="s">
        <v>126</v>
      </c>
      <c r="C1873" t="b">
        <v>1</v>
      </c>
    </row>
    <row r="1874" spans="1:3" x14ac:dyDescent="0.25">
      <c r="A1874" s="27" t="s">
        <v>247</v>
      </c>
      <c r="B1874" t="s">
        <v>126</v>
      </c>
      <c r="C1874" t="b">
        <v>1</v>
      </c>
    </row>
    <row r="1875" spans="1:3" x14ac:dyDescent="0.25">
      <c r="A1875" s="27" t="s">
        <v>408</v>
      </c>
      <c r="B1875" t="s">
        <v>126</v>
      </c>
      <c r="C1875" t="b">
        <v>1</v>
      </c>
    </row>
    <row r="1876" spans="1:3" x14ac:dyDescent="0.25">
      <c r="A1876" s="27" t="s">
        <v>409</v>
      </c>
      <c r="B1876" t="s">
        <v>126</v>
      </c>
      <c r="C1876" t="b">
        <v>1</v>
      </c>
    </row>
    <row r="1877" spans="1:3" x14ac:dyDescent="0.25">
      <c r="A1877" s="27" t="s">
        <v>410</v>
      </c>
      <c r="B1877" t="s">
        <v>126</v>
      </c>
      <c r="C1877" t="b">
        <v>1</v>
      </c>
    </row>
    <row r="1878" spans="1:3" x14ac:dyDescent="0.25">
      <c r="A1878" s="27" t="s">
        <v>411</v>
      </c>
      <c r="B1878" t="s">
        <v>126</v>
      </c>
      <c r="C1878" t="b">
        <v>1</v>
      </c>
    </row>
    <row r="1879" spans="1:3" x14ac:dyDescent="0.25">
      <c r="A1879" s="27" t="s">
        <v>412</v>
      </c>
      <c r="B1879" t="s">
        <v>126</v>
      </c>
      <c r="C1879" t="b">
        <v>1</v>
      </c>
    </row>
    <row r="1880" spans="1:3" x14ac:dyDescent="0.25">
      <c r="A1880" s="27" t="s">
        <v>413</v>
      </c>
      <c r="B1880" t="s">
        <v>126</v>
      </c>
      <c r="C1880" t="b">
        <v>1</v>
      </c>
    </row>
    <row r="1881" spans="1:3" x14ac:dyDescent="0.25">
      <c r="A1881" s="27" t="s">
        <v>414</v>
      </c>
      <c r="B1881" t="s">
        <v>126</v>
      </c>
      <c r="C1881" t="b">
        <v>1</v>
      </c>
    </row>
    <row r="1882" spans="1:3" x14ac:dyDescent="0.25">
      <c r="A1882" s="27" t="s">
        <v>415</v>
      </c>
      <c r="B1882" t="s">
        <v>126</v>
      </c>
      <c r="C1882" t="b">
        <v>1</v>
      </c>
    </row>
    <row r="1883" spans="1:3" x14ac:dyDescent="0.25">
      <c r="A1883" s="27" t="s">
        <v>416</v>
      </c>
      <c r="B1883" t="s">
        <v>126</v>
      </c>
      <c r="C1883" t="b">
        <v>1</v>
      </c>
    </row>
    <row r="1884" spans="1:3" x14ac:dyDescent="0.25">
      <c r="A1884" s="27" t="s">
        <v>417</v>
      </c>
      <c r="B1884" t="s">
        <v>126</v>
      </c>
      <c r="C1884" t="b">
        <v>1</v>
      </c>
    </row>
    <row r="1885" spans="1:3" x14ac:dyDescent="0.25">
      <c r="A1885" s="27" t="s">
        <v>418</v>
      </c>
      <c r="B1885" t="s">
        <v>126</v>
      </c>
      <c r="C1885" t="b">
        <v>1</v>
      </c>
    </row>
    <row r="1886" spans="1:3" x14ac:dyDescent="0.25">
      <c r="A1886" s="27" t="s">
        <v>419</v>
      </c>
      <c r="B1886" t="s">
        <v>126</v>
      </c>
      <c r="C1886" t="b">
        <v>1</v>
      </c>
    </row>
    <row r="1887" spans="1:3" x14ac:dyDescent="0.25">
      <c r="A1887" s="27" t="s">
        <v>420</v>
      </c>
      <c r="B1887" t="s">
        <v>126</v>
      </c>
      <c r="C1887" t="b">
        <v>1</v>
      </c>
    </row>
    <row r="1888" spans="1:3" x14ac:dyDescent="0.25">
      <c r="A1888" s="27" t="s">
        <v>421</v>
      </c>
      <c r="B1888" t="s">
        <v>126</v>
      </c>
      <c r="C1888" t="b">
        <v>1</v>
      </c>
    </row>
    <row r="1889" spans="1:3" x14ac:dyDescent="0.25">
      <c r="A1889" s="27" t="s">
        <v>422</v>
      </c>
      <c r="B1889" t="s">
        <v>126</v>
      </c>
      <c r="C1889" t="b">
        <v>1</v>
      </c>
    </row>
    <row r="1890" spans="1:3" x14ac:dyDescent="0.25">
      <c r="A1890" s="27" t="s">
        <v>423</v>
      </c>
      <c r="B1890" t="s">
        <v>126</v>
      </c>
      <c r="C1890" t="b">
        <v>1</v>
      </c>
    </row>
    <row r="1891" spans="1:3" x14ac:dyDescent="0.25">
      <c r="A1891" s="27" t="s">
        <v>424</v>
      </c>
      <c r="B1891" t="s">
        <v>126</v>
      </c>
      <c r="C1891" t="b">
        <v>1</v>
      </c>
    </row>
    <row r="1892" spans="1:3" x14ac:dyDescent="0.25">
      <c r="A1892" s="27" t="s">
        <v>425</v>
      </c>
      <c r="B1892" t="s">
        <v>126</v>
      </c>
      <c r="C1892" t="b">
        <v>1</v>
      </c>
    </row>
    <row r="1893" spans="1:3" x14ac:dyDescent="0.25">
      <c r="A1893" s="27" t="s">
        <v>426</v>
      </c>
      <c r="B1893" t="s">
        <v>126</v>
      </c>
      <c r="C1893" t="b">
        <v>1</v>
      </c>
    </row>
    <row r="1894" spans="1:3" x14ac:dyDescent="0.25">
      <c r="A1894" s="27" t="s">
        <v>427</v>
      </c>
      <c r="B1894" t="s">
        <v>126</v>
      </c>
      <c r="C1894" t="b">
        <v>1</v>
      </c>
    </row>
    <row r="1895" spans="1:3" x14ac:dyDescent="0.25">
      <c r="A1895" s="27" t="s">
        <v>428</v>
      </c>
      <c r="B1895" t="s">
        <v>126</v>
      </c>
      <c r="C1895" t="b">
        <v>1</v>
      </c>
    </row>
    <row r="1896" spans="1:3" x14ac:dyDescent="0.25">
      <c r="A1896" s="27" t="s">
        <v>429</v>
      </c>
      <c r="B1896" t="s">
        <v>126</v>
      </c>
      <c r="C1896" t="b">
        <v>1</v>
      </c>
    </row>
    <row r="1897" spans="1:3" x14ac:dyDescent="0.25">
      <c r="A1897" s="27" t="s">
        <v>430</v>
      </c>
      <c r="B1897" t="s">
        <v>126</v>
      </c>
      <c r="C1897" t="b">
        <v>1</v>
      </c>
    </row>
    <row r="1898" spans="1:3" x14ac:dyDescent="0.25">
      <c r="A1898" s="27" t="s">
        <v>431</v>
      </c>
      <c r="B1898" t="s">
        <v>126</v>
      </c>
      <c r="C1898" t="b">
        <v>1</v>
      </c>
    </row>
    <row r="1899" spans="1:3" x14ac:dyDescent="0.25">
      <c r="A1899" s="27" t="s">
        <v>97</v>
      </c>
      <c r="B1899" t="s">
        <v>126</v>
      </c>
      <c r="C1899" t="b">
        <v>1</v>
      </c>
    </row>
    <row r="1900" spans="1:3" x14ac:dyDescent="0.25">
      <c r="A1900" s="27" t="s">
        <v>99</v>
      </c>
      <c r="B1900" t="s">
        <v>126</v>
      </c>
      <c r="C1900" t="b">
        <v>1</v>
      </c>
    </row>
    <row r="1901" spans="1:3" x14ac:dyDescent="0.25">
      <c r="A1901" s="27" t="s">
        <v>101</v>
      </c>
      <c r="B1901" t="s">
        <v>126</v>
      </c>
      <c r="C1901" t="b">
        <v>1</v>
      </c>
    </row>
    <row r="1902" spans="1:3" x14ac:dyDescent="0.25">
      <c r="A1902" s="27" t="s">
        <v>103</v>
      </c>
      <c r="B1902" t="s">
        <v>126</v>
      </c>
      <c r="C1902" t="b">
        <v>1</v>
      </c>
    </row>
    <row r="1903" spans="1:3" x14ac:dyDescent="0.25">
      <c r="A1903" s="27" t="s">
        <v>105</v>
      </c>
      <c r="B1903" t="s">
        <v>126</v>
      </c>
      <c r="C1903" t="b">
        <v>1</v>
      </c>
    </row>
    <row r="1904" spans="1:3" x14ac:dyDescent="0.25">
      <c r="A1904" s="27" t="s">
        <v>107</v>
      </c>
      <c r="B1904" t="s">
        <v>126</v>
      </c>
      <c r="C1904" t="b">
        <v>1</v>
      </c>
    </row>
    <row r="1905" spans="1:3" x14ac:dyDescent="0.25">
      <c r="A1905" s="27" t="s">
        <v>109</v>
      </c>
      <c r="B1905" t="s">
        <v>126</v>
      </c>
      <c r="C1905" t="b">
        <v>1</v>
      </c>
    </row>
    <row r="1906" spans="1:3" x14ac:dyDescent="0.25">
      <c r="A1906" s="27" t="s">
        <v>111</v>
      </c>
      <c r="B1906" t="s">
        <v>126</v>
      </c>
      <c r="C1906" t="b">
        <v>1</v>
      </c>
    </row>
    <row r="1907" spans="1:3" x14ac:dyDescent="0.25">
      <c r="A1907" s="27" t="s">
        <v>113</v>
      </c>
      <c r="B1907" t="s">
        <v>126</v>
      </c>
      <c r="C1907" t="b">
        <v>1</v>
      </c>
    </row>
    <row r="1908" spans="1:3" x14ac:dyDescent="0.25">
      <c r="A1908" s="27" t="s">
        <v>115</v>
      </c>
      <c r="B1908" t="s">
        <v>126</v>
      </c>
      <c r="C1908" t="b">
        <v>1</v>
      </c>
    </row>
    <row r="1909" spans="1:3" x14ac:dyDescent="0.25">
      <c r="A1909" s="27" t="s">
        <v>117</v>
      </c>
      <c r="B1909" t="s">
        <v>126</v>
      </c>
      <c r="C1909" t="b">
        <v>1</v>
      </c>
    </row>
    <row r="1910" spans="1:3" x14ac:dyDescent="0.25">
      <c r="A1910" s="27" t="s">
        <v>119</v>
      </c>
      <c r="B1910" t="s">
        <v>126</v>
      </c>
      <c r="C1910" t="b">
        <v>1</v>
      </c>
    </row>
    <row r="1911" spans="1:3" x14ac:dyDescent="0.25">
      <c r="A1911" s="27" t="s">
        <v>121</v>
      </c>
      <c r="B1911" t="s">
        <v>126</v>
      </c>
      <c r="C1911" t="b">
        <v>1</v>
      </c>
    </row>
    <row r="1912" spans="1:3" x14ac:dyDescent="0.25">
      <c r="A1912" s="27" t="s">
        <v>432</v>
      </c>
      <c r="B1912" t="s">
        <v>126</v>
      </c>
      <c r="C1912" t="b">
        <v>1</v>
      </c>
    </row>
    <row r="1913" spans="1:3" x14ac:dyDescent="0.25">
      <c r="A1913" s="27" t="s">
        <v>433</v>
      </c>
      <c r="B1913" t="s">
        <v>126</v>
      </c>
      <c r="C1913" t="b">
        <v>1</v>
      </c>
    </row>
    <row r="1914" spans="1:3" x14ac:dyDescent="0.25">
      <c r="A1914" s="27" t="s">
        <v>434</v>
      </c>
      <c r="B1914" t="s">
        <v>126</v>
      </c>
      <c r="C1914" t="b">
        <v>1</v>
      </c>
    </row>
    <row r="1915" spans="1:3" x14ac:dyDescent="0.25">
      <c r="A1915" s="27" t="s">
        <v>435</v>
      </c>
      <c r="B1915" t="s">
        <v>126</v>
      </c>
      <c r="C1915" t="b">
        <v>1</v>
      </c>
    </row>
    <row r="1916" spans="1:3" x14ac:dyDescent="0.25">
      <c r="A1916" s="27" t="s">
        <v>436</v>
      </c>
      <c r="B1916" t="s">
        <v>126</v>
      </c>
      <c r="C1916" t="b">
        <v>1</v>
      </c>
    </row>
    <row r="1917" spans="1:3" x14ac:dyDescent="0.25">
      <c r="A1917" s="27" t="s">
        <v>437</v>
      </c>
      <c r="B1917" t="s">
        <v>126</v>
      </c>
      <c r="C1917" t="b">
        <v>1</v>
      </c>
    </row>
    <row r="1918" spans="1:3" x14ac:dyDescent="0.25">
      <c r="A1918" s="27" t="s">
        <v>438</v>
      </c>
      <c r="B1918" t="s">
        <v>126</v>
      </c>
      <c r="C1918" t="b">
        <v>1</v>
      </c>
    </row>
    <row r="1919" spans="1:3" x14ac:dyDescent="0.25">
      <c r="A1919" s="27" t="s">
        <v>439</v>
      </c>
      <c r="B1919" t="s">
        <v>126</v>
      </c>
      <c r="C1919" t="b">
        <v>1</v>
      </c>
    </row>
    <row r="1920" spans="1:3" x14ac:dyDescent="0.25">
      <c r="A1920" s="27" t="s">
        <v>440</v>
      </c>
      <c r="B1920" t="s">
        <v>126</v>
      </c>
      <c r="C1920" t="b">
        <v>1</v>
      </c>
    </row>
    <row r="1921" spans="1:3" x14ac:dyDescent="0.25">
      <c r="A1921" s="27" t="s">
        <v>441</v>
      </c>
      <c r="B1921" t="s">
        <v>126</v>
      </c>
      <c r="C1921" t="b">
        <v>1</v>
      </c>
    </row>
    <row r="1922" spans="1:3" x14ac:dyDescent="0.25">
      <c r="A1922" s="27" t="s">
        <v>442</v>
      </c>
      <c r="B1922" t="s">
        <v>126</v>
      </c>
      <c r="C1922" t="b">
        <v>1</v>
      </c>
    </row>
    <row r="1923" spans="1:3" x14ac:dyDescent="0.25">
      <c r="A1923" s="27" t="s">
        <v>443</v>
      </c>
      <c r="B1923" t="s">
        <v>126</v>
      </c>
      <c r="C1923" t="b">
        <v>1</v>
      </c>
    </row>
    <row r="1924" spans="1:3" x14ac:dyDescent="0.25">
      <c r="A1924" s="27" t="s">
        <v>444</v>
      </c>
      <c r="B1924" t="s">
        <v>126</v>
      </c>
      <c r="C1924" t="b">
        <v>1</v>
      </c>
    </row>
    <row r="1925" spans="1:3" x14ac:dyDescent="0.25">
      <c r="A1925" s="27" t="s">
        <v>445</v>
      </c>
      <c r="B1925" t="s">
        <v>126</v>
      </c>
      <c r="C1925" t="b">
        <v>1</v>
      </c>
    </row>
    <row r="1926" spans="1:3" x14ac:dyDescent="0.25">
      <c r="A1926" s="27" t="s">
        <v>446</v>
      </c>
      <c r="B1926" t="s">
        <v>126</v>
      </c>
      <c r="C1926" t="b">
        <v>1</v>
      </c>
    </row>
    <row r="1927" spans="1:3" x14ac:dyDescent="0.25">
      <c r="A1927" s="27" t="s">
        <v>447</v>
      </c>
      <c r="B1927" t="s">
        <v>126</v>
      </c>
      <c r="C1927" t="b">
        <v>1</v>
      </c>
    </row>
    <row r="1928" spans="1:3" x14ac:dyDescent="0.25">
      <c r="A1928" s="27" t="s">
        <v>448</v>
      </c>
      <c r="B1928" t="s">
        <v>126</v>
      </c>
      <c r="C1928" t="b">
        <v>1</v>
      </c>
    </row>
    <row r="1929" spans="1:3" x14ac:dyDescent="0.25">
      <c r="A1929" s="27" t="s">
        <v>449</v>
      </c>
      <c r="B1929" t="s">
        <v>126</v>
      </c>
      <c r="C1929" t="b">
        <v>1</v>
      </c>
    </row>
    <row r="1930" spans="1:3" x14ac:dyDescent="0.25">
      <c r="A1930" s="27" t="s">
        <v>450</v>
      </c>
      <c r="B1930" t="s">
        <v>126</v>
      </c>
      <c r="C1930" t="b">
        <v>1</v>
      </c>
    </row>
    <row r="1931" spans="1:3" x14ac:dyDescent="0.25">
      <c r="A1931" s="27" t="s">
        <v>451</v>
      </c>
      <c r="B1931" t="s">
        <v>126</v>
      </c>
      <c r="C1931" t="b">
        <v>1</v>
      </c>
    </row>
    <row r="1932" spans="1:3" x14ac:dyDescent="0.25">
      <c r="A1932" s="27" t="s">
        <v>452</v>
      </c>
      <c r="B1932" t="s">
        <v>126</v>
      </c>
      <c r="C1932" t="b">
        <v>1</v>
      </c>
    </row>
    <row r="1933" spans="1:3" x14ac:dyDescent="0.25">
      <c r="A1933" s="27" t="s">
        <v>453</v>
      </c>
      <c r="B1933" t="s">
        <v>126</v>
      </c>
      <c r="C1933" t="b">
        <v>1</v>
      </c>
    </row>
    <row r="1934" spans="1:3" x14ac:dyDescent="0.25">
      <c r="A1934" s="27" t="s">
        <v>454</v>
      </c>
      <c r="B1934" t="s">
        <v>126</v>
      </c>
      <c r="C1934" t="b">
        <v>1</v>
      </c>
    </row>
    <row r="1935" spans="1:3" x14ac:dyDescent="0.25">
      <c r="A1935" s="27" t="s">
        <v>455</v>
      </c>
      <c r="B1935" t="s">
        <v>126</v>
      </c>
      <c r="C1935" t="b">
        <v>1</v>
      </c>
    </row>
    <row r="1936" spans="1:3" x14ac:dyDescent="0.25">
      <c r="A1936" s="27" t="s">
        <v>456</v>
      </c>
      <c r="B1936" t="s">
        <v>126</v>
      </c>
      <c r="C1936" t="b">
        <v>1</v>
      </c>
    </row>
    <row r="1937" spans="1:3" x14ac:dyDescent="0.25">
      <c r="A1937" s="27" t="s">
        <v>457</v>
      </c>
      <c r="B1937" t="s">
        <v>126</v>
      </c>
      <c r="C1937" t="b">
        <v>1</v>
      </c>
    </row>
    <row r="1938" spans="1:3" x14ac:dyDescent="0.25">
      <c r="A1938" s="27" t="s">
        <v>223</v>
      </c>
      <c r="B1938" t="s">
        <v>193</v>
      </c>
      <c r="C1938" s="27" t="s">
        <v>259</v>
      </c>
    </row>
    <row r="1939" spans="1:3" x14ac:dyDescent="0.25">
      <c r="A1939" s="27" t="s">
        <v>223</v>
      </c>
      <c r="B1939" t="s">
        <v>262</v>
      </c>
      <c r="C1939">
        <v>2</v>
      </c>
    </row>
    <row r="1940" spans="1:3" x14ac:dyDescent="0.25">
      <c r="A1940" s="27" t="s">
        <v>223</v>
      </c>
      <c r="B1940" t="s">
        <v>263</v>
      </c>
      <c r="C1940" s="27" t="s">
        <v>274</v>
      </c>
    </row>
    <row r="1941" spans="1:3" x14ac:dyDescent="0.25">
      <c r="A1941" t="s">
        <v>286</v>
      </c>
    </row>
    <row r="1942" spans="1:3" x14ac:dyDescent="0.25">
      <c r="A1942" t="s">
        <v>349</v>
      </c>
    </row>
    <row r="1943" spans="1:3" x14ac:dyDescent="0.25">
      <c r="A1943" s="27" t="s">
        <v>13</v>
      </c>
      <c r="B1943" t="s">
        <v>124</v>
      </c>
      <c r="C1943" s="27" t="s">
        <v>150</v>
      </c>
    </row>
    <row r="1944" spans="1:3" x14ac:dyDescent="0.25">
      <c r="A1944" s="27" t="s">
        <v>13</v>
      </c>
      <c r="B1944" t="s">
        <v>125</v>
      </c>
      <c r="C1944" t="b">
        <v>0</v>
      </c>
    </row>
    <row r="1945" spans="1:3" x14ac:dyDescent="0.25">
      <c r="A1945" s="27" t="s">
        <v>82</v>
      </c>
      <c r="B1945" t="s">
        <v>126</v>
      </c>
      <c r="C1945" t="b">
        <v>0</v>
      </c>
    </row>
    <row r="1946" spans="1:3" x14ac:dyDescent="0.25">
      <c r="A1946" s="27" t="s">
        <v>139</v>
      </c>
      <c r="B1946" t="s">
        <v>126</v>
      </c>
      <c r="C1946" t="b">
        <v>0</v>
      </c>
    </row>
    <row r="1947" spans="1:3" x14ac:dyDescent="0.25">
      <c r="A1947" s="27" t="s">
        <v>143</v>
      </c>
      <c r="B1947" t="s">
        <v>126</v>
      </c>
      <c r="C1947" t="b">
        <v>0</v>
      </c>
    </row>
    <row r="1948" spans="1:3" x14ac:dyDescent="0.25">
      <c r="A1948" s="27" t="s">
        <v>12</v>
      </c>
      <c r="B1948" t="s">
        <v>126</v>
      </c>
      <c r="C1948" t="b">
        <v>0</v>
      </c>
    </row>
    <row r="1949" spans="1:3" x14ac:dyDescent="0.25">
      <c r="A1949" s="27" t="s">
        <v>140</v>
      </c>
      <c r="B1949" t="s">
        <v>126</v>
      </c>
      <c r="C1949" t="b">
        <v>0</v>
      </c>
    </row>
    <row r="1950" spans="1:3" x14ac:dyDescent="0.25">
      <c r="A1950" s="27" t="s">
        <v>145</v>
      </c>
      <c r="B1950" t="s">
        <v>126</v>
      </c>
      <c r="C1950" t="b">
        <v>0</v>
      </c>
    </row>
    <row r="1951" spans="1:3" x14ac:dyDescent="0.25">
      <c r="A1951" s="27" t="s">
        <v>146</v>
      </c>
      <c r="B1951" t="s">
        <v>126</v>
      </c>
      <c r="C1951" t="b">
        <v>0</v>
      </c>
    </row>
    <row r="1952" spans="1:3" x14ac:dyDescent="0.25">
      <c r="A1952" s="27" t="s">
        <v>220</v>
      </c>
      <c r="B1952" t="s">
        <v>126</v>
      </c>
      <c r="C1952" t="b">
        <v>0</v>
      </c>
    </row>
    <row r="1953" spans="1:3" x14ac:dyDescent="0.25">
      <c r="A1953" s="27" t="s">
        <v>221</v>
      </c>
      <c r="B1953" t="s">
        <v>126</v>
      </c>
      <c r="C1953" t="b">
        <v>0</v>
      </c>
    </row>
    <row r="1954" spans="1:3" x14ac:dyDescent="0.25">
      <c r="A1954" s="27" t="s">
        <v>147</v>
      </c>
      <c r="B1954" t="s">
        <v>126</v>
      </c>
      <c r="C1954" t="b">
        <v>0</v>
      </c>
    </row>
    <row r="1955" spans="1:3" x14ac:dyDescent="0.25">
      <c r="A1955" s="27" t="s">
        <v>94</v>
      </c>
      <c r="B1955" t="s">
        <v>126</v>
      </c>
      <c r="C1955" t="b">
        <v>0</v>
      </c>
    </row>
    <row r="1956" spans="1:3" x14ac:dyDescent="0.25">
      <c r="A1956" s="27" t="s">
        <v>148</v>
      </c>
      <c r="B1956" t="s">
        <v>126</v>
      </c>
      <c r="C1956" t="b">
        <v>0</v>
      </c>
    </row>
    <row r="1957" spans="1:3" x14ac:dyDescent="0.25">
      <c r="A1957" s="27" t="s">
        <v>149</v>
      </c>
      <c r="B1957" t="s">
        <v>126</v>
      </c>
      <c r="C1957" t="b">
        <v>0</v>
      </c>
    </row>
    <row r="1958" spans="1:3" x14ac:dyDescent="0.25">
      <c r="A1958" t="s">
        <v>350</v>
      </c>
    </row>
    <row r="1959" spans="1:3" x14ac:dyDescent="0.25">
      <c r="A1959" t="s">
        <v>287</v>
      </c>
    </row>
    <row r="1960" spans="1:3" x14ac:dyDescent="0.25">
      <c r="A1960" t="s">
        <v>348</v>
      </c>
    </row>
    <row r="1961" spans="1:3" x14ac:dyDescent="0.25">
      <c r="A1961" t="s">
        <v>190</v>
      </c>
    </row>
    <row r="1962" spans="1:3" x14ac:dyDescent="0.25">
      <c r="A1962" t="s">
        <v>288</v>
      </c>
    </row>
    <row r="1963" spans="1:3" x14ac:dyDescent="0.25">
      <c r="A1963" t="s">
        <v>346</v>
      </c>
    </row>
    <row r="1964" spans="1:3" x14ac:dyDescent="0.25">
      <c r="A1964" s="27" t="s">
        <v>13</v>
      </c>
      <c r="B1964" t="s">
        <v>124</v>
      </c>
      <c r="C1964" s="27" t="s">
        <v>150</v>
      </c>
    </row>
    <row r="1965" spans="1:3" x14ac:dyDescent="0.25">
      <c r="A1965" s="27" t="s">
        <v>13</v>
      </c>
      <c r="B1965" t="s">
        <v>125</v>
      </c>
      <c r="C1965" t="b">
        <v>0</v>
      </c>
    </row>
    <row r="1966" spans="1:3" x14ac:dyDescent="0.25">
      <c r="A1966" s="27" t="s">
        <v>82</v>
      </c>
      <c r="B1966" t="s">
        <v>126</v>
      </c>
      <c r="C1966" t="b">
        <v>1</v>
      </c>
    </row>
    <row r="1967" spans="1:3" x14ac:dyDescent="0.25">
      <c r="A1967" s="27" t="s">
        <v>139</v>
      </c>
      <c r="B1967" t="s">
        <v>126</v>
      </c>
      <c r="C1967" t="b">
        <v>1</v>
      </c>
    </row>
    <row r="1968" spans="1:3" x14ac:dyDescent="0.25">
      <c r="A1968" s="27" t="s">
        <v>143</v>
      </c>
      <c r="B1968" t="s">
        <v>126</v>
      </c>
      <c r="C1968" t="b">
        <v>1</v>
      </c>
    </row>
    <row r="1969" spans="1:3" x14ac:dyDescent="0.25">
      <c r="A1969" s="27" t="s">
        <v>12</v>
      </c>
      <c r="B1969" t="s">
        <v>126</v>
      </c>
      <c r="C1969" t="b">
        <v>0</v>
      </c>
    </row>
    <row r="1970" spans="1:3" x14ac:dyDescent="0.25">
      <c r="A1970" s="27" t="s">
        <v>140</v>
      </c>
      <c r="B1970" t="s">
        <v>126</v>
      </c>
      <c r="C1970" t="b">
        <v>0</v>
      </c>
    </row>
    <row r="1971" spans="1:3" x14ac:dyDescent="0.25">
      <c r="A1971" s="27" t="s">
        <v>331</v>
      </c>
      <c r="B1971" t="s">
        <v>126</v>
      </c>
      <c r="C1971" t="b">
        <v>0</v>
      </c>
    </row>
    <row r="1972" spans="1:3" x14ac:dyDescent="0.25">
      <c r="A1972" s="27" t="s">
        <v>338</v>
      </c>
      <c r="B1972" t="s">
        <v>126</v>
      </c>
      <c r="C1972" t="b">
        <v>1</v>
      </c>
    </row>
    <row r="1973" spans="1:3" x14ac:dyDescent="0.25">
      <c r="A1973" s="27" t="s">
        <v>145</v>
      </c>
      <c r="B1973" t="s">
        <v>126</v>
      </c>
      <c r="C1973" t="b">
        <v>0</v>
      </c>
    </row>
    <row r="1974" spans="1:3" x14ac:dyDescent="0.25">
      <c r="A1974" s="27" t="s">
        <v>146</v>
      </c>
      <c r="B1974" t="s">
        <v>126</v>
      </c>
      <c r="C1974" t="b">
        <v>0</v>
      </c>
    </row>
    <row r="1975" spans="1:3" x14ac:dyDescent="0.25">
      <c r="A1975" s="27" t="s">
        <v>344</v>
      </c>
      <c r="B1975" t="s">
        <v>126</v>
      </c>
      <c r="C1975" t="b">
        <v>0</v>
      </c>
    </row>
    <row r="1976" spans="1:3" x14ac:dyDescent="0.25">
      <c r="A1976" s="27" t="s">
        <v>221</v>
      </c>
      <c r="B1976" t="s">
        <v>126</v>
      </c>
      <c r="C1976" t="b">
        <v>0</v>
      </c>
    </row>
    <row r="1977" spans="1:3" x14ac:dyDescent="0.25">
      <c r="A1977" s="27" t="s">
        <v>336</v>
      </c>
      <c r="B1977" t="s">
        <v>126</v>
      </c>
      <c r="C1977" t="b">
        <v>0</v>
      </c>
    </row>
    <row r="1978" spans="1:3" x14ac:dyDescent="0.25">
      <c r="A1978" s="27" t="s">
        <v>337</v>
      </c>
      <c r="B1978" t="s">
        <v>126</v>
      </c>
      <c r="C1978" t="b">
        <v>0</v>
      </c>
    </row>
    <row r="1979" spans="1:3" x14ac:dyDescent="0.25">
      <c r="A1979" s="27" t="s">
        <v>339</v>
      </c>
      <c r="B1979" t="s">
        <v>126</v>
      </c>
      <c r="C1979" t="b">
        <v>0</v>
      </c>
    </row>
    <row r="1980" spans="1:3" x14ac:dyDescent="0.25">
      <c r="A1980" s="27" t="s">
        <v>345</v>
      </c>
      <c r="B1980" t="s">
        <v>126</v>
      </c>
      <c r="C1980" t="b">
        <v>0</v>
      </c>
    </row>
    <row r="1981" spans="1:3" x14ac:dyDescent="0.25">
      <c r="A1981" s="27" t="s">
        <v>94</v>
      </c>
      <c r="B1981" t="s">
        <v>126</v>
      </c>
      <c r="C1981" t="b">
        <v>1</v>
      </c>
    </row>
    <row r="1982" spans="1:3" x14ac:dyDescent="0.25">
      <c r="A1982" s="27" t="s">
        <v>333</v>
      </c>
      <c r="B1982" t="s">
        <v>126</v>
      </c>
      <c r="C1982" t="b">
        <v>0</v>
      </c>
    </row>
    <row r="1983" spans="1:3" x14ac:dyDescent="0.25">
      <c r="A1983" s="27" t="s">
        <v>334</v>
      </c>
      <c r="B1983" t="s">
        <v>126</v>
      </c>
      <c r="C1983" t="b">
        <v>0</v>
      </c>
    </row>
    <row r="1984" spans="1:3" x14ac:dyDescent="0.25">
      <c r="A1984" s="27" t="s">
        <v>148</v>
      </c>
      <c r="B1984" t="s">
        <v>126</v>
      </c>
      <c r="C1984" t="b">
        <v>0</v>
      </c>
    </row>
    <row r="1985" spans="1:3" x14ac:dyDescent="0.25">
      <c r="A1985" s="27" t="s">
        <v>149</v>
      </c>
      <c r="B1985" t="s">
        <v>126</v>
      </c>
      <c r="C1985" t="b">
        <v>0</v>
      </c>
    </row>
    <row r="1986" spans="1:3" x14ac:dyDescent="0.25">
      <c r="A1986" t="s">
        <v>347</v>
      </c>
    </row>
    <row r="1987" spans="1:3" x14ac:dyDescent="0.25">
      <c r="A1987" t="s">
        <v>299</v>
      </c>
    </row>
    <row r="1988" spans="1:3" x14ac:dyDescent="0.25">
      <c r="A1988" s="27" t="s">
        <v>13</v>
      </c>
      <c r="B1988" t="s">
        <v>124</v>
      </c>
      <c r="C1988" s="27" t="s">
        <v>361</v>
      </c>
    </row>
    <row r="1989" spans="1:3" x14ac:dyDescent="0.25">
      <c r="A1989" s="27" t="s">
        <v>13</v>
      </c>
      <c r="B1989" t="s">
        <v>125</v>
      </c>
      <c r="C1989" t="b">
        <v>0</v>
      </c>
    </row>
    <row r="1990" spans="1:3" x14ac:dyDescent="0.25">
      <c r="A1990" s="27" t="s">
        <v>82</v>
      </c>
      <c r="B1990" t="s">
        <v>126</v>
      </c>
      <c r="C1990" t="b">
        <v>1</v>
      </c>
    </row>
    <row r="1991" spans="1:3" x14ac:dyDescent="0.25">
      <c r="A1991" s="27" t="s">
        <v>214</v>
      </c>
      <c r="B1991" t="s">
        <v>126</v>
      </c>
      <c r="C1991" t="b">
        <v>1</v>
      </c>
    </row>
    <row r="1992" spans="1:3" x14ac:dyDescent="0.25">
      <c r="A1992" s="27" t="s">
        <v>212</v>
      </c>
      <c r="B1992" t="s">
        <v>126</v>
      </c>
      <c r="C1992" t="b">
        <v>1</v>
      </c>
    </row>
    <row r="1993" spans="1:3" x14ac:dyDescent="0.25">
      <c r="A1993" s="27" t="s">
        <v>89</v>
      </c>
      <c r="B1993" t="s">
        <v>126</v>
      </c>
      <c r="C1993" t="b">
        <v>0</v>
      </c>
    </row>
    <row r="1994" spans="1:3" x14ac:dyDescent="0.25">
      <c r="A1994" s="27" t="s">
        <v>90</v>
      </c>
      <c r="B1994" t="s">
        <v>126</v>
      </c>
      <c r="C1994" t="b">
        <v>0</v>
      </c>
    </row>
    <row r="1995" spans="1:3" x14ac:dyDescent="0.25">
      <c r="A1995" s="27" t="s">
        <v>152</v>
      </c>
      <c r="B1995" t="s">
        <v>126</v>
      </c>
      <c r="C1995" t="b">
        <v>1</v>
      </c>
    </row>
    <row r="1996" spans="1:3" x14ac:dyDescent="0.25">
      <c r="A1996" s="27" t="s">
        <v>91</v>
      </c>
      <c r="B1996" t="s">
        <v>126</v>
      </c>
      <c r="C1996" t="b">
        <v>0</v>
      </c>
    </row>
    <row r="1997" spans="1:3" x14ac:dyDescent="0.25">
      <c r="A1997" s="27" t="s">
        <v>216</v>
      </c>
      <c r="B1997" t="s">
        <v>126</v>
      </c>
      <c r="C1997" t="b">
        <v>1</v>
      </c>
    </row>
    <row r="1998" spans="1:3" x14ac:dyDescent="0.25">
      <c r="A1998" s="27" t="s">
        <v>215</v>
      </c>
      <c r="B1998" t="s">
        <v>126</v>
      </c>
      <c r="C1998" t="b">
        <v>0</v>
      </c>
    </row>
    <row r="1999" spans="1:3" x14ac:dyDescent="0.25">
      <c r="A1999" s="27" t="s">
        <v>217</v>
      </c>
      <c r="B1999" t="s">
        <v>126</v>
      </c>
      <c r="C1999" t="b">
        <v>1</v>
      </c>
    </row>
    <row r="2000" spans="1:3" x14ac:dyDescent="0.25">
      <c r="A2000" s="27" t="s">
        <v>92</v>
      </c>
      <c r="B2000" t="s">
        <v>126</v>
      </c>
      <c r="C2000" t="b">
        <v>0</v>
      </c>
    </row>
    <row r="2001" spans="1:3" x14ac:dyDescent="0.25">
      <c r="A2001" s="27" t="s">
        <v>218</v>
      </c>
      <c r="B2001" t="s">
        <v>126</v>
      </c>
      <c r="C2001" t="b">
        <v>1</v>
      </c>
    </row>
    <row r="2002" spans="1:3" x14ac:dyDescent="0.25">
      <c r="A2002" s="27" t="s">
        <v>345</v>
      </c>
      <c r="B2002" t="s">
        <v>126</v>
      </c>
      <c r="C2002" t="b">
        <v>0</v>
      </c>
    </row>
    <row r="2003" spans="1:3" x14ac:dyDescent="0.25">
      <c r="A2003" s="27" t="s">
        <v>94</v>
      </c>
      <c r="B2003" t="s">
        <v>126</v>
      </c>
      <c r="C2003" t="b">
        <v>0</v>
      </c>
    </row>
    <row r="2004" spans="1:3" x14ac:dyDescent="0.25">
      <c r="A2004" s="27" t="s">
        <v>95</v>
      </c>
      <c r="B2004" t="s">
        <v>126</v>
      </c>
      <c r="C2004" t="b">
        <v>1</v>
      </c>
    </row>
    <row r="2005" spans="1:3" x14ac:dyDescent="0.25">
      <c r="A2005" s="27" t="s">
        <v>96</v>
      </c>
      <c r="B2005" t="s">
        <v>126</v>
      </c>
      <c r="C2005" t="b">
        <v>0</v>
      </c>
    </row>
    <row r="2006" spans="1:3" x14ac:dyDescent="0.25">
      <c r="A2006" s="27" t="s">
        <v>97</v>
      </c>
      <c r="B2006" t="s">
        <v>126</v>
      </c>
      <c r="C2006" t="b">
        <v>1</v>
      </c>
    </row>
    <row r="2007" spans="1:3" x14ac:dyDescent="0.25">
      <c r="A2007" s="27" t="s">
        <v>49</v>
      </c>
      <c r="B2007" t="s">
        <v>126</v>
      </c>
      <c r="C2007" t="b">
        <v>1</v>
      </c>
    </row>
    <row r="2008" spans="1:3" x14ac:dyDescent="0.25">
      <c r="A2008" s="27" t="s">
        <v>98</v>
      </c>
      <c r="B2008" t="s">
        <v>126</v>
      </c>
      <c r="C2008" t="b">
        <v>0</v>
      </c>
    </row>
    <row r="2009" spans="1:3" x14ac:dyDescent="0.25">
      <c r="A2009" s="27" t="s">
        <v>99</v>
      </c>
      <c r="B2009" t="s">
        <v>126</v>
      </c>
      <c r="C2009" t="b">
        <v>1</v>
      </c>
    </row>
    <row r="2010" spans="1:3" x14ac:dyDescent="0.25">
      <c r="A2010" s="27" t="s">
        <v>50</v>
      </c>
      <c r="B2010" t="s">
        <v>126</v>
      </c>
      <c r="C2010" t="b">
        <v>1</v>
      </c>
    </row>
    <row r="2011" spans="1:3" x14ac:dyDescent="0.25">
      <c r="A2011" s="27" t="s">
        <v>100</v>
      </c>
      <c r="B2011" t="s">
        <v>126</v>
      </c>
      <c r="C2011" t="b">
        <v>0</v>
      </c>
    </row>
    <row r="2012" spans="1:3" x14ac:dyDescent="0.25">
      <c r="A2012" s="27" t="s">
        <v>101</v>
      </c>
      <c r="B2012" t="s">
        <v>126</v>
      </c>
      <c r="C2012" t="b">
        <v>1</v>
      </c>
    </row>
    <row r="2013" spans="1:3" x14ac:dyDescent="0.25">
      <c r="A2013" s="27" t="s">
        <v>51</v>
      </c>
      <c r="B2013" t="s">
        <v>126</v>
      </c>
      <c r="C2013" t="b">
        <v>1</v>
      </c>
    </row>
    <row r="2014" spans="1:3" x14ac:dyDescent="0.25">
      <c r="A2014" s="27" t="s">
        <v>102</v>
      </c>
      <c r="B2014" t="s">
        <v>126</v>
      </c>
      <c r="C2014" t="b">
        <v>0</v>
      </c>
    </row>
    <row r="2015" spans="1:3" x14ac:dyDescent="0.25">
      <c r="A2015" s="27" t="s">
        <v>103</v>
      </c>
      <c r="B2015" t="s">
        <v>126</v>
      </c>
      <c r="C2015" t="b">
        <v>1</v>
      </c>
    </row>
    <row r="2016" spans="1:3" x14ac:dyDescent="0.25">
      <c r="A2016" s="27" t="s">
        <v>52</v>
      </c>
      <c r="B2016" t="s">
        <v>126</v>
      </c>
      <c r="C2016" t="b">
        <v>1</v>
      </c>
    </row>
    <row r="2017" spans="1:3" x14ac:dyDescent="0.25">
      <c r="A2017" s="27" t="s">
        <v>104</v>
      </c>
      <c r="B2017" t="s">
        <v>126</v>
      </c>
      <c r="C2017" t="b">
        <v>0</v>
      </c>
    </row>
    <row r="2018" spans="1:3" x14ac:dyDescent="0.25">
      <c r="A2018" s="27" t="s">
        <v>105</v>
      </c>
      <c r="B2018" t="s">
        <v>126</v>
      </c>
      <c r="C2018" t="b">
        <v>1</v>
      </c>
    </row>
    <row r="2019" spans="1:3" x14ac:dyDescent="0.25">
      <c r="A2019" s="27" t="s">
        <v>53</v>
      </c>
      <c r="B2019" t="s">
        <v>126</v>
      </c>
      <c r="C2019" t="b">
        <v>1</v>
      </c>
    </row>
    <row r="2020" spans="1:3" x14ac:dyDescent="0.25">
      <c r="A2020" s="27" t="s">
        <v>106</v>
      </c>
      <c r="B2020" t="s">
        <v>126</v>
      </c>
      <c r="C2020" t="b">
        <v>0</v>
      </c>
    </row>
    <row r="2021" spans="1:3" x14ac:dyDescent="0.25">
      <c r="A2021" s="27" t="s">
        <v>107</v>
      </c>
      <c r="B2021" t="s">
        <v>126</v>
      </c>
      <c r="C2021" t="b">
        <v>1</v>
      </c>
    </row>
    <row r="2022" spans="1:3" x14ac:dyDescent="0.25">
      <c r="A2022" s="27" t="s">
        <v>54</v>
      </c>
      <c r="B2022" t="s">
        <v>126</v>
      </c>
      <c r="C2022" t="b">
        <v>1</v>
      </c>
    </row>
    <row r="2023" spans="1:3" x14ac:dyDescent="0.25">
      <c r="A2023" s="27" t="s">
        <v>108</v>
      </c>
      <c r="B2023" t="s">
        <v>126</v>
      </c>
      <c r="C2023" t="b">
        <v>0</v>
      </c>
    </row>
    <row r="2024" spans="1:3" x14ac:dyDescent="0.25">
      <c r="A2024" s="27" t="s">
        <v>109</v>
      </c>
      <c r="B2024" t="s">
        <v>126</v>
      </c>
      <c r="C2024" t="b">
        <v>1</v>
      </c>
    </row>
    <row r="2025" spans="1:3" x14ac:dyDescent="0.25">
      <c r="A2025" s="27" t="s">
        <v>55</v>
      </c>
      <c r="B2025" t="s">
        <v>126</v>
      </c>
      <c r="C2025" t="b">
        <v>1</v>
      </c>
    </row>
    <row r="2026" spans="1:3" x14ac:dyDescent="0.25">
      <c r="A2026" s="27" t="s">
        <v>110</v>
      </c>
      <c r="B2026" t="s">
        <v>126</v>
      </c>
      <c r="C2026" t="b">
        <v>0</v>
      </c>
    </row>
    <row r="2027" spans="1:3" x14ac:dyDescent="0.25">
      <c r="A2027" s="27" t="s">
        <v>111</v>
      </c>
      <c r="B2027" t="s">
        <v>126</v>
      </c>
      <c r="C2027" t="b">
        <v>1</v>
      </c>
    </row>
    <row r="2028" spans="1:3" x14ac:dyDescent="0.25">
      <c r="A2028" s="27" t="s">
        <v>56</v>
      </c>
      <c r="B2028" t="s">
        <v>126</v>
      </c>
      <c r="C2028" t="b">
        <v>1</v>
      </c>
    </row>
    <row r="2029" spans="1:3" x14ac:dyDescent="0.25">
      <c r="A2029" s="27" t="s">
        <v>112</v>
      </c>
      <c r="B2029" t="s">
        <v>126</v>
      </c>
      <c r="C2029" t="b">
        <v>0</v>
      </c>
    </row>
    <row r="2030" spans="1:3" x14ac:dyDescent="0.25">
      <c r="A2030" s="27" t="s">
        <v>113</v>
      </c>
      <c r="B2030" t="s">
        <v>126</v>
      </c>
      <c r="C2030" t="b">
        <v>1</v>
      </c>
    </row>
    <row r="2031" spans="1:3" x14ac:dyDescent="0.25">
      <c r="A2031" s="27" t="s">
        <v>57</v>
      </c>
      <c r="B2031" t="s">
        <v>126</v>
      </c>
      <c r="C2031" t="b">
        <v>1</v>
      </c>
    </row>
    <row r="2032" spans="1:3" x14ac:dyDescent="0.25">
      <c r="A2032" s="27" t="s">
        <v>114</v>
      </c>
      <c r="B2032" t="s">
        <v>126</v>
      </c>
      <c r="C2032" t="b">
        <v>0</v>
      </c>
    </row>
    <row r="2033" spans="1:3" x14ac:dyDescent="0.25">
      <c r="A2033" s="27" t="s">
        <v>115</v>
      </c>
      <c r="B2033" t="s">
        <v>126</v>
      </c>
      <c r="C2033" t="b">
        <v>1</v>
      </c>
    </row>
    <row r="2034" spans="1:3" x14ac:dyDescent="0.25">
      <c r="A2034" s="27" t="s">
        <v>58</v>
      </c>
      <c r="B2034" t="s">
        <v>126</v>
      </c>
      <c r="C2034" t="b">
        <v>1</v>
      </c>
    </row>
    <row r="2035" spans="1:3" x14ac:dyDescent="0.25">
      <c r="A2035" s="27" t="s">
        <v>116</v>
      </c>
      <c r="B2035" t="s">
        <v>126</v>
      </c>
      <c r="C2035" t="b">
        <v>0</v>
      </c>
    </row>
    <row r="2036" spans="1:3" x14ac:dyDescent="0.25">
      <c r="A2036" s="27" t="s">
        <v>117</v>
      </c>
      <c r="B2036" t="s">
        <v>126</v>
      </c>
      <c r="C2036" t="b">
        <v>1</v>
      </c>
    </row>
    <row r="2037" spans="1:3" x14ac:dyDescent="0.25">
      <c r="A2037" s="27" t="s">
        <v>59</v>
      </c>
      <c r="B2037" t="s">
        <v>126</v>
      </c>
      <c r="C2037" t="b">
        <v>1</v>
      </c>
    </row>
    <row r="2038" spans="1:3" x14ac:dyDescent="0.25">
      <c r="A2038" s="27" t="s">
        <v>118</v>
      </c>
      <c r="B2038" t="s">
        <v>126</v>
      </c>
      <c r="C2038" t="b">
        <v>0</v>
      </c>
    </row>
    <row r="2039" spans="1:3" x14ac:dyDescent="0.25">
      <c r="A2039" s="27" t="s">
        <v>119</v>
      </c>
      <c r="B2039" t="s">
        <v>126</v>
      </c>
      <c r="C2039" t="b">
        <v>1</v>
      </c>
    </row>
    <row r="2040" spans="1:3" x14ac:dyDescent="0.25">
      <c r="A2040" s="27" t="s">
        <v>60</v>
      </c>
      <c r="B2040" t="s">
        <v>126</v>
      </c>
      <c r="C2040" t="b">
        <v>1</v>
      </c>
    </row>
    <row r="2041" spans="1:3" x14ac:dyDescent="0.25">
      <c r="A2041" s="27" t="s">
        <v>120</v>
      </c>
      <c r="B2041" t="s">
        <v>126</v>
      </c>
      <c r="C2041" t="b">
        <v>0</v>
      </c>
    </row>
    <row r="2042" spans="1:3" x14ac:dyDescent="0.25">
      <c r="A2042" s="27" t="s">
        <v>121</v>
      </c>
      <c r="B2042" t="s">
        <v>126</v>
      </c>
      <c r="C2042" t="b">
        <v>1</v>
      </c>
    </row>
    <row r="2043" spans="1:3" x14ac:dyDescent="0.25">
      <c r="A2043" s="27" t="s">
        <v>122</v>
      </c>
      <c r="B2043" t="s">
        <v>126</v>
      </c>
      <c r="C2043" t="b">
        <v>1</v>
      </c>
    </row>
    <row r="2044" spans="1:3" x14ac:dyDescent="0.25">
      <c r="A2044" s="27" t="s">
        <v>380</v>
      </c>
      <c r="B2044" t="s">
        <v>126</v>
      </c>
      <c r="C2044" t="b">
        <v>1</v>
      </c>
    </row>
    <row r="2045" spans="1:3" x14ac:dyDescent="0.25">
      <c r="A2045" s="27" t="s">
        <v>364</v>
      </c>
      <c r="B2045" t="s">
        <v>126</v>
      </c>
      <c r="C2045" t="b">
        <v>1</v>
      </c>
    </row>
    <row r="2046" spans="1:3" x14ac:dyDescent="0.25">
      <c r="A2046" t="s">
        <v>300</v>
      </c>
    </row>
    <row r="2047" spans="1:3" x14ac:dyDescent="0.25">
      <c r="A2047" t="s">
        <v>301</v>
      </c>
    </row>
    <row r="2048" spans="1:3" x14ac:dyDescent="0.25">
      <c r="A2048" s="27" t="s">
        <v>13</v>
      </c>
      <c r="B2048" t="s">
        <v>124</v>
      </c>
      <c r="C2048" s="27" t="s">
        <v>361</v>
      </c>
    </row>
    <row r="2049" spans="1:3" x14ac:dyDescent="0.25">
      <c r="A2049" s="27" t="s">
        <v>13</v>
      </c>
      <c r="B2049" t="s">
        <v>125</v>
      </c>
      <c r="C2049" t="b">
        <v>0</v>
      </c>
    </row>
    <row r="2050" spans="1:3" x14ac:dyDescent="0.25">
      <c r="A2050" s="27" t="s">
        <v>82</v>
      </c>
      <c r="B2050" t="s">
        <v>126</v>
      </c>
      <c r="C2050" t="b">
        <v>1</v>
      </c>
    </row>
    <row r="2051" spans="1:3" x14ac:dyDescent="0.25">
      <c r="A2051" s="27" t="s">
        <v>214</v>
      </c>
      <c r="B2051" t="s">
        <v>126</v>
      </c>
      <c r="C2051" t="b">
        <v>1</v>
      </c>
    </row>
    <row r="2052" spans="1:3" x14ac:dyDescent="0.25">
      <c r="A2052" s="27" t="s">
        <v>212</v>
      </c>
      <c r="B2052" t="s">
        <v>126</v>
      </c>
      <c r="C2052" t="b">
        <v>1</v>
      </c>
    </row>
    <row r="2053" spans="1:3" x14ac:dyDescent="0.25">
      <c r="A2053" s="27" t="s">
        <v>89</v>
      </c>
      <c r="B2053" t="s">
        <v>126</v>
      </c>
      <c r="C2053" t="b">
        <v>0</v>
      </c>
    </row>
    <row r="2054" spans="1:3" x14ac:dyDescent="0.25">
      <c r="A2054" s="27" t="s">
        <v>90</v>
      </c>
      <c r="B2054" t="s">
        <v>126</v>
      </c>
      <c r="C2054" t="b">
        <v>0</v>
      </c>
    </row>
    <row r="2055" spans="1:3" x14ac:dyDescent="0.25">
      <c r="A2055" s="27" t="s">
        <v>152</v>
      </c>
      <c r="B2055" t="s">
        <v>126</v>
      </c>
      <c r="C2055" t="b">
        <v>1</v>
      </c>
    </row>
    <row r="2056" spans="1:3" x14ac:dyDescent="0.25">
      <c r="A2056" s="27" t="s">
        <v>91</v>
      </c>
      <c r="B2056" t="s">
        <v>126</v>
      </c>
      <c r="C2056" t="b">
        <v>0</v>
      </c>
    </row>
    <row r="2057" spans="1:3" x14ac:dyDescent="0.25">
      <c r="A2057" s="27" t="s">
        <v>216</v>
      </c>
      <c r="B2057" t="s">
        <v>126</v>
      </c>
      <c r="C2057" t="b">
        <v>1</v>
      </c>
    </row>
    <row r="2058" spans="1:3" x14ac:dyDescent="0.25">
      <c r="A2058" s="27" t="s">
        <v>215</v>
      </c>
      <c r="B2058" t="s">
        <v>126</v>
      </c>
      <c r="C2058" t="b">
        <v>0</v>
      </c>
    </row>
    <row r="2059" spans="1:3" x14ac:dyDescent="0.25">
      <c r="A2059" s="27" t="s">
        <v>217</v>
      </c>
      <c r="B2059" t="s">
        <v>126</v>
      </c>
      <c r="C2059" t="b">
        <v>1</v>
      </c>
    </row>
    <row r="2060" spans="1:3" x14ac:dyDescent="0.25">
      <c r="A2060" s="27" t="s">
        <v>92</v>
      </c>
      <c r="B2060" t="s">
        <v>126</v>
      </c>
      <c r="C2060" t="b">
        <v>0</v>
      </c>
    </row>
    <row r="2061" spans="1:3" x14ac:dyDescent="0.25">
      <c r="A2061" s="27" t="s">
        <v>218</v>
      </c>
      <c r="B2061" t="s">
        <v>126</v>
      </c>
      <c r="C2061" t="b">
        <v>1</v>
      </c>
    </row>
    <row r="2062" spans="1:3" x14ac:dyDescent="0.25">
      <c r="A2062" s="27" t="s">
        <v>345</v>
      </c>
      <c r="B2062" t="s">
        <v>126</v>
      </c>
      <c r="C2062" t="b">
        <v>0</v>
      </c>
    </row>
    <row r="2063" spans="1:3" x14ac:dyDescent="0.25">
      <c r="A2063" s="27" t="s">
        <v>94</v>
      </c>
      <c r="B2063" t="s">
        <v>126</v>
      </c>
      <c r="C2063" t="b">
        <v>0</v>
      </c>
    </row>
    <row r="2064" spans="1:3" x14ac:dyDescent="0.25">
      <c r="A2064" s="27" t="s">
        <v>95</v>
      </c>
      <c r="B2064" t="s">
        <v>126</v>
      </c>
      <c r="C2064" t="b">
        <v>0</v>
      </c>
    </row>
    <row r="2065" spans="1:3" x14ac:dyDescent="0.25">
      <c r="A2065" s="27" t="s">
        <v>96</v>
      </c>
      <c r="B2065" t="s">
        <v>126</v>
      </c>
      <c r="C2065" t="b">
        <v>1</v>
      </c>
    </row>
    <row r="2066" spans="1:3" x14ac:dyDescent="0.25">
      <c r="A2066" s="27" t="s">
        <v>97</v>
      </c>
      <c r="B2066" t="s">
        <v>126</v>
      </c>
      <c r="C2066" t="b">
        <v>1</v>
      </c>
    </row>
    <row r="2067" spans="1:3" x14ac:dyDescent="0.25">
      <c r="A2067" s="27" t="s">
        <v>49</v>
      </c>
      <c r="B2067" t="s">
        <v>126</v>
      </c>
      <c r="C2067" t="b">
        <v>0</v>
      </c>
    </row>
    <row r="2068" spans="1:3" x14ac:dyDescent="0.25">
      <c r="A2068" s="27" t="s">
        <v>98</v>
      </c>
      <c r="B2068" t="s">
        <v>126</v>
      </c>
      <c r="C2068" t="b">
        <v>1</v>
      </c>
    </row>
    <row r="2069" spans="1:3" x14ac:dyDescent="0.25">
      <c r="A2069" s="27" t="s">
        <v>99</v>
      </c>
      <c r="B2069" t="s">
        <v>126</v>
      </c>
      <c r="C2069" t="b">
        <v>1</v>
      </c>
    </row>
    <row r="2070" spans="1:3" x14ac:dyDescent="0.25">
      <c r="A2070" s="27" t="s">
        <v>50</v>
      </c>
      <c r="B2070" t="s">
        <v>126</v>
      </c>
      <c r="C2070" t="b">
        <v>0</v>
      </c>
    </row>
    <row r="2071" spans="1:3" x14ac:dyDescent="0.25">
      <c r="A2071" s="27" t="s">
        <v>100</v>
      </c>
      <c r="B2071" t="s">
        <v>126</v>
      </c>
      <c r="C2071" t="b">
        <v>1</v>
      </c>
    </row>
    <row r="2072" spans="1:3" x14ac:dyDescent="0.25">
      <c r="A2072" s="27" t="s">
        <v>101</v>
      </c>
      <c r="B2072" t="s">
        <v>126</v>
      </c>
      <c r="C2072" t="b">
        <v>1</v>
      </c>
    </row>
    <row r="2073" spans="1:3" x14ac:dyDescent="0.25">
      <c r="A2073" s="27" t="s">
        <v>51</v>
      </c>
      <c r="B2073" t="s">
        <v>126</v>
      </c>
      <c r="C2073" t="b">
        <v>0</v>
      </c>
    </row>
    <row r="2074" spans="1:3" x14ac:dyDescent="0.25">
      <c r="A2074" s="27" t="s">
        <v>102</v>
      </c>
      <c r="B2074" t="s">
        <v>126</v>
      </c>
      <c r="C2074" t="b">
        <v>1</v>
      </c>
    </row>
    <row r="2075" spans="1:3" x14ac:dyDescent="0.25">
      <c r="A2075" s="27" t="s">
        <v>103</v>
      </c>
      <c r="B2075" t="s">
        <v>126</v>
      </c>
      <c r="C2075" t="b">
        <v>1</v>
      </c>
    </row>
    <row r="2076" spans="1:3" x14ac:dyDescent="0.25">
      <c r="A2076" s="27" t="s">
        <v>52</v>
      </c>
      <c r="B2076" t="s">
        <v>126</v>
      </c>
      <c r="C2076" t="b">
        <v>0</v>
      </c>
    </row>
    <row r="2077" spans="1:3" x14ac:dyDescent="0.25">
      <c r="A2077" s="27" t="s">
        <v>104</v>
      </c>
      <c r="B2077" t="s">
        <v>126</v>
      </c>
      <c r="C2077" t="b">
        <v>1</v>
      </c>
    </row>
    <row r="2078" spans="1:3" x14ac:dyDescent="0.25">
      <c r="A2078" s="27" t="s">
        <v>105</v>
      </c>
      <c r="B2078" t="s">
        <v>126</v>
      </c>
      <c r="C2078" t="b">
        <v>1</v>
      </c>
    </row>
    <row r="2079" spans="1:3" x14ac:dyDescent="0.25">
      <c r="A2079" s="27" t="s">
        <v>53</v>
      </c>
      <c r="B2079" t="s">
        <v>126</v>
      </c>
      <c r="C2079" t="b">
        <v>0</v>
      </c>
    </row>
    <row r="2080" spans="1:3" x14ac:dyDescent="0.25">
      <c r="A2080" s="27" t="s">
        <v>106</v>
      </c>
      <c r="B2080" t="s">
        <v>126</v>
      </c>
      <c r="C2080" t="b">
        <v>1</v>
      </c>
    </row>
    <row r="2081" spans="1:3" x14ac:dyDescent="0.25">
      <c r="A2081" s="27" t="s">
        <v>107</v>
      </c>
      <c r="B2081" t="s">
        <v>126</v>
      </c>
      <c r="C2081" t="b">
        <v>1</v>
      </c>
    </row>
    <row r="2082" spans="1:3" x14ac:dyDescent="0.25">
      <c r="A2082" s="27" t="s">
        <v>54</v>
      </c>
      <c r="B2082" t="s">
        <v>126</v>
      </c>
      <c r="C2082" t="b">
        <v>0</v>
      </c>
    </row>
    <row r="2083" spans="1:3" x14ac:dyDescent="0.25">
      <c r="A2083" s="27" t="s">
        <v>108</v>
      </c>
      <c r="B2083" t="s">
        <v>126</v>
      </c>
      <c r="C2083" t="b">
        <v>1</v>
      </c>
    </row>
    <row r="2084" spans="1:3" x14ac:dyDescent="0.25">
      <c r="A2084" s="27" t="s">
        <v>109</v>
      </c>
      <c r="B2084" t="s">
        <v>126</v>
      </c>
      <c r="C2084" t="b">
        <v>1</v>
      </c>
    </row>
    <row r="2085" spans="1:3" x14ac:dyDescent="0.25">
      <c r="A2085" s="27" t="s">
        <v>55</v>
      </c>
      <c r="B2085" t="s">
        <v>126</v>
      </c>
      <c r="C2085" t="b">
        <v>0</v>
      </c>
    </row>
    <row r="2086" spans="1:3" x14ac:dyDescent="0.25">
      <c r="A2086" s="27" t="s">
        <v>110</v>
      </c>
      <c r="B2086" t="s">
        <v>126</v>
      </c>
      <c r="C2086" t="b">
        <v>1</v>
      </c>
    </row>
    <row r="2087" spans="1:3" x14ac:dyDescent="0.25">
      <c r="A2087" s="27" t="s">
        <v>111</v>
      </c>
      <c r="B2087" t="s">
        <v>126</v>
      </c>
      <c r="C2087" t="b">
        <v>1</v>
      </c>
    </row>
    <row r="2088" spans="1:3" x14ac:dyDescent="0.25">
      <c r="A2088" s="27" t="s">
        <v>56</v>
      </c>
      <c r="B2088" t="s">
        <v>126</v>
      </c>
      <c r="C2088" t="b">
        <v>0</v>
      </c>
    </row>
    <row r="2089" spans="1:3" x14ac:dyDescent="0.25">
      <c r="A2089" s="27" t="s">
        <v>112</v>
      </c>
      <c r="B2089" t="s">
        <v>126</v>
      </c>
      <c r="C2089" t="b">
        <v>1</v>
      </c>
    </row>
    <row r="2090" spans="1:3" x14ac:dyDescent="0.25">
      <c r="A2090" s="27" t="s">
        <v>113</v>
      </c>
      <c r="B2090" t="s">
        <v>126</v>
      </c>
      <c r="C2090" t="b">
        <v>1</v>
      </c>
    </row>
    <row r="2091" spans="1:3" x14ac:dyDescent="0.25">
      <c r="A2091" s="27" t="s">
        <v>57</v>
      </c>
      <c r="B2091" t="s">
        <v>126</v>
      </c>
      <c r="C2091" t="b">
        <v>0</v>
      </c>
    </row>
    <row r="2092" spans="1:3" x14ac:dyDescent="0.25">
      <c r="A2092" s="27" t="s">
        <v>114</v>
      </c>
      <c r="B2092" t="s">
        <v>126</v>
      </c>
      <c r="C2092" t="b">
        <v>1</v>
      </c>
    </row>
    <row r="2093" spans="1:3" x14ac:dyDescent="0.25">
      <c r="A2093" s="27" t="s">
        <v>115</v>
      </c>
      <c r="B2093" t="s">
        <v>126</v>
      </c>
      <c r="C2093" t="b">
        <v>1</v>
      </c>
    </row>
    <row r="2094" spans="1:3" x14ac:dyDescent="0.25">
      <c r="A2094" s="27" t="s">
        <v>58</v>
      </c>
      <c r="B2094" t="s">
        <v>126</v>
      </c>
      <c r="C2094" t="b">
        <v>0</v>
      </c>
    </row>
    <row r="2095" spans="1:3" x14ac:dyDescent="0.25">
      <c r="A2095" s="27" t="s">
        <v>116</v>
      </c>
      <c r="B2095" t="s">
        <v>126</v>
      </c>
      <c r="C2095" t="b">
        <v>1</v>
      </c>
    </row>
    <row r="2096" spans="1:3" x14ac:dyDescent="0.25">
      <c r="A2096" s="27" t="s">
        <v>117</v>
      </c>
      <c r="B2096" t="s">
        <v>126</v>
      </c>
      <c r="C2096" t="b">
        <v>1</v>
      </c>
    </row>
    <row r="2097" spans="1:3" x14ac:dyDescent="0.25">
      <c r="A2097" s="27" t="s">
        <v>59</v>
      </c>
      <c r="B2097" t="s">
        <v>126</v>
      </c>
      <c r="C2097" t="b">
        <v>0</v>
      </c>
    </row>
    <row r="2098" spans="1:3" x14ac:dyDescent="0.25">
      <c r="A2098" s="27" t="s">
        <v>118</v>
      </c>
      <c r="B2098" t="s">
        <v>126</v>
      </c>
      <c r="C2098" t="b">
        <v>1</v>
      </c>
    </row>
    <row r="2099" spans="1:3" x14ac:dyDescent="0.25">
      <c r="A2099" s="27" t="s">
        <v>119</v>
      </c>
      <c r="B2099" t="s">
        <v>126</v>
      </c>
      <c r="C2099" t="b">
        <v>1</v>
      </c>
    </row>
    <row r="2100" spans="1:3" x14ac:dyDescent="0.25">
      <c r="A2100" s="27" t="s">
        <v>60</v>
      </c>
      <c r="B2100" t="s">
        <v>126</v>
      </c>
      <c r="C2100" t="b">
        <v>0</v>
      </c>
    </row>
    <row r="2101" spans="1:3" x14ac:dyDescent="0.25">
      <c r="A2101" s="27" t="s">
        <v>120</v>
      </c>
      <c r="B2101" t="s">
        <v>126</v>
      </c>
      <c r="C2101" t="b">
        <v>1</v>
      </c>
    </row>
    <row r="2102" spans="1:3" x14ac:dyDescent="0.25">
      <c r="A2102" s="27" t="s">
        <v>121</v>
      </c>
      <c r="B2102" t="s">
        <v>126</v>
      </c>
      <c r="C2102" t="b">
        <v>1</v>
      </c>
    </row>
    <row r="2103" spans="1:3" x14ac:dyDescent="0.25">
      <c r="A2103" s="27" t="s">
        <v>122</v>
      </c>
      <c r="B2103" t="s">
        <v>126</v>
      </c>
      <c r="C2103" t="b">
        <v>1</v>
      </c>
    </row>
    <row r="2104" spans="1:3" x14ac:dyDescent="0.25">
      <c r="A2104" s="27" t="s">
        <v>380</v>
      </c>
      <c r="B2104" t="s">
        <v>126</v>
      </c>
      <c r="C2104" t="b">
        <v>1</v>
      </c>
    </row>
    <row r="2105" spans="1:3" x14ac:dyDescent="0.25">
      <c r="A2105" s="27" t="s">
        <v>364</v>
      </c>
      <c r="B2105" t="s">
        <v>126</v>
      </c>
      <c r="C2105" t="b">
        <v>1</v>
      </c>
    </row>
    <row r="2106" spans="1:3" x14ac:dyDescent="0.25">
      <c r="A2106" t="s">
        <v>302</v>
      </c>
    </row>
    <row r="2107" spans="1:3" x14ac:dyDescent="0.25">
      <c r="A2107" t="s">
        <v>303</v>
      </c>
    </row>
    <row r="2108" spans="1:3" x14ac:dyDescent="0.25">
      <c r="A2108" s="27" t="s">
        <v>13</v>
      </c>
      <c r="B2108" t="s">
        <v>124</v>
      </c>
      <c r="C2108" s="27" t="s">
        <v>361</v>
      </c>
    </row>
    <row r="2109" spans="1:3" x14ac:dyDescent="0.25">
      <c r="A2109" s="27" t="s">
        <v>13</v>
      </c>
      <c r="B2109" t="s">
        <v>125</v>
      </c>
      <c r="C2109" t="b">
        <v>0</v>
      </c>
    </row>
    <row r="2110" spans="1:3" x14ac:dyDescent="0.25">
      <c r="A2110" s="27" t="s">
        <v>82</v>
      </c>
      <c r="B2110" t="s">
        <v>126</v>
      </c>
      <c r="C2110" t="b">
        <v>1</v>
      </c>
    </row>
    <row r="2111" spans="1:3" x14ac:dyDescent="0.25">
      <c r="A2111" s="27" t="s">
        <v>214</v>
      </c>
      <c r="B2111" t="s">
        <v>126</v>
      </c>
      <c r="C2111" t="b">
        <v>1</v>
      </c>
    </row>
    <row r="2112" spans="1:3" x14ac:dyDescent="0.25">
      <c r="A2112" s="27" t="s">
        <v>212</v>
      </c>
      <c r="B2112" t="s">
        <v>126</v>
      </c>
      <c r="C2112" t="b">
        <v>1</v>
      </c>
    </row>
    <row r="2113" spans="1:3" x14ac:dyDescent="0.25">
      <c r="A2113" s="27" t="s">
        <v>89</v>
      </c>
      <c r="B2113" t="s">
        <v>126</v>
      </c>
      <c r="C2113" t="b">
        <v>0</v>
      </c>
    </row>
    <row r="2114" spans="1:3" x14ac:dyDescent="0.25">
      <c r="A2114" s="27" t="s">
        <v>90</v>
      </c>
      <c r="B2114" t="s">
        <v>126</v>
      </c>
      <c r="C2114" t="b">
        <v>0</v>
      </c>
    </row>
    <row r="2115" spans="1:3" x14ac:dyDescent="0.25">
      <c r="A2115" s="27" t="s">
        <v>152</v>
      </c>
      <c r="B2115" t="s">
        <v>126</v>
      </c>
      <c r="C2115" t="b">
        <v>1</v>
      </c>
    </row>
    <row r="2116" spans="1:3" x14ac:dyDescent="0.25">
      <c r="A2116" s="27" t="s">
        <v>91</v>
      </c>
      <c r="B2116" t="s">
        <v>126</v>
      </c>
      <c r="C2116" t="b">
        <v>0</v>
      </c>
    </row>
    <row r="2117" spans="1:3" x14ac:dyDescent="0.25">
      <c r="A2117" s="27" t="s">
        <v>216</v>
      </c>
      <c r="B2117" t="s">
        <v>126</v>
      </c>
      <c r="C2117" t="b">
        <v>1</v>
      </c>
    </row>
    <row r="2118" spans="1:3" x14ac:dyDescent="0.25">
      <c r="A2118" s="27" t="s">
        <v>215</v>
      </c>
      <c r="B2118" t="s">
        <v>126</v>
      </c>
      <c r="C2118" t="b">
        <v>0</v>
      </c>
    </row>
    <row r="2119" spans="1:3" x14ac:dyDescent="0.25">
      <c r="A2119" s="27" t="s">
        <v>217</v>
      </c>
      <c r="B2119" t="s">
        <v>126</v>
      </c>
      <c r="C2119" t="b">
        <v>1</v>
      </c>
    </row>
    <row r="2120" spans="1:3" x14ac:dyDescent="0.25">
      <c r="A2120" s="27" t="s">
        <v>92</v>
      </c>
      <c r="B2120" t="s">
        <v>126</v>
      </c>
      <c r="C2120" t="b">
        <v>0</v>
      </c>
    </row>
    <row r="2121" spans="1:3" x14ac:dyDescent="0.25">
      <c r="A2121" s="27" t="s">
        <v>218</v>
      </c>
      <c r="B2121" t="s">
        <v>126</v>
      </c>
      <c r="C2121" t="b">
        <v>1</v>
      </c>
    </row>
    <row r="2122" spans="1:3" x14ac:dyDescent="0.25">
      <c r="A2122" s="27" t="s">
        <v>345</v>
      </c>
      <c r="B2122" t="s">
        <v>126</v>
      </c>
      <c r="C2122" t="b">
        <v>0</v>
      </c>
    </row>
    <row r="2123" spans="1:3" x14ac:dyDescent="0.25">
      <c r="A2123" s="27" t="s">
        <v>94</v>
      </c>
      <c r="B2123" t="s">
        <v>126</v>
      </c>
      <c r="C2123" t="b">
        <v>0</v>
      </c>
    </row>
    <row r="2124" spans="1:3" x14ac:dyDescent="0.25">
      <c r="A2124" s="27" t="s">
        <v>95</v>
      </c>
      <c r="B2124" t="s">
        <v>126</v>
      </c>
      <c r="C2124" t="b">
        <v>1</v>
      </c>
    </row>
    <row r="2125" spans="1:3" x14ac:dyDescent="0.25">
      <c r="A2125" s="27" t="s">
        <v>96</v>
      </c>
      <c r="B2125" t="s">
        <v>126</v>
      </c>
      <c r="C2125" t="b">
        <v>1</v>
      </c>
    </row>
    <row r="2126" spans="1:3" x14ac:dyDescent="0.25">
      <c r="A2126" s="27" t="s">
        <v>97</v>
      </c>
      <c r="B2126" t="s">
        <v>126</v>
      </c>
      <c r="C2126" t="b">
        <v>0</v>
      </c>
    </row>
    <row r="2127" spans="1:3" x14ac:dyDescent="0.25">
      <c r="A2127" s="27" t="s">
        <v>49</v>
      </c>
      <c r="B2127" t="s">
        <v>126</v>
      </c>
      <c r="C2127" t="b">
        <v>1</v>
      </c>
    </row>
    <row r="2128" spans="1:3" x14ac:dyDescent="0.25">
      <c r="A2128" s="27" t="s">
        <v>98</v>
      </c>
      <c r="B2128" t="s">
        <v>126</v>
      </c>
      <c r="C2128" t="b">
        <v>1</v>
      </c>
    </row>
    <row r="2129" spans="1:3" x14ac:dyDescent="0.25">
      <c r="A2129" s="27" t="s">
        <v>99</v>
      </c>
      <c r="B2129" t="s">
        <v>126</v>
      </c>
      <c r="C2129" t="b">
        <v>0</v>
      </c>
    </row>
    <row r="2130" spans="1:3" x14ac:dyDescent="0.25">
      <c r="A2130" s="27" t="s">
        <v>50</v>
      </c>
      <c r="B2130" t="s">
        <v>126</v>
      </c>
      <c r="C2130" t="b">
        <v>1</v>
      </c>
    </row>
    <row r="2131" spans="1:3" x14ac:dyDescent="0.25">
      <c r="A2131" s="27" t="s">
        <v>100</v>
      </c>
      <c r="B2131" t="s">
        <v>126</v>
      </c>
      <c r="C2131" t="b">
        <v>1</v>
      </c>
    </row>
    <row r="2132" spans="1:3" x14ac:dyDescent="0.25">
      <c r="A2132" s="27" t="s">
        <v>101</v>
      </c>
      <c r="B2132" t="s">
        <v>126</v>
      </c>
      <c r="C2132" t="b">
        <v>0</v>
      </c>
    </row>
    <row r="2133" spans="1:3" x14ac:dyDescent="0.25">
      <c r="A2133" s="27" t="s">
        <v>51</v>
      </c>
      <c r="B2133" t="s">
        <v>126</v>
      </c>
      <c r="C2133" t="b">
        <v>1</v>
      </c>
    </row>
    <row r="2134" spans="1:3" x14ac:dyDescent="0.25">
      <c r="A2134" s="27" t="s">
        <v>102</v>
      </c>
      <c r="B2134" t="s">
        <v>126</v>
      </c>
      <c r="C2134" t="b">
        <v>1</v>
      </c>
    </row>
    <row r="2135" spans="1:3" x14ac:dyDescent="0.25">
      <c r="A2135" s="27" t="s">
        <v>103</v>
      </c>
      <c r="B2135" t="s">
        <v>126</v>
      </c>
      <c r="C2135" t="b">
        <v>0</v>
      </c>
    </row>
    <row r="2136" spans="1:3" x14ac:dyDescent="0.25">
      <c r="A2136" s="27" t="s">
        <v>52</v>
      </c>
      <c r="B2136" t="s">
        <v>126</v>
      </c>
      <c r="C2136" t="b">
        <v>1</v>
      </c>
    </row>
    <row r="2137" spans="1:3" x14ac:dyDescent="0.25">
      <c r="A2137" s="27" t="s">
        <v>104</v>
      </c>
      <c r="B2137" t="s">
        <v>126</v>
      </c>
      <c r="C2137" t="b">
        <v>1</v>
      </c>
    </row>
    <row r="2138" spans="1:3" x14ac:dyDescent="0.25">
      <c r="A2138" s="27" t="s">
        <v>105</v>
      </c>
      <c r="B2138" t="s">
        <v>126</v>
      </c>
      <c r="C2138" t="b">
        <v>0</v>
      </c>
    </row>
    <row r="2139" spans="1:3" x14ac:dyDescent="0.25">
      <c r="A2139" s="27" t="s">
        <v>53</v>
      </c>
      <c r="B2139" t="s">
        <v>126</v>
      </c>
      <c r="C2139" t="b">
        <v>1</v>
      </c>
    </row>
    <row r="2140" spans="1:3" x14ac:dyDescent="0.25">
      <c r="A2140" s="27" t="s">
        <v>106</v>
      </c>
      <c r="B2140" t="s">
        <v>126</v>
      </c>
      <c r="C2140" t="b">
        <v>1</v>
      </c>
    </row>
    <row r="2141" spans="1:3" x14ac:dyDescent="0.25">
      <c r="A2141" s="27" t="s">
        <v>107</v>
      </c>
      <c r="B2141" t="s">
        <v>126</v>
      </c>
      <c r="C2141" t="b">
        <v>0</v>
      </c>
    </row>
    <row r="2142" spans="1:3" x14ac:dyDescent="0.25">
      <c r="A2142" s="27" t="s">
        <v>54</v>
      </c>
      <c r="B2142" t="s">
        <v>126</v>
      </c>
      <c r="C2142" t="b">
        <v>1</v>
      </c>
    </row>
    <row r="2143" spans="1:3" x14ac:dyDescent="0.25">
      <c r="A2143" s="27" t="s">
        <v>108</v>
      </c>
      <c r="B2143" t="s">
        <v>126</v>
      </c>
      <c r="C2143" t="b">
        <v>1</v>
      </c>
    </row>
    <row r="2144" spans="1:3" x14ac:dyDescent="0.25">
      <c r="A2144" s="27" t="s">
        <v>109</v>
      </c>
      <c r="B2144" t="s">
        <v>126</v>
      </c>
      <c r="C2144" t="b">
        <v>0</v>
      </c>
    </row>
    <row r="2145" spans="1:3" x14ac:dyDescent="0.25">
      <c r="A2145" s="27" t="s">
        <v>55</v>
      </c>
      <c r="B2145" t="s">
        <v>126</v>
      </c>
      <c r="C2145" t="b">
        <v>1</v>
      </c>
    </row>
    <row r="2146" spans="1:3" x14ac:dyDescent="0.25">
      <c r="A2146" s="27" t="s">
        <v>110</v>
      </c>
      <c r="B2146" t="s">
        <v>126</v>
      </c>
      <c r="C2146" t="b">
        <v>1</v>
      </c>
    </row>
    <row r="2147" spans="1:3" x14ac:dyDescent="0.25">
      <c r="A2147" s="27" t="s">
        <v>111</v>
      </c>
      <c r="B2147" t="s">
        <v>126</v>
      </c>
      <c r="C2147" t="b">
        <v>0</v>
      </c>
    </row>
    <row r="2148" spans="1:3" x14ac:dyDescent="0.25">
      <c r="A2148" s="27" t="s">
        <v>56</v>
      </c>
      <c r="B2148" t="s">
        <v>126</v>
      </c>
      <c r="C2148" t="b">
        <v>1</v>
      </c>
    </row>
    <row r="2149" spans="1:3" x14ac:dyDescent="0.25">
      <c r="A2149" s="27" t="s">
        <v>112</v>
      </c>
      <c r="B2149" t="s">
        <v>126</v>
      </c>
      <c r="C2149" t="b">
        <v>1</v>
      </c>
    </row>
    <row r="2150" spans="1:3" x14ac:dyDescent="0.25">
      <c r="A2150" s="27" t="s">
        <v>113</v>
      </c>
      <c r="B2150" t="s">
        <v>126</v>
      </c>
      <c r="C2150" t="b">
        <v>0</v>
      </c>
    </row>
    <row r="2151" spans="1:3" x14ac:dyDescent="0.25">
      <c r="A2151" s="27" t="s">
        <v>57</v>
      </c>
      <c r="B2151" t="s">
        <v>126</v>
      </c>
      <c r="C2151" t="b">
        <v>1</v>
      </c>
    </row>
    <row r="2152" spans="1:3" x14ac:dyDescent="0.25">
      <c r="A2152" s="27" t="s">
        <v>114</v>
      </c>
      <c r="B2152" t="s">
        <v>126</v>
      </c>
      <c r="C2152" t="b">
        <v>1</v>
      </c>
    </row>
    <row r="2153" spans="1:3" x14ac:dyDescent="0.25">
      <c r="A2153" s="27" t="s">
        <v>115</v>
      </c>
      <c r="B2153" t="s">
        <v>126</v>
      </c>
      <c r="C2153" t="b">
        <v>0</v>
      </c>
    </row>
    <row r="2154" spans="1:3" x14ac:dyDescent="0.25">
      <c r="A2154" s="27" t="s">
        <v>58</v>
      </c>
      <c r="B2154" t="s">
        <v>126</v>
      </c>
      <c r="C2154" t="b">
        <v>1</v>
      </c>
    </row>
    <row r="2155" spans="1:3" x14ac:dyDescent="0.25">
      <c r="A2155" s="27" t="s">
        <v>116</v>
      </c>
      <c r="B2155" t="s">
        <v>126</v>
      </c>
      <c r="C2155" t="b">
        <v>1</v>
      </c>
    </row>
    <row r="2156" spans="1:3" x14ac:dyDescent="0.25">
      <c r="A2156" s="27" t="s">
        <v>117</v>
      </c>
      <c r="B2156" t="s">
        <v>126</v>
      </c>
      <c r="C2156" t="b">
        <v>0</v>
      </c>
    </row>
    <row r="2157" spans="1:3" x14ac:dyDescent="0.25">
      <c r="A2157" s="27" t="s">
        <v>59</v>
      </c>
      <c r="B2157" t="s">
        <v>126</v>
      </c>
      <c r="C2157" t="b">
        <v>1</v>
      </c>
    </row>
    <row r="2158" spans="1:3" x14ac:dyDescent="0.25">
      <c r="A2158" s="27" t="s">
        <v>118</v>
      </c>
      <c r="B2158" t="s">
        <v>126</v>
      </c>
      <c r="C2158" t="b">
        <v>1</v>
      </c>
    </row>
    <row r="2159" spans="1:3" x14ac:dyDescent="0.25">
      <c r="A2159" s="27" t="s">
        <v>119</v>
      </c>
      <c r="B2159" t="s">
        <v>126</v>
      </c>
      <c r="C2159" t="b">
        <v>0</v>
      </c>
    </row>
    <row r="2160" spans="1:3" x14ac:dyDescent="0.25">
      <c r="A2160" s="27" t="s">
        <v>60</v>
      </c>
      <c r="B2160" t="s">
        <v>126</v>
      </c>
      <c r="C2160" t="b">
        <v>1</v>
      </c>
    </row>
    <row r="2161" spans="1:3" x14ac:dyDescent="0.25">
      <c r="A2161" s="27" t="s">
        <v>120</v>
      </c>
      <c r="B2161" t="s">
        <v>126</v>
      </c>
      <c r="C2161" t="b">
        <v>1</v>
      </c>
    </row>
    <row r="2162" spans="1:3" x14ac:dyDescent="0.25">
      <c r="A2162" s="27" t="s">
        <v>121</v>
      </c>
      <c r="B2162" t="s">
        <v>126</v>
      </c>
      <c r="C2162" t="b">
        <v>0</v>
      </c>
    </row>
    <row r="2163" spans="1:3" x14ac:dyDescent="0.25">
      <c r="A2163" s="27" t="s">
        <v>122</v>
      </c>
      <c r="B2163" t="s">
        <v>126</v>
      </c>
      <c r="C2163" t="b">
        <v>1</v>
      </c>
    </row>
    <row r="2164" spans="1:3" x14ac:dyDescent="0.25">
      <c r="A2164" s="27" t="s">
        <v>380</v>
      </c>
      <c r="B2164" t="s">
        <v>126</v>
      </c>
      <c r="C2164" t="b">
        <v>1</v>
      </c>
    </row>
    <row r="2165" spans="1:3" x14ac:dyDescent="0.25">
      <c r="A2165" s="27" t="s">
        <v>364</v>
      </c>
      <c r="B2165" t="s">
        <v>126</v>
      </c>
      <c r="C2165" t="b">
        <v>1</v>
      </c>
    </row>
    <row r="2166" spans="1:3" x14ac:dyDescent="0.25">
      <c r="A2166" t="s">
        <v>304</v>
      </c>
    </row>
    <row r="2167" spans="1:3" x14ac:dyDescent="0.25">
      <c r="A2167" t="s">
        <v>306</v>
      </c>
    </row>
    <row r="2168" spans="1:3" x14ac:dyDescent="0.25">
      <c r="A2168" s="27" t="s">
        <v>13</v>
      </c>
      <c r="B2168" t="s">
        <v>124</v>
      </c>
      <c r="C2168" s="27" t="s">
        <v>362</v>
      </c>
    </row>
    <row r="2169" spans="1:3" x14ac:dyDescent="0.25">
      <c r="A2169" s="27" t="s">
        <v>13</v>
      </c>
      <c r="B2169" t="s">
        <v>125</v>
      </c>
      <c r="C2169" t="b">
        <v>0</v>
      </c>
    </row>
    <row r="2170" spans="1:3" x14ac:dyDescent="0.25">
      <c r="A2170" s="27" t="s">
        <v>82</v>
      </c>
      <c r="B2170" t="s">
        <v>126</v>
      </c>
      <c r="C2170" t="b">
        <v>1</v>
      </c>
    </row>
    <row r="2171" spans="1:3" x14ac:dyDescent="0.25">
      <c r="A2171" s="27" t="s">
        <v>214</v>
      </c>
      <c r="B2171" t="s">
        <v>126</v>
      </c>
      <c r="C2171" t="b">
        <v>1</v>
      </c>
    </row>
    <row r="2172" spans="1:3" x14ac:dyDescent="0.25">
      <c r="A2172" s="27" t="s">
        <v>212</v>
      </c>
      <c r="B2172" t="s">
        <v>126</v>
      </c>
      <c r="C2172" t="b">
        <v>1</v>
      </c>
    </row>
    <row r="2173" spans="1:3" x14ac:dyDescent="0.25">
      <c r="A2173" s="27" t="s">
        <v>89</v>
      </c>
      <c r="B2173" t="s">
        <v>126</v>
      </c>
      <c r="C2173" t="b">
        <v>0</v>
      </c>
    </row>
    <row r="2174" spans="1:3" x14ac:dyDescent="0.25">
      <c r="A2174" s="27" t="s">
        <v>90</v>
      </c>
      <c r="B2174" t="s">
        <v>126</v>
      </c>
      <c r="C2174" t="b">
        <v>0</v>
      </c>
    </row>
    <row r="2175" spans="1:3" x14ac:dyDescent="0.25">
      <c r="A2175" s="27" t="s">
        <v>152</v>
      </c>
      <c r="B2175" t="s">
        <v>126</v>
      </c>
      <c r="C2175" t="b">
        <v>1</v>
      </c>
    </row>
    <row r="2176" spans="1:3" x14ac:dyDescent="0.25">
      <c r="A2176" s="27" t="s">
        <v>91</v>
      </c>
      <c r="B2176" t="s">
        <v>126</v>
      </c>
      <c r="C2176" t="b">
        <v>0</v>
      </c>
    </row>
    <row r="2177" spans="1:3" x14ac:dyDescent="0.25">
      <c r="A2177" s="27" t="s">
        <v>216</v>
      </c>
      <c r="B2177" t="s">
        <v>126</v>
      </c>
      <c r="C2177" t="b">
        <v>1</v>
      </c>
    </row>
    <row r="2178" spans="1:3" x14ac:dyDescent="0.25">
      <c r="A2178" s="27" t="s">
        <v>215</v>
      </c>
      <c r="B2178" t="s">
        <v>126</v>
      </c>
      <c r="C2178" t="b">
        <v>0</v>
      </c>
    </row>
    <row r="2179" spans="1:3" x14ac:dyDescent="0.25">
      <c r="A2179" s="27" t="s">
        <v>217</v>
      </c>
      <c r="B2179" t="s">
        <v>126</v>
      </c>
      <c r="C2179" t="b">
        <v>1</v>
      </c>
    </row>
    <row r="2180" spans="1:3" x14ac:dyDescent="0.25">
      <c r="A2180" s="27" t="s">
        <v>92</v>
      </c>
      <c r="B2180" t="s">
        <v>126</v>
      </c>
      <c r="C2180" t="b">
        <v>0</v>
      </c>
    </row>
    <row r="2181" spans="1:3" x14ac:dyDescent="0.25">
      <c r="A2181" s="27" t="s">
        <v>218</v>
      </c>
      <c r="B2181" t="s">
        <v>126</v>
      </c>
      <c r="C2181" t="b">
        <v>1</v>
      </c>
    </row>
    <row r="2182" spans="1:3" x14ac:dyDescent="0.25">
      <c r="A2182" s="27" t="s">
        <v>345</v>
      </c>
      <c r="B2182" t="s">
        <v>126</v>
      </c>
      <c r="C2182" t="b">
        <v>0</v>
      </c>
    </row>
    <row r="2183" spans="1:3" x14ac:dyDescent="0.25">
      <c r="A2183" s="27" t="s">
        <v>94</v>
      </c>
      <c r="B2183" t="s">
        <v>126</v>
      </c>
      <c r="C2183" t="b">
        <v>0</v>
      </c>
    </row>
    <row r="2184" spans="1:3" x14ac:dyDescent="0.25">
      <c r="A2184" s="27" t="s">
        <v>95</v>
      </c>
      <c r="B2184" t="s">
        <v>126</v>
      </c>
      <c r="C2184" t="b">
        <v>0</v>
      </c>
    </row>
    <row r="2185" spans="1:3" x14ac:dyDescent="0.25">
      <c r="A2185" s="27" t="s">
        <v>96</v>
      </c>
      <c r="B2185" t="s">
        <v>126</v>
      </c>
      <c r="C2185" t="b">
        <v>0</v>
      </c>
    </row>
    <row r="2186" spans="1:3" x14ac:dyDescent="0.25">
      <c r="A2186" s="27" t="s">
        <v>97</v>
      </c>
      <c r="B2186" t="s">
        <v>126</v>
      </c>
      <c r="C2186" t="b">
        <v>0</v>
      </c>
    </row>
    <row r="2187" spans="1:3" x14ac:dyDescent="0.25">
      <c r="A2187" s="27" t="s">
        <v>98</v>
      </c>
      <c r="B2187" t="s">
        <v>126</v>
      </c>
      <c r="C2187" t="b">
        <v>0</v>
      </c>
    </row>
    <row r="2188" spans="1:3" x14ac:dyDescent="0.25">
      <c r="A2188" s="27" t="s">
        <v>100</v>
      </c>
      <c r="B2188" t="s">
        <v>126</v>
      </c>
      <c r="C2188" t="b">
        <v>0</v>
      </c>
    </row>
    <row r="2189" spans="1:3" x14ac:dyDescent="0.25">
      <c r="A2189" s="27" t="s">
        <v>102</v>
      </c>
      <c r="B2189" t="s">
        <v>126</v>
      </c>
      <c r="C2189" t="b">
        <v>0</v>
      </c>
    </row>
    <row r="2190" spans="1:3" x14ac:dyDescent="0.25">
      <c r="A2190" s="27" t="s">
        <v>104</v>
      </c>
      <c r="B2190" t="s">
        <v>126</v>
      </c>
      <c r="C2190" t="b">
        <v>0</v>
      </c>
    </row>
    <row r="2191" spans="1:3" x14ac:dyDescent="0.25">
      <c r="A2191" s="27" t="s">
        <v>106</v>
      </c>
      <c r="B2191" t="s">
        <v>126</v>
      </c>
      <c r="C2191" t="b">
        <v>0</v>
      </c>
    </row>
    <row r="2192" spans="1:3" x14ac:dyDescent="0.25">
      <c r="A2192" s="27" t="s">
        <v>108</v>
      </c>
      <c r="B2192" t="s">
        <v>126</v>
      </c>
      <c r="C2192" t="b">
        <v>0</v>
      </c>
    </row>
    <row r="2193" spans="1:3" x14ac:dyDescent="0.25">
      <c r="A2193" s="27" t="s">
        <v>110</v>
      </c>
      <c r="B2193" t="s">
        <v>126</v>
      </c>
      <c r="C2193" t="b">
        <v>0</v>
      </c>
    </row>
    <row r="2194" spans="1:3" x14ac:dyDescent="0.25">
      <c r="A2194" s="27" t="s">
        <v>112</v>
      </c>
      <c r="B2194" t="s">
        <v>126</v>
      </c>
      <c r="C2194" t="b">
        <v>0</v>
      </c>
    </row>
    <row r="2195" spans="1:3" x14ac:dyDescent="0.25">
      <c r="A2195" s="27" t="s">
        <v>114</v>
      </c>
      <c r="B2195" t="s">
        <v>126</v>
      </c>
      <c r="C2195" t="b">
        <v>0</v>
      </c>
    </row>
    <row r="2196" spans="1:3" x14ac:dyDescent="0.25">
      <c r="A2196" s="27" t="s">
        <v>116</v>
      </c>
      <c r="B2196" t="s">
        <v>126</v>
      </c>
      <c r="C2196" t="b">
        <v>0</v>
      </c>
    </row>
    <row r="2197" spans="1:3" x14ac:dyDescent="0.25">
      <c r="A2197" s="27" t="s">
        <v>118</v>
      </c>
      <c r="B2197" t="s">
        <v>126</v>
      </c>
      <c r="C2197" t="b">
        <v>0</v>
      </c>
    </row>
    <row r="2198" spans="1:3" x14ac:dyDescent="0.25">
      <c r="A2198" s="27" t="s">
        <v>120</v>
      </c>
      <c r="B2198" t="s">
        <v>126</v>
      </c>
      <c r="C2198" t="b">
        <v>0</v>
      </c>
    </row>
    <row r="2199" spans="1:3" x14ac:dyDescent="0.25">
      <c r="A2199" s="27" t="s">
        <v>49</v>
      </c>
      <c r="B2199" t="s">
        <v>126</v>
      </c>
      <c r="C2199" t="b">
        <v>0</v>
      </c>
    </row>
    <row r="2200" spans="1:3" x14ac:dyDescent="0.25">
      <c r="A2200" s="27" t="s">
        <v>50</v>
      </c>
      <c r="B2200" t="s">
        <v>126</v>
      </c>
      <c r="C2200" t="b">
        <v>0</v>
      </c>
    </row>
    <row r="2201" spans="1:3" x14ac:dyDescent="0.25">
      <c r="A2201" s="27" t="s">
        <v>51</v>
      </c>
      <c r="B2201" t="s">
        <v>126</v>
      </c>
      <c r="C2201" t="b">
        <v>0</v>
      </c>
    </row>
    <row r="2202" spans="1:3" x14ac:dyDescent="0.25">
      <c r="A2202" s="27" t="s">
        <v>52</v>
      </c>
      <c r="B2202" t="s">
        <v>126</v>
      </c>
      <c r="C2202" t="b">
        <v>0</v>
      </c>
    </row>
    <row r="2203" spans="1:3" x14ac:dyDescent="0.25">
      <c r="A2203" s="27" t="s">
        <v>53</v>
      </c>
      <c r="B2203" t="s">
        <v>126</v>
      </c>
      <c r="C2203" t="b">
        <v>0</v>
      </c>
    </row>
    <row r="2204" spans="1:3" x14ac:dyDescent="0.25">
      <c r="A2204" s="27" t="s">
        <v>54</v>
      </c>
      <c r="B2204" t="s">
        <v>126</v>
      </c>
      <c r="C2204" t="b">
        <v>0</v>
      </c>
    </row>
    <row r="2205" spans="1:3" x14ac:dyDescent="0.25">
      <c r="A2205" s="27" t="s">
        <v>55</v>
      </c>
      <c r="B2205" t="s">
        <v>126</v>
      </c>
      <c r="C2205" t="b">
        <v>0</v>
      </c>
    </row>
    <row r="2206" spans="1:3" x14ac:dyDescent="0.25">
      <c r="A2206" s="27" t="s">
        <v>56</v>
      </c>
      <c r="B2206" t="s">
        <v>126</v>
      </c>
      <c r="C2206" t="b">
        <v>0</v>
      </c>
    </row>
    <row r="2207" spans="1:3" x14ac:dyDescent="0.25">
      <c r="A2207" s="27" t="s">
        <v>57</v>
      </c>
      <c r="B2207" t="s">
        <v>126</v>
      </c>
      <c r="C2207" t="b">
        <v>0</v>
      </c>
    </row>
    <row r="2208" spans="1:3" x14ac:dyDescent="0.25">
      <c r="A2208" s="27" t="s">
        <v>58</v>
      </c>
      <c r="B2208" t="s">
        <v>126</v>
      </c>
      <c r="C2208" t="b">
        <v>0</v>
      </c>
    </row>
    <row r="2209" spans="1:3" x14ac:dyDescent="0.25">
      <c r="A2209" s="27" t="s">
        <v>59</v>
      </c>
      <c r="B2209" t="s">
        <v>126</v>
      </c>
      <c r="C2209" t="b">
        <v>0</v>
      </c>
    </row>
    <row r="2210" spans="1:3" x14ac:dyDescent="0.25">
      <c r="A2210" s="27" t="s">
        <v>60</v>
      </c>
      <c r="B2210" t="s">
        <v>126</v>
      </c>
      <c r="C2210" t="b">
        <v>0</v>
      </c>
    </row>
    <row r="2211" spans="1:3" x14ac:dyDescent="0.25">
      <c r="A2211" s="27" t="s">
        <v>99</v>
      </c>
      <c r="B2211" t="s">
        <v>126</v>
      </c>
      <c r="C2211" t="b">
        <v>0</v>
      </c>
    </row>
    <row r="2212" spans="1:3" x14ac:dyDescent="0.25">
      <c r="A2212" s="27" t="s">
        <v>101</v>
      </c>
      <c r="B2212" t="s">
        <v>126</v>
      </c>
      <c r="C2212" t="b">
        <v>0</v>
      </c>
    </row>
    <row r="2213" spans="1:3" x14ac:dyDescent="0.25">
      <c r="A2213" s="27" t="s">
        <v>103</v>
      </c>
      <c r="B2213" t="s">
        <v>126</v>
      </c>
      <c r="C2213" t="b">
        <v>0</v>
      </c>
    </row>
    <row r="2214" spans="1:3" x14ac:dyDescent="0.25">
      <c r="A2214" s="27" t="s">
        <v>105</v>
      </c>
      <c r="B2214" t="s">
        <v>126</v>
      </c>
      <c r="C2214" t="b">
        <v>0</v>
      </c>
    </row>
    <row r="2215" spans="1:3" x14ac:dyDescent="0.25">
      <c r="A2215" s="27" t="s">
        <v>107</v>
      </c>
      <c r="B2215" t="s">
        <v>126</v>
      </c>
      <c r="C2215" t="b">
        <v>0</v>
      </c>
    </row>
    <row r="2216" spans="1:3" x14ac:dyDescent="0.25">
      <c r="A2216" s="27" t="s">
        <v>109</v>
      </c>
      <c r="B2216" t="s">
        <v>126</v>
      </c>
      <c r="C2216" t="b">
        <v>0</v>
      </c>
    </row>
    <row r="2217" spans="1:3" x14ac:dyDescent="0.25">
      <c r="A2217" s="27" t="s">
        <v>111</v>
      </c>
      <c r="B2217" t="s">
        <v>126</v>
      </c>
      <c r="C2217" t="b">
        <v>0</v>
      </c>
    </row>
    <row r="2218" spans="1:3" x14ac:dyDescent="0.25">
      <c r="A2218" s="27" t="s">
        <v>113</v>
      </c>
      <c r="B2218" t="s">
        <v>126</v>
      </c>
      <c r="C2218" t="b">
        <v>0</v>
      </c>
    </row>
    <row r="2219" spans="1:3" x14ac:dyDescent="0.25">
      <c r="A2219" s="27" t="s">
        <v>115</v>
      </c>
      <c r="B2219" t="s">
        <v>126</v>
      </c>
      <c r="C2219" t="b">
        <v>0</v>
      </c>
    </row>
    <row r="2220" spans="1:3" x14ac:dyDescent="0.25">
      <c r="A2220" s="27" t="s">
        <v>117</v>
      </c>
      <c r="B2220" t="s">
        <v>126</v>
      </c>
      <c r="C2220" t="b">
        <v>0</v>
      </c>
    </row>
    <row r="2221" spans="1:3" x14ac:dyDescent="0.25">
      <c r="A2221" s="27" t="s">
        <v>119</v>
      </c>
      <c r="B2221" t="s">
        <v>126</v>
      </c>
      <c r="C2221" t="b">
        <v>0</v>
      </c>
    </row>
    <row r="2222" spans="1:3" x14ac:dyDescent="0.25">
      <c r="A2222" s="27" t="s">
        <v>121</v>
      </c>
      <c r="B2222" t="s">
        <v>126</v>
      </c>
      <c r="C2222" t="b">
        <v>0</v>
      </c>
    </row>
    <row r="2223" spans="1:3" x14ac:dyDescent="0.25">
      <c r="A2223" s="27" t="s">
        <v>122</v>
      </c>
      <c r="B2223" t="s">
        <v>126</v>
      </c>
      <c r="C2223" t="b">
        <v>1</v>
      </c>
    </row>
    <row r="2224" spans="1:3" x14ac:dyDescent="0.25">
      <c r="A2224" s="27" t="s">
        <v>380</v>
      </c>
      <c r="B2224" t="s">
        <v>126</v>
      </c>
      <c r="C2224" t="b">
        <v>1</v>
      </c>
    </row>
    <row r="2225" spans="1:3" x14ac:dyDescent="0.25">
      <c r="A2225" s="27" t="s">
        <v>364</v>
      </c>
      <c r="B2225" t="s">
        <v>126</v>
      </c>
      <c r="C2225" t="b">
        <v>1</v>
      </c>
    </row>
    <row r="2226" spans="1:3" x14ac:dyDescent="0.25">
      <c r="A2226" t="s">
        <v>307</v>
      </c>
    </row>
    <row r="2227" spans="1:3" x14ac:dyDescent="0.25">
      <c r="A2227" t="s">
        <v>308</v>
      </c>
    </row>
    <row r="2228" spans="1:3" x14ac:dyDescent="0.25">
      <c r="A2228" s="27" t="s">
        <v>13</v>
      </c>
      <c r="B2228" t="s">
        <v>124</v>
      </c>
      <c r="C2228" s="27" t="s">
        <v>362</v>
      </c>
    </row>
    <row r="2229" spans="1:3" x14ac:dyDescent="0.25">
      <c r="A2229" s="27" t="s">
        <v>13</v>
      </c>
      <c r="B2229" t="s">
        <v>125</v>
      </c>
      <c r="C2229" t="b">
        <v>0</v>
      </c>
    </row>
    <row r="2230" spans="1:3" x14ac:dyDescent="0.25">
      <c r="A2230" s="27" t="s">
        <v>82</v>
      </c>
      <c r="B2230" t="s">
        <v>126</v>
      </c>
      <c r="C2230" t="b">
        <v>0</v>
      </c>
    </row>
    <row r="2231" spans="1:3" x14ac:dyDescent="0.25">
      <c r="A2231" s="27" t="s">
        <v>214</v>
      </c>
      <c r="B2231" t="s">
        <v>126</v>
      </c>
      <c r="C2231" t="b">
        <v>0</v>
      </c>
    </row>
    <row r="2232" spans="1:3" x14ac:dyDescent="0.25">
      <c r="A2232" s="27" t="s">
        <v>212</v>
      </c>
      <c r="B2232" t="s">
        <v>126</v>
      </c>
      <c r="C2232" t="b">
        <v>0</v>
      </c>
    </row>
    <row r="2233" spans="1:3" x14ac:dyDescent="0.25">
      <c r="A2233" s="27" t="s">
        <v>89</v>
      </c>
      <c r="B2233" t="s">
        <v>126</v>
      </c>
      <c r="C2233" t="b">
        <v>0</v>
      </c>
    </row>
    <row r="2234" spans="1:3" x14ac:dyDescent="0.25">
      <c r="A2234" s="27" t="s">
        <v>90</v>
      </c>
      <c r="B2234" t="s">
        <v>126</v>
      </c>
      <c r="C2234" t="b">
        <v>0</v>
      </c>
    </row>
    <row r="2235" spans="1:3" x14ac:dyDescent="0.25">
      <c r="A2235" s="27" t="s">
        <v>152</v>
      </c>
      <c r="B2235" t="s">
        <v>126</v>
      </c>
      <c r="C2235" t="b">
        <v>0</v>
      </c>
    </row>
    <row r="2236" spans="1:3" x14ac:dyDescent="0.25">
      <c r="A2236" s="27" t="s">
        <v>91</v>
      </c>
      <c r="B2236" t="s">
        <v>126</v>
      </c>
      <c r="C2236" t="b">
        <v>0</v>
      </c>
    </row>
    <row r="2237" spans="1:3" x14ac:dyDescent="0.25">
      <c r="A2237" s="27" t="s">
        <v>216</v>
      </c>
      <c r="B2237" t="s">
        <v>126</v>
      </c>
      <c r="C2237" t="b">
        <v>0</v>
      </c>
    </row>
    <row r="2238" spans="1:3" x14ac:dyDescent="0.25">
      <c r="A2238" s="27" t="s">
        <v>215</v>
      </c>
      <c r="B2238" t="s">
        <v>126</v>
      </c>
      <c r="C2238" t="b">
        <v>0</v>
      </c>
    </row>
    <row r="2239" spans="1:3" x14ac:dyDescent="0.25">
      <c r="A2239" s="27" t="s">
        <v>217</v>
      </c>
      <c r="B2239" t="s">
        <v>126</v>
      </c>
      <c r="C2239" t="b">
        <v>0</v>
      </c>
    </row>
    <row r="2240" spans="1:3" x14ac:dyDescent="0.25">
      <c r="A2240" s="27" t="s">
        <v>92</v>
      </c>
      <c r="B2240" t="s">
        <v>126</v>
      </c>
      <c r="C2240" t="b">
        <v>0</v>
      </c>
    </row>
    <row r="2241" spans="1:3" x14ac:dyDescent="0.25">
      <c r="A2241" s="27" t="s">
        <v>218</v>
      </c>
      <c r="B2241" t="s">
        <v>126</v>
      </c>
      <c r="C2241" t="b">
        <v>0</v>
      </c>
    </row>
    <row r="2242" spans="1:3" x14ac:dyDescent="0.25">
      <c r="A2242" s="27" t="s">
        <v>345</v>
      </c>
      <c r="B2242" t="s">
        <v>126</v>
      </c>
      <c r="C2242" t="b">
        <v>0</v>
      </c>
    </row>
    <row r="2243" spans="1:3" x14ac:dyDescent="0.25">
      <c r="A2243" s="27" t="s">
        <v>94</v>
      </c>
      <c r="B2243" t="s">
        <v>126</v>
      </c>
      <c r="C2243" t="b">
        <v>0</v>
      </c>
    </row>
    <row r="2244" spans="1:3" x14ac:dyDescent="0.25">
      <c r="A2244" s="27" t="s">
        <v>95</v>
      </c>
      <c r="B2244" t="s">
        <v>126</v>
      </c>
      <c r="C2244" t="b">
        <v>0</v>
      </c>
    </row>
    <row r="2245" spans="1:3" x14ac:dyDescent="0.25">
      <c r="A2245" s="27" t="s">
        <v>96</v>
      </c>
      <c r="B2245" t="s">
        <v>126</v>
      </c>
      <c r="C2245" t="b">
        <v>0</v>
      </c>
    </row>
    <row r="2246" spans="1:3" x14ac:dyDescent="0.25">
      <c r="A2246" s="27" t="s">
        <v>97</v>
      </c>
      <c r="B2246" t="s">
        <v>126</v>
      </c>
      <c r="C2246" t="b">
        <v>0</v>
      </c>
    </row>
    <row r="2247" spans="1:3" x14ac:dyDescent="0.25">
      <c r="A2247" s="27" t="s">
        <v>98</v>
      </c>
      <c r="B2247" t="s">
        <v>126</v>
      </c>
      <c r="C2247" t="b">
        <v>0</v>
      </c>
    </row>
    <row r="2248" spans="1:3" x14ac:dyDescent="0.25">
      <c r="A2248" s="27" t="s">
        <v>100</v>
      </c>
      <c r="B2248" t="s">
        <v>126</v>
      </c>
      <c r="C2248" t="b">
        <v>0</v>
      </c>
    </row>
    <row r="2249" spans="1:3" x14ac:dyDescent="0.25">
      <c r="A2249" s="27" t="s">
        <v>102</v>
      </c>
      <c r="B2249" t="s">
        <v>126</v>
      </c>
      <c r="C2249" t="b">
        <v>0</v>
      </c>
    </row>
    <row r="2250" spans="1:3" x14ac:dyDescent="0.25">
      <c r="A2250" s="27" t="s">
        <v>104</v>
      </c>
      <c r="B2250" t="s">
        <v>126</v>
      </c>
      <c r="C2250" t="b">
        <v>0</v>
      </c>
    </row>
    <row r="2251" spans="1:3" x14ac:dyDescent="0.25">
      <c r="A2251" s="27" t="s">
        <v>106</v>
      </c>
      <c r="B2251" t="s">
        <v>126</v>
      </c>
      <c r="C2251" t="b">
        <v>0</v>
      </c>
    </row>
    <row r="2252" spans="1:3" x14ac:dyDescent="0.25">
      <c r="A2252" s="27" t="s">
        <v>108</v>
      </c>
      <c r="B2252" t="s">
        <v>126</v>
      </c>
      <c r="C2252" t="b">
        <v>0</v>
      </c>
    </row>
    <row r="2253" spans="1:3" x14ac:dyDescent="0.25">
      <c r="A2253" s="27" t="s">
        <v>110</v>
      </c>
      <c r="B2253" t="s">
        <v>126</v>
      </c>
      <c r="C2253" t="b">
        <v>0</v>
      </c>
    </row>
    <row r="2254" spans="1:3" x14ac:dyDescent="0.25">
      <c r="A2254" s="27" t="s">
        <v>112</v>
      </c>
      <c r="B2254" t="s">
        <v>126</v>
      </c>
      <c r="C2254" t="b">
        <v>0</v>
      </c>
    </row>
    <row r="2255" spans="1:3" x14ac:dyDescent="0.25">
      <c r="A2255" s="27" t="s">
        <v>114</v>
      </c>
      <c r="B2255" t="s">
        <v>126</v>
      </c>
      <c r="C2255" t="b">
        <v>0</v>
      </c>
    </row>
    <row r="2256" spans="1:3" x14ac:dyDescent="0.25">
      <c r="A2256" s="27" t="s">
        <v>116</v>
      </c>
      <c r="B2256" t="s">
        <v>126</v>
      </c>
      <c r="C2256" t="b">
        <v>0</v>
      </c>
    </row>
    <row r="2257" spans="1:3" x14ac:dyDescent="0.25">
      <c r="A2257" s="27" t="s">
        <v>118</v>
      </c>
      <c r="B2257" t="s">
        <v>126</v>
      </c>
      <c r="C2257" t="b">
        <v>0</v>
      </c>
    </row>
    <row r="2258" spans="1:3" x14ac:dyDescent="0.25">
      <c r="A2258" s="27" t="s">
        <v>120</v>
      </c>
      <c r="B2258" t="s">
        <v>126</v>
      </c>
      <c r="C2258" t="b">
        <v>0</v>
      </c>
    </row>
    <row r="2259" spans="1:3" x14ac:dyDescent="0.25">
      <c r="A2259" s="27" t="s">
        <v>49</v>
      </c>
      <c r="B2259" t="s">
        <v>126</v>
      </c>
      <c r="C2259" t="b">
        <v>0</v>
      </c>
    </row>
    <row r="2260" spans="1:3" x14ac:dyDescent="0.25">
      <c r="A2260" s="27" t="s">
        <v>50</v>
      </c>
      <c r="B2260" t="s">
        <v>126</v>
      </c>
      <c r="C2260" t="b">
        <v>0</v>
      </c>
    </row>
    <row r="2261" spans="1:3" x14ac:dyDescent="0.25">
      <c r="A2261" s="27" t="s">
        <v>51</v>
      </c>
      <c r="B2261" t="s">
        <v>126</v>
      </c>
      <c r="C2261" t="b">
        <v>0</v>
      </c>
    </row>
    <row r="2262" spans="1:3" x14ac:dyDescent="0.25">
      <c r="A2262" s="27" t="s">
        <v>52</v>
      </c>
      <c r="B2262" t="s">
        <v>126</v>
      </c>
      <c r="C2262" t="b">
        <v>0</v>
      </c>
    </row>
    <row r="2263" spans="1:3" x14ac:dyDescent="0.25">
      <c r="A2263" s="27" t="s">
        <v>53</v>
      </c>
      <c r="B2263" t="s">
        <v>126</v>
      </c>
      <c r="C2263" t="b">
        <v>0</v>
      </c>
    </row>
    <row r="2264" spans="1:3" x14ac:dyDescent="0.25">
      <c r="A2264" s="27" t="s">
        <v>54</v>
      </c>
      <c r="B2264" t="s">
        <v>126</v>
      </c>
      <c r="C2264" t="b">
        <v>0</v>
      </c>
    </row>
    <row r="2265" spans="1:3" x14ac:dyDescent="0.25">
      <c r="A2265" s="27" t="s">
        <v>55</v>
      </c>
      <c r="B2265" t="s">
        <v>126</v>
      </c>
      <c r="C2265" t="b">
        <v>0</v>
      </c>
    </row>
    <row r="2266" spans="1:3" x14ac:dyDescent="0.25">
      <c r="A2266" s="27" t="s">
        <v>56</v>
      </c>
      <c r="B2266" t="s">
        <v>126</v>
      </c>
      <c r="C2266" t="b">
        <v>0</v>
      </c>
    </row>
    <row r="2267" spans="1:3" x14ac:dyDescent="0.25">
      <c r="A2267" s="27" t="s">
        <v>57</v>
      </c>
      <c r="B2267" t="s">
        <v>126</v>
      </c>
      <c r="C2267" t="b">
        <v>0</v>
      </c>
    </row>
    <row r="2268" spans="1:3" x14ac:dyDescent="0.25">
      <c r="A2268" s="27" t="s">
        <v>58</v>
      </c>
      <c r="B2268" t="s">
        <v>126</v>
      </c>
      <c r="C2268" t="b">
        <v>0</v>
      </c>
    </row>
    <row r="2269" spans="1:3" x14ac:dyDescent="0.25">
      <c r="A2269" s="27" t="s">
        <v>59</v>
      </c>
      <c r="B2269" t="s">
        <v>126</v>
      </c>
      <c r="C2269" t="b">
        <v>0</v>
      </c>
    </row>
    <row r="2270" spans="1:3" x14ac:dyDescent="0.25">
      <c r="A2270" s="27" t="s">
        <v>60</v>
      </c>
      <c r="B2270" t="s">
        <v>126</v>
      </c>
      <c r="C2270" t="b">
        <v>0</v>
      </c>
    </row>
    <row r="2271" spans="1:3" x14ac:dyDescent="0.25">
      <c r="A2271" s="27" t="s">
        <v>99</v>
      </c>
      <c r="B2271" t="s">
        <v>126</v>
      </c>
      <c r="C2271" t="b">
        <v>0</v>
      </c>
    </row>
    <row r="2272" spans="1:3" x14ac:dyDescent="0.25">
      <c r="A2272" s="27" t="s">
        <v>101</v>
      </c>
      <c r="B2272" t="s">
        <v>126</v>
      </c>
      <c r="C2272" t="b">
        <v>0</v>
      </c>
    </row>
    <row r="2273" spans="1:3" x14ac:dyDescent="0.25">
      <c r="A2273" s="27" t="s">
        <v>103</v>
      </c>
      <c r="B2273" t="s">
        <v>126</v>
      </c>
      <c r="C2273" t="b">
        <v>0</v>
      </c>
    </row>
    <row r="2274" spans="1:3" x14ac:dyDescent="0.25">
      <c r="A2274" s="27" t="s">
        <v>105</v>
      </c>
      <c r="B2274" t="s">
        <v>126</v>
      </c>
      <c r="C2274" t="b">
        <v>0</v>
      </c>
    </row>
    <row r="2275" spans="1:3" x14ac:dyDescent="0.25">
      <c r="A2275" s="27" t="s">
        <v>107</v>
      </c>
      <c r="B2275" t="s">
        <v>126</v>
      </c>
      <c r="C2275" t="b">
        <v>0</v>
      </c>
    </row>
    <row r="2276" spans="1:3" x14ac:dyDescent="0.25">
      <c r="A2276" s="27" t="s">
        <v>109</v>
      </c>
      <c r="B2276" t="s">
        <v>126</v>
      </c>
      <c r="C2276" t="b">
        <v>0</v>
      </c>
    </row>
    <row r="2277" spans="1:3" x14ac:dyDescent="0.25">
      <c r="A2277" s="27" t="s">
        <v>111</v>
      </c>
      <c r="B2277" t="s">
        <v>126</v>
      </c>
      <c r="C2277" t="b">
        <v>0</v>
      </c>
    </row>
    <row r="2278" spans="1:3" x14ac:dyDescent="0.25">
      <c r="A2278" s="27" t="s">
        <v>113</v>
      </c>
      <c r="B2278" t="s">
        <v>126</v>
      </c>
      <c r="C2278" t="b">
        <v>0</v>
      </c>
    </row>
    <row r="2279" spans="1:3" x14ac:dyDescent="0.25">
      <c r="A2279" s="27" t="s">
        <v>115</v>
      </c>
      <c r="B2279" t="s">
        <v>126</v>
      </c>
      <c r="C2279" t="b">
        <v>0</v>
      </c>
    </row>
    <row r="2280" spans="1:3" x14ac:dyDescent="0.25">
      <c r="A2280" s="27" t="s">
        <v>117</v>
      </c>
      <c r="B2280" t="s">
        <v>126</v>
      </c>
      <c r="C2280" t="b">
        <v>0</v>
      </c>
    </row>
    <row r="2281" spans="1:3" x14ac:dyDescent="0.25">
      <c r="A2281" s="27" t="s">
        <v>119</v>
      </c>
      <c r="B2281" t="s">
        <v>126</v>
      </c>
      <c r="C2281" t="b">
        <v>0</v>
      </c>
    </row>
    <row r="2282" spans="1:3" x14ac:dyDescent="0.25">
      <c r="A2282" s="27" t="s">
        <v>121</v>
      </c>
      <c r="B2282" t="s">
        <v>126</v>
      </c>
      <c r="C2282" t="b">
        <v>0</v>
      </c>
    </row>
    <row r="2283" spans="1:3" x14ac:dyDescent="0.25">
      <c r="A2283" s="27" t="s">
        <v>122</v>
      </c>
      <c r="B2283" t="s">
        <v>126</v>
      </c>
      <c r="C2283" t="b">
        <v>0</v>
      </c>
    </row>
    <row r="2284" spans="1:3" x14ac:dyDescent="0.25">
      <c r="A2284" s="27" t="s">
        <v>380</v>
      </c>
      <c r="B2284" t="s">
        <v>126</v>
      </c>
      <c r="C2284" t="b">
        <v>0</v>
      </c>
    </row>
    <row r="2285" spans="1:3" x14ac:dyDescent="0.25">
      <c r="A2285" s="27" t="s">
        <v>364</v>
      </c>
      <c r="B2285" t="s">
        <v>126</v>
      </c>
      <c r="C2285" t="b">
        <v>0</v>
      </c>
    </row>
    <row r="2286" spans="1:3" x14ac:dyDescent="0.25">
      <c r="A2286" t="s">
        <v>309</v>
      </c>
    </row>
    <row r="2287" spans="1:3" x14ac:dyDescent="0.25">
      <c r="A2287" t="s">
        <v>310</v>
      </c>
    </row>
    <row r="2288" spans="1:3" x14ac:dyDescent="0.25">
      <c r="A2288" s="27" t="s">
        <v>13</v>
      </c>
      <c r="B2288" t="s">
        <v>124</v>
      </c>
      <c r="C2288" s="27" t="s">
        <v>362</v>
      </c>
    </row>
    <row r="2289" spans="1:3" x14ac:dyDescent="0.25">
      <c r="A2289" s="27" t="s">
        <v>13</v>
      </c>
      <c r="B2289" t="s">
        <v>125</v>
      </c>
      <c r="C2289" t="b">
        <v>0</v>
      </c>
    </row>
    <row r="2290" spans="1:3" x14ac:dyDescent="0.25">
      <c r="A2290" s="27" t="s">
        <v>82</v>
      </c>
      <c r="B2290" t="s">
        <v>126</v>
      </c>
      <c r="C2290" t="b">
        <v>1</v>
      </c>
    </row>
    <row r="2291" spans="1:3" x14ac:dyDescent="0.25">
      <c r="A2291" s="27" t="s">
        <v>214</v>
      </c>
      <c r="B2291" t="s">
        <v>126</v>
      </c>
      <c r="C2291" t="b">
        <v>1</v>
      </c>
    </row>
    <row r="2292" spans="1:3" x14ac:dyDescent="0.25">
      <c r="A2292" s="27" t="s">
        <v>212</v>
      </c>
      <c r="B2292" t="s">
        <v>126</v>
      </c>
      <c r="C2292" t="b">
        <v>1</v>
      </c>
    </row>
    <row r="2293" spans="1:3" x14ac:dyDescent="0.25">
      <c r="A2293" s="27" t="s">
        <v>89</v>
      </c>
      <c r="B2293" t="s">
        <v>126</v>
      </c>
      <c r="C2293" t="b">
        <v>0</v>
      </c>
    </row>
    <row r="2294" spans="1:3" x14ac:dyDescent="0.25">
      <c r="A2294" s="27" t="s">
        <v>90</v>
      </c>
      <c r="B2294" t="s">
        <v>126</v>
      </c>
      <c r="C2294" t="b">
        <v>0</v>
      </c>
    </row>
    <row r="2295" spans="1:3" x14ac:dyDescent="0.25">
      <c r="A2295" s="27" t="s">
        <v>152</v>
      </c>
      <c r="B2295" t="s">
        <v>126</v>
      </c>
      <c r="C2295" t="b">
        <v>1</v>
      </c>
    </row>
    <row r="2296" spans="1:3" x14ac:dyDescent="0.25">
      <c r="A2296" s="27" t="s">
        <v>91</v>
      </c>
      <c r="B2296" t="s">
        <v>126</v>
      </c>
      <c r="C2296" t="b">
        <v>0</v>
      </c>
    </row>
    <row r="2297" spans="1:3" x14ac:dyDescent="0.25">
      <c r="A2297" s="27" t="s">
        <v>216</v>
      </c>
      <c r="B2297" t="s">
        <v>126</v>
      </c>
      <c r="C2297" t="b">
        <v>1</v>
      </c>
    </row>
    <row r="2298" spans="1:3" x14ac:dyDescent="0.25">
      <c r="A2298" s="27" t="s">
        <v>215</v>
      </c>
      <c r="B2298" t="s">
        <v>126</v>
      </c>
      <c r="C2298" t="b">
        <v>0</v>
      </c>
    </row>
    <row r="2299" spans="1:3" x14ac:dyDescent="0.25">
      <c r="A2299" s="27" t="s">
        <v>217</v>
      </c>
      <c r="B2299" t="s">
        <v>126</v>
      </c>
      <c r="C2299" t="b">
        <v>1</v>
      </c>
    </row>
    <row r="2300" spans="1:3" x14ac:dyDescent="0.25">
      <c r="A2300" s="27" t="s">
        <v>92</v>
      </c>
      <c r="B2300" t="s">
        <v>126</v>
      </c>
      <c r="C2300" t="b">
        <v>0</v>
      </c>
    </row>
    <row r="2301" spans="1:3" x14ac:dyDescent="0.25">
      <c r="A2301" s="27" t="s">
        <v>218</v>
      </c>
      <c r="B2301" t="s">
        <v>126</v>
      </c>
      <c r="C2301" t="b">
        <v>1</v>
      </c>
    </row>
    <row r="2302" spans="1:3" x14ac:dyDescent="0.25">
      <c r="A2302" s="27" t="s">
        <v>345</v>
      </c>
      <c r="B2302" t="s">
        <v>126</v>
      </c>
      <c r="C2302" t="b">
        <v>0</v>
      </c>
    </row>
    <row r="2303" spans="1:3" x14ac:dyDescent="0.25">
      <c r="A2303" s="27" t="s">
        <v>94</v>
      </c>
      <c r="B2303" t="s">
        <v>126</v>
      </c>
      <c r="C2303" t="b">
        <v>0</v>
      </c>
    </row>
    <row r="2304" spans="1:3" x14ac:dyDescent="0.25">
      <c r="A2304" s="27" t="s">
        <v>95</v>
      </c>
      <c r="B2304" t="s">
        <v>126</v>
      </c>
      <c r="C2304" t="b">
        <v>0</v>
      </c>
    </row>
    <row r="2305" spans="1:3" x14ac:dyDescent="0.25">
      <c r="A2305" s="27" t="s">
        <v>96</v>
      </c>
      <c r="B2305" t="s">
        <v>126</v>
      </c>
      <c r="C2305" t="b">
        <v>1</v>
      </c>
    </row>
    <row r="2306" spans="1:3" x14ac:dyDescent="0.25">
      <c r="A2306" s="27" t="s">
        <v>97</v>
      </c>
      <c r="B2306" t="s">
        <v>126</v>
      </c>
      <c r="C2306" t="b">
        <v>1</v>
      </c>
    </row>
    <row r="2307" spans="1:3" x14ac:dyDescent="0.25">
      <c r="A2307" s="27" t="s">
        <v>98</v>
      </c>
      <c r="B2307" t="s">
        <v>126</v>
      </c>
      <c r="C2307" t="b">
        <v>1</v>
      </c>
    </row>
    <row r="2308" spans="1:3" x14ac:dyDescent="0.25">
      <c r="A2308" s="27" t="s">
        <v>100</v>
      </c>
      <c r="B2308" t="s">
        <v>126</v>
      </c>
      <c r="C2308" t="b">
        <v>1</v>
      </c>
    </row>
    <row r="2309" spans="1:3" x14ac:dyDescent="0.25">
      <c r="A2309" s="27" t="s">
        <v>102</v>
      </c>
      <c r="B2309" t="s">
        <v>126</v>
      </c>
      <c r="C2309" t="b">
        <v>1</v>
      </c>
    </row>
    <row r="2310" spans="1:3" x14ac:dyDescent="0.25">
      <c r="A2310" s="27" t="s">
        <v>104</v>
      </c>
      <c r="B2310" t="s">
        <v>126</v>
      </c>
      <c r="C2310" t="b">
        <v>1</v>
      </c>
    </row>
    <row r="2311" spans="1:3" x14ac:dyDescent="0.25">
      <c r="A2311" s="27" t="s">
        <v>106</v>
      </c>
      <c r="B2311" t="s">
        <v>126</v>
      </c>
      <c r="C2311" t="b">
        <v>1</v>
      </c>
    </row>
    <row r="2312" spans="1:3" x14ac:dyDescent="0.25">
      <c r="A2312" s="27" t="s">
        <v>108</v>
      </c>
      <c r="B2312" t="s">
        <v>126</v>
      </c>
      <c r="C2312" t="b">
        <v>1</v>
      </c>
    </row>
    <row r="2313" spans="1:3" x14ac:dyDescent="0.25">
      <c r="A2313" s="27" t="s">
        <v>110</v>
      </c>
      <c r="B2313" t="s">
        <v>126</v>
      </c>
      <c r="C2313" t="b">
        <v>1</v>
      </c>
    </row>
    <row r="2314" spans="1:3" x14ac:dyDescent="0.25">
      <c r="A2314" s="27" t="s">
        <v>112</v>
      </c>
      <c r="B2314" t="s">
        <v>126</v>
      </c>
      <c r="C2314" t="b">
        <v>1</v>
      </c>
    </row>
    <row r="2315" spans="1:3" x14ac:dyDescent="0.25">
      <c r="A2315" s="27" t="s">
        <v>114</v>
      </c>
      <c r="B2315" t="s">
        <v>126</v>
      </c>
      <c r="C2315" t="b">
        <v>1</v>
      </c>
    </row>
    <row r="2316" spans="1:3" x14ac:dyDescent="0.25">
      <c r="A2316" s="27" t="s">
        <v>116</v>
      </c>
      <c r="B2316" t="s">
        <v>126</v>
      </c>
      <c r="C2316" t="b">
        <v>1</v>
      </c>
    </row>
    <row r="2317" spans="1:3" x14ac:dyDescent="0.25">
      <c r="A2317" s="27" t="s">
        <v>118</v>
      </c>
      <c r="B2317" t="s">
        <v>126</v>
      </c>
      <c r="C2317" t="b">
        <v>1</v>
      </c>
    </row>
    <row r="2318" spans="1:3" x14ac:dyDescent="0.25">
      <c r="A2318" s="27" t="s">
        <v>120</v>
      </c>
      <c r="B2318" t="s">
        <v>126</v>
      </c>
      <c r="C2318" t="b">
        <v>1</v>
      </c>
    </row>
    <row r="2319" spans="1:3" x14ac:dyDescent="0.25">
      <c r="A2319" s="27" t="s">
        <v>49</v>
      </c>
      <c r="B2319" t="s">
        <v>126</v>
      </c>
      <c r="C2319" t="b">
        <v>0</v>
      </c>
    </row>
    <row r="2320" spans="1:3" x14ac:dyDescent="0.25">
      <c r="A2320" s="27" t="s">
        <v>50</v>
      </c>
      <c r="B2320" t="s">
        <v>126</v>
      </c>
      <c r="C2320" t="b">
        <v>0</v>
      </c>
    </row>
    <row r="2321" spans="1:3" x14ac:dyDescent="0.25">
      <c r="A2321" s="27" t="s">
        <v>51</v>
      </c>
      <c r="B2321" t="s">
        <v>126</v>
      </c>
      <c r="C2321" t="b">
        <v>0</v>
      </c>
    </row>
    <row r="2322" spans="1:3" x14ac:dyDescent="0.25">
      <c r="A2322" s="27" t="s">
        <v>52</v>
      </c>
      <c r="B2322" t="s">
        <v>126</v>
      </c>
      <c r="C2322" t="b">
        <v>0</v>
      </c>
    </row>
    <row r="2323" spans="1:3" x14ac:dyDescent="0.25">
      <c r="A2323" s="27" t="s">
        <v>53</v>
      </c>
      <c r="B2323" t="s">
        <v>126</v>
      </c>
      <c r="C2323" t="b">
        <v>0</v>
      </c>
    </row>
    <row r="2324" spans="1:3" x14ac:dyDescent="0.25">
      <c r="A2324" s="27" t="s">
        <v>54</v>
      </c>
      <c r="B2324" t="s">
        <v>126</v>
      </c>
      <c r="C2324" t="b">
        <v>0</v>
      </c>
    </row>
    <row r="2325" spans="1:3" x14ac:dyDescent="0.25">
      <c r="A2325" s="27" t="s">
        <v>55</v>
      </c>
      <c r="B2325" t="s">
        <v>126</v>
      </c>
      <c r="C2325" t="b">
        <v>0</v>
      </c>
    </row>
    <row r="2326" spans="1:3" x14ac:dyDescent="0.25">
      <c r="A2326" s="27" t="s">
        <v>56</v>
      </c>
      <c r="B2326" t="s">
        <v>126</v>
      </c>
      <c r="C2326" t="b">
        <v>0</v>
      </c>
    </row>
    <row r="2327" spans="1:3" x14ac:dyDescent="0.25">
      <c r="A2327" s="27" t="s">
        <v>57</v>
      </c>
      <c r="B2327" t="s">
        <v>126</v>
      </c>
      <c r="C2327" t="b">
        <v>0</v>
      </c>
    </row>
    <row r="2328" spans="1:3" x14ac:dyDescent="0.25">
      <c r="A2328" s="27" t="s">
        <v>58</v>
      </c>
      <c r="B2328" t="s">
        <v>126</v>
      </c>
      <c r="C2328" t="b">
        <v>0</v>
      </c>
    </row>
    <row r="2329" spans="1:3" x14ac:dyDescent="0.25">
      <c r="A2329" s="27" t="s">
        <v>59</v>
      </c>
      <c r="B2329" t="s">
        <v>126</v>
      </c>
      <c r="C2329" t="b">
        <v>0</v>
      </c>
    </row>
    <row r="2330" spans="1:3" x14ac:dyDescent="0.25">
      <c r="A2330" s="27" t="s">
        <v>60</v>
      </c>
      <c r="B2330" t="s">
        <v>126</v>
      </c>
      <c r="C2330" t="b">
        <v>0</v>
      </c>
    </row>
    <row r="2331" spans="1:3" x14ac:dyDescent="0.25">
      <c r="A2331" s="27" t="s">
        <v>99</v>
      </c>
      <c r="B2331" t="s">
        <v>126</v>
      </c>
      <c r="C2331" t="b">
        <v>1</v>
      </c>
    </row>
    <row r="2332" spans="1:3" x14ac:dyDescent="0.25">
      <c r="A2332" s="27" t="s">
        <v>101</v>
      </c>
      <c r="B2332" t="s">
        <v>126</v>
      </c>
      <c r="C2332" t="b">
        <v>1</v>
      </c>
    </row>
    <row r="2333" spans="1:3" x14ac:dyDescent="0.25">
      <c r="A2333" s="27" t="s">
        <v>103</v>
      </c>
      <c r="B2333" t="s">
        <v>126</v>
      </c>
      <c r="C2333" t="b">
        <v>1</v>
      </c>
    </row>
    <row r="2334" spans="1:3" x14ac:dyDescent="0.25">
      <c r="A2334" s="27" t="s">
        <v>105</v>
      </c>
      <c r="B2334" t="s">
        <v>126</v>
      </c>
      <c r="C2334" t="b">
        <v>1</v>
      </c>
    </row>
    <row r="2335" spans="1:3" x14ac:dyDescent="0.25">
      <c r="A2335" s="27" t="s">
        <v>107</v>
      </c>
      <c r="B2335" t="s">
        <v>126</v>
      </c>
      <c r="C2335" t="b">
        <v>1</v>
      </c>
    </row>
    <row r="2336" spans="1:3" x14ac:dyDescent="0.25">
      <c r="A2336" s="27" t="s">
        <v>109</v>
      </c>
      <c r="B2336" t="s">
        <v>126</v>
      </c>
      <c r="C2336" t="b">
        <v>1</v>
      </c>
    </row>
    <row r="2337" spans="1:3" x14ac:dyDescent="0.25">
      <c r="A2337" s="27" t="s">
        <v>111</v>
      </c>
      <c r="B2337" t="s">
        <v>126</v>
      </c>
      <c r="C2337" t="b">
        <v>1</v>
      </c>
    </row>
    <row r="2338" spans="1:3" x14ac:dyDescent="0.25">
      <c r="A2338" s="27" t="s">
        <v>113</v>
      </c>
      <c r="B2338" t="s">
        <v>126</v>
      </c>
      <c r="C2338" t="b">
        <v>1</v>
      </c>
    </row>
    <row r="2339" spans="1:3" x14ac:dyDescent="0.25">
      <c r="A2339" s="27" t="s">
        <v>115</v>
      </c>
      <c r="B2339" t="s">
        <v>126</v>
      </c>
      <c r="C2339" t="b">
        <v>1</v>
      </c>
    </row>
    <row r="2340" spans="1:3" x14ac:dyDescent="0.25">
      <c r="A2340" s="27" t="s">
        <v>117</v>
      </c>
      <c r="B2340" t="s">
        <v>126</v>
      </c>
      <c r="C2340" t="b">
        <v>1</v>
      </c>
    </row>
    <row r="2341" spans="1:3" x14ac:dyDescent="0.25">
      <c r="A2341" s="27" t="s">
        <v>119</v>
      </c>
      <c r="B2341" t="s">
        <v>126</v>
      </c>
      <c r="C2341" t="b">
        <v>1</v>
      </c>
    </row>
    <row r="2342" spans="1:3" x14ac:dyDescent="0.25">
      <c r="A2342" s="27" t="s">
        <v>121</v>
      </c>
      <c r="B2342" t="s">
        <v>126</v>
      </c>
      <c r="C2342" t="b">
        <v>1</v>
      </c>
    </row>
    <row r="2343" spans="1:3" x14ac:dyDescent="0.25">
      <c r="A2343" s="27" t="s">
        <v>122</v>
      </c>
      <c r="B2343" t="s">
        <v>126</v>
      </c>
      <c r="C2343" t="b">
        <v>1</v>
      </c>
    </row>
    <row r="2344" spans="1:3" x14ac:dyDescent="0.25">
      <c r="A2344" s="27" t="s">
        <v>380</v>
      </c>
      <c r="B2344" t="s">
        <v>126</v>
      </c>
      <c r="C2344" t="b">
        <v>1</v>
      </c>
    </row>
    <row r="2345" spans="1:3" x14ac:dyDescent="0.25">
      <c r="A2345" s="27" t="s">
        <v>364</v>
      </c>
      <c r="B2345" t="s">
        <v>126</v>
      </c>
      <c r="C2345" t="b">
        <v>1</v>
      </c>
    </row>
    <row r="2346" spans="1:3" x14ac:dyDescent="0.25">
      <c r="A2346" t="s">
        <v>311</v>
      </c>
    </row>
    <row r="2347" spans="1:3" x14ac:dyDescent="0.25">
      <c r="A2347" t="s">
        <v>312</v>
      </c>
    </row>
    <row r="2348" spans="1:3" x14ac:dyDescent="0.25">
      <c r="A2348" s="27" t="s">
        <v>13</v>
      </c>
      <c r="B2348" t="s">
        <v>124</v>
      </c>
      <c r="C2348" s="27" t="s">
        <v>362</v>
      </c>
    </row>
    <row r="2349" spans="1:3" x14ac:dyDescent="0.25">
      <c r="A2349" s="27" t="s">
        <v>13</v>
      </c>
      <c r="B2349" t="s">
        <v>125</v>
      </c>
      <c r="C2349" t="b">
        <v>0</v>
      </c>
    </row>
    <row r="2350" spans="1:3" x14ac:dyDescent="0.25">
      <c r="A2350" s="27" t="s">
        <v>82</v>
      </c>
      <c r="B2350" t="s">
        <v>126</v>
      </c>
      <c r="C2350" t="b">
        <v>1</v>
      </c>
    </row>
    <row r="2351" spans="1:3" x14ac:dyDescent="0.25">
      <c r="A2351" s="27" t="s">
        <v>214</v>
      </c>
      <c r="B2351" t="s">
        <v>126</v>
      </c>
      <c r="C2351" t="b">
        <v>1</v>
      </c>
    </row>
    <row r="2352" spans="1:3" x14ac:dyDescent="0.25">
      <c r="A2352" s="27" t="s">
        <v>212</v>
      </c>
      <c r="B2352" t="s">
        <v>126</v>
      </c>
      <c r="C2352" t="b">
        <v>1</v>
      </c>
    </row>
    <row r="2353" spans="1:3" x14ac:dyDescent="0.25">
      <c r="A2353" s="27" t="s">
        <v>89</v>
      </c>
      <c r="B2353" t="s">
        <v>126</v>
      </c>
      <c r="C2353" t="b">
        <v>0</v>
      </c>
    </row>
    <row r="2354" spans="1:3" x14ac:dyDescent="0.25">
      <c r="A2354" s="27" t="s">
        <v>90</v>
      </c>
      <c r="B2354" t="s">
        <v>126</v>
      </c>
      <c r="C2354" t="b">
        <v>0</v>
      </c>
    </row>
    <row r="2355" spans="1:3" x14ac:dyDescent="0.25">
      <c r="A2355" s="27" t="s">
        <v>152</v>
      </c>
      <c r="B2355" t="s">
        <v>126</v>
      </c>
      <c r="C2355" t="b">
        <v>1</v>
      </c>
    </row>
    <row r="2356" spans="1:3" x14ac:dyDescent="0.25">
      <c r="A2356" s="27" t="s">
        <v>91</v>
      </c>
      <c r="B2356" t="s">
        <v>126</v>
      </c>
      <c r="C2356" t="b">
        <v>0</v>
      </c>
    </row>
    <row r="2357" spans="1:3" x14ac:dyDescent="0.25">
      <c r="A2357" s="27" t="s">
        <v>216</v>
      </c>
      <c r="B2357" t="s">
        <v>126</v>
      </c>
      <c r="C2357" t="b">
        <v>1</v>
      </c>
    </row>
    <row r="2358" spans="1:3" x14ac:dyDescent="0.25">
      <c r="A2358" s="27" t="s">
        <v>215</v>
      </c>
      <c r="B2358" t="s">
        <v>126</v>
      </c>
      <c r="C2358" t="b">
        <v>0</v>
      </c>
    </row>
    <row r="2359" spans="1:3" x14ac:dyDescent="0.25">
      <c r="A2359" s="27" t="s">
        <v>217</v>
      </c>
      <c r="B2359" t="s">
        <v>126</v>
      </c>
      <c r="C2359" t="b">
        <v>1</v>
      </c>
    </row>
    <row r="2360" spans="1:3" x14ac:dyDescent="0.25">
      <c r="A2360" s="27" t="s">
        <v>92</v>
      </c>
      <c r="B2360" t="s">
        <v>126</v>
      </c>
      <c r="C2360" t="b">
        <v>0</v>
      </c>
    </row>
    <row r="2361" spans="1:3" x14ac:dyDescent="0.25">
      <c r="A2361" s="27" t="s">
        <v>218</v>
      </c>
      <c r="B2361" t="s">
        <v>126</v>
      </c>
      <c r="C2361" t="b">
        <v>1</v>
      </c>
    </row>
    <row r="2362" spans="1:3" x14ac:dyDescent="0.25">
      <c r="A2362" s="27" t="s">
        <v>345</v>
      </c>
      <c r="B2362" t="s">
        <v>126</v>
      </c>
      <c r="C2362" t="b">
        <v>0</v>
      </c>
    </row>
    <row r="2363" spans="1:3" x14ac:dyDescent="0.25">
      <c r="A2363" s="27" t="s">
        <v>94</v>
      </c>
      <c r="B2363" t="s">
        <v>126</v>
      </c>
      <c r="C2363" t="b">
        <v>0</v>
      </c>
    </row>
    <row r="2364" spans="1:3" x14ac:dyDescent="0.25">
      <c r="A2364" s="27" t="s">
        <v>95</v>
      </c>
      <c r="B2364" t="s">
        <v>126</v>
      </c>
      <c r="C2364" t="b">
        <v>1</v>
      </c>
    </row>
    <row r="2365" spans="1:3" x14ac:dyDescent="0.25">
      <c r="A2365" s="27" t="s">
        <v>96</v>
      </c>
      <c r="B2365" t="s">
        <v>126</v>
      </c>
      <c r="C2365" t="b">
        <v>0</v>
      </c>
    </row>
    <row r="2366" spans="1:3" x14ac:dyDescent="0.25">
      <c r="A2366" s="27" t="s">
        <v>97</v>
      </c>
      <c r="B2366" t="s">
        <v>126</v>
      </c>
      <c r="C2366" t="b">
        <v>1</v>
      </c>
    </row>
    <row r="2367" spans="1:3" x14ac:dyDescent="0.25">
      <c r="A2367" s="27" t="s">
        <v>98</v>
      </c>
      <c r="B2367" t="s">
        <v>126</v>
      </c>
      <c r="C2367" t="b">
        <v>0</v>
      </c>
    </row>
    <row r="2368" spans="1:3" x14ac:dyDescent="0.25">
      <c r="A2368" s="27" t="s">
        <v>100</v>
      </c>
      <c r="B2368" t="s">
        <v>126</v>
      </c>
      <c r="C2368" t="b">
        <v>0</v>
      </c>
    </row>
    <row r="2369" spans="1:3" x14ac:dyDescent="0.25">
      <c r="A2369" s="27" t="s">
        <v>102</v>
      </c>
      <c r="B2369" t="s">
        <v>126</v>
      </c>
      <c r="C2369" t="b">
        <v>0</v>
      </c>
    </row>
    <row r="2370" spans="1:3" x14ac:dyDescent="0.25">
      <c r="A2370" s="27" t="s">
        <v>104</v>
      </c>
      <c r="B2370" t="s">
        <v>126</v>
      </c>
      <c r="C2370" t="b">
        <v>0</v>
      </c>
    </row>
    <row r="2371" spans="1:3" x14ac:dyDescent="0.25">
      <c r="A2371" s="27" t="s">
        <v>106</v>
      </c>
      <c r="B2371" t="s">
        <v>126</v>
      </c>
      <c r="C2371" t="b">
        <v>0</v>
      </c>
    </row>
    <row r="2372" spans="1:3" x14ac:dyDescent="0.25">
      <c r="A2372" s="27" t="s">
        <v>108</v>
      </c>
      <c r="B2372" t="s">
        <v>126</v>
      </c>
      <c r="C2372" t="b">
        <v>0</v>
      </c>
    </row>
    <row r="2373" spans="1:3" x14ac:dyDescent="0.25">
      <c r="A2373" s="27" t="s">
        <v>110</v>
      </c>
      <c r="B2373" t="s">
        <v>126</v>
      </c>
      <c r="C2373" t="b">
        <v>0</v>
      </c>
    </row>
    <row r="2374" spans="1:3" x14ac:dyDescent="0.25">
      <c r="A2374" s="27" t="s">
        <v>112</v>
      </c>
      <c r="B2374" t="s">
        <v>126</v>
      </c>
      <c r="C2374" t="b">
        <v>0</v>
      </c>
    </row>
    <row r="2375" spans="1:3" x14ac:dyDescent="0.25">
      <c r="A2375" s="27" t="s">
        <v>114</v>
      </c>
      <c r="B2375" t="s">
        <v>126</v>
      </c>
      <c r="C2375" t="b">
        <v>0</v>
      </c>
    </row>
    <row r="2376" spans="1:3" x14ac:dyDescent="0.25">
      <c r="A2376" s="27" t="s">
        <v>116</v>
      </c>
      <c r="B2376" t="s">
        <v>126</v>
      </c>
      <c r="C2376" t="b">
        <v>0</v>
      </c>
    </row>
    <row r="2377" spans="1:3" x14ac:dyDescent="0.25">
      <c r="A2377" s="27" t="s">
        <v>118</v>
      </c>
      <c r="B2377" t="s">
        <v>126</v>
      </c>
      <c r="C2377" t="b">
        <v>0</v>
      </c>
    </row>
    <row r="2378" spans="1:3" x14ac:dyDescent="0.25">
      <c r="A2378" s="27" t="s">
        <v>120</v>
      </c>
      <c r="B2378" t="s">
        <v>126</v>
      </c>
      <c r="C2378" t="b">
        <v>0</v>
      </c>
    </row>
    <row r="2379" spans="1:3" x14ac:dyDescent="0.25">
      <c r="A2379" s="27" t="s">
        <v>49</v>
      </c>
      <c r="B2379" t="s">
        <v>126</v>
      </c>
      <c r="C2379" t="b">
        <v>1</v>
      </c>
    </row>
    <row r="2380" spans="1:3" x14ac:dyDescent="0.25">
      <c r="A2380" s="27" t="s">
        <v>50</v>
      </c>
      <c r="B2380" t="s">
        <v>126</v>
      </c>
      <c r="C2380" t="b">
        <v>1</v>
      </c>
    </row>
    <row r="2381" spans="1:3" x14ac:dyDescent="0.25">
      <c r="A2381" s="27" t="s">
        <v>51</v>
      </c>
      <c r="B2381" t="s">
        <v>126</v>
      </c>
      <c r="C2381" t="b">
        <v>1</v>
      </c>
    </row>
    <row r="2382" spans="1:3" x14ac:dyDescent="0.25">
      <c r="A2382" s="27" t="s">
        <v>52</v>
      </c>
      <c r="B2382" t="s">
        <v>126</v>
      </c>
      <c r="C2382" t="b">
        <v>1</v>
      </c>
    </row>
    <row r="2383" spans="1:3" x14ac:dyDescent="0.25">
      <c r="A2383" s="27" t="s">
        <v>53</v>
      </c>
      <c r="B2383" t="s">
        <v>126</v>
      </c>
      <c r="C2383" t="b">
        <v>1</v>
      </c>
    </row>
    <row r="2384" spans="1:3" x14ac:dyDescent="0.25">
      <c r="A2384" s="27" t="s">
        <v>54</v>
      </c>
      <c r="B2384" t="s">
        <v>126</v>
      </c>
      <c r="C2384" t="b">
        <v>1</v>
      </c>
    </row>
    <row r="2385" spans="1:3" x14ac:dyDescent="0.25">
      <c r="A2385" s="27" t="s">
        <v>55</v>
      </c>
      <c r="B2385" t="s">
        <v>126</v>
      </c>
      <c r="C2385" t="b">
        <v>1</v>
      </c>
    </row>
    <row r="2386" spans="1:3" x14ac:dyDescent="0.25">
      <c r="A2386" s="27" t="s">
        <v>56</v>
      </c>
      <c r="B2386" t="s">
        <v>126</v>
      </c>
      <c r="C2386" t="b">
        <v>1</v>
      </c>
    </row>
    <row r="2387" spans="1:3" x14ac:dyDescent="0.25">
      <c r="A2387" s="27" t="s">
        <v>57</v>
      </c>
      <c r="B2387" t="s">
        <v>126</v>
      </c>
      <c r="C2387" t="b">
        <v>1</v>
      </c>
    </row>
    <row r="2388" spans="1:3" x14ac:dyDescent="0.25">
      <c r="A2388" s="27" t="s">
        <v>58</v>
      </c>
      <c r="B2388" t="s">
        <v>126</v>
      </c>
      <c r="C2388" t="b">
        <v>1</v>
      </c>
    </row>
    <row r="2389" spans="1:3" x14ac:dyDescent="0.25">
      <c r="A2389" s="27" t="s">
        <v>59</v>
      </c>
      <c r="B2389" t="s">
        <v>126</v>
      </c>
      <c r="C2389" t="b">
        <v>1</v>
      </c>
    </row>
    <row r="2390" spans="1:3" x14ac:dyDescent="0.25">
      <c r="A2390" s="27" t="s">
        <v>60</v>
      </c>
      <c r="B2390" t="s">
        <v>126</v>
      </c>
      <c r="C2390" t="b">
        <v>1</v>
      </c>
    </row>
    <row r="2391" spans="1:3" x14ac:dyDescent="0.25">
      <c r="A2391" s="27" t="s">
        <v>99</v>
      </c>
      <c r="B2391" t="s">
        <v>126</v>
      </c>
      <c r="C2391" t="b">
        <v>1</v>
      </c>
    </row>
    <row r="2392" spans="1:3" x14ac:dyDescent="0.25">
      <c r="A2392" s="27" t="s">
        <v>101</v>
      </c>
      <c r="B2392" t="s">
        <v>126</v>
      </c>
      <c r="C2392" t="b">
        <v>1</v>
      </c>
    </row>
    <row r="2393" spans="1:3" x14ac:dyDescent="0.25">
      <c r="A2393" s="27" t="s">
        <v>103</v>
      </c>
      <c r="B2393" t="s">
        <v>126</v>
      </c>
      <c r="C2393" t="b">
        <v>1</v>
      </c>
    </row>
    <row r="2394" spans="1:3" x14ac:dyDescent="0.25">
      <c r="A2394" s="27" t="s">
        <v>105</v>
      </c>
      <c r="B2394" t="s">
        <v>126</v>
      </c>
      <c r="C2394" t="b">
        <v>1</v>
      </c>
    </row>
    <row r="2395" spans="1:3" x14ac:dyDescent="0.25">
      <c r="A2395" s="27" t="s">
        <v>107</v>
      </c>
      <c r="B2395" t="s">
        <v>126</v>
      </c>
      <c r="C2395" t="b">
        <v>1</v>
      </c>
    </row>
    <row r="2396" spans="1:3" x14ac:dyDescent="0.25">
      <c r="A2396" s="27" t="s">
        <v>109</v>
      </c>
      <c r="B2396" t="s">
        <v>126</v>
      </c>
      <c r="C2396" t="b">
        <v>1</v>
      </c>
    </row>
    <row r="2397" spans="1:3" x14ac:dyDescent="0.25">
      <c r="A2397" s="27" t="s">
        <v>111</v>
      </c>
      <c r="B2397" t="s">
        <v>126</v>
      </c>
      <c r="C2397" t="b">
        <v>1</v>
      </c>
    </row>
    <row r="2398" spans="1:3" x14ac:dyDescent="0.25">
      <c r="A2398" s="27" t="s">
        <v>113</v>
      </c>
      <c r="B2398" t="s">
        <v>126</v>
      </c>
      <c r="C2398" t="b">
        <v>1</v>
      </c>
    </row>
    <row r="2399" spans="1:3" x14ac:dyDescent="0.25">
      <c r="A2399" s="27" t="s">
        <v>115</v>
      </c>
      <c r="B2399" t="s">
        <v>126</v>
      </c>
      <c r="C2399" t="b">
        <v>1</v>
      </c>
    </row>
    <row r="2400" spans="1:3" x14ac:dyDescent="0.25">
      <c r="A2400" s="27" t="s">
        <v>117</v>
      </c>
      <c r="B2400" t="s">
        <v>126</v>
      </c>
      <c r="C2400" t="b">
        <v>1</v>
      </c>
    </row>
    <row r="2401" spans="1:3" x14ac:dyDescent="0.25">
      <c r="A2401" s="27" t="s">
        <v>119</v>
      </c>
      <c r="B2401" t="s">
        <v>126</v>
      </c>
      <c r="C2401" t="b">
        <v>1</v>
      </c>
    </row>
    <row r="2402" spans="1:3" x14ac:dyDescent="0.25">
      <c r="A2402" s="27" t="s">
        <v>121</v>
      </c>
      <c r="B2402" t="s">
        <v>126</v>
      </c>
      <c r="C2402" t="b">
        <v>1</v>
      </c>
    </row>
    <row r="2403" spans="1:3" x14ac:dyDescent="0.25">
      <c r="A2403" s="27" t="s">
        <v>122</v>
      </c>
      <c r="B2403" t="s">
        <v>126</v>
      </c>
      <c r="C2403" t="b">
        <v>1</v>
      </c>
    </row>
    <row r="2404" spans="1:3" x14ac:dyDescent="0.25">
      <c r="A2404" s="27" t="s">
        <v>380</v>
      </c>
      <c r="B2404" t="s">
        <v>126</v>
      </c>
      <c r="C2404" t="b">
        <v>1</v>
      </c>
    </row>
    <row r="2405" spans="1:3" x14ac:dyDescent="0.25">
      <c r="A2405" s="27" t="s">
        <v>364</v>
      </c>
      <c r="B2405" t="s">
        <v>126</v>
      </c>
      <c r="C2405" t="b">
        <v>1</v>
      </c>
    </row>
    <row r="2406" spans="1:3" x14ac:dyDescent="0.25">
      <c r="A2406" t="s">
        <v>313</v>
      </c>
    </row>
    <row r="2407" spans="1:3" x14ac:dyDescent="0.25">
      <c r="A2407" t="s">
        <v>314</v>
      </c>
    </row>
    <row r="2408" spans="1:3" x14ac:dyDescent="0.25">
      <c r="A2408" s="27" t="s">
        <v>13</v>
      </c>
      <c r="B2408" t="s">
        <v>124</v>
      </c>
      <c r="C2408" s="27" t="s">
        <v>123</v>
      </c>
    </row>
    <row r="2409" spans="1:3" x14ac:dyDescent="0.25">
      <c r="A2409" s="27" t="s">
        <v>13</v>
      </c>
      <c r="B2409" t="s">
        <v>125</v>
      </c>
      <c r="C2409" t="b">
        <v>0</v>
      </c>
    </row>
    <row r="2410" spans="1:3" x14ac:dyDescent="0.25">
      <c r="A2410" s="27" t="s">
        <v>82</v>
      </c>
      <c r="B2410" t="s">
        <v>126</v>
      </c>
      <c r="C2410" t="b">
        <v>1</v>
      </c>
    </row>
    <row r="2411" spans="1:3" x14ac:dyDescent="0.25">
      <c r="A2411" s="27" t="s">
        <v>214</v>
      </c>
      <c r="B2411" t="s">
        <v>126</v>
      </c>
      <c r="C2411" t="b">
        <v>1</v>
      </c>
    </row>
    <row r="2412" spans="1:3" x14ac:dyDescent="0.25">
      <c r="A2412" s="27" t="s">
        <v>212</v>
      </c>
      <c r="B2412" t="s">
        <v>126</v>
      </c>
      <c r="C2412" t="b">
        <v>1</v>
      </c>
    </row>
    <row r="2413" spans="1:3" x14ac:dyDescent="0.25">
      <c r="A2413" s="27" t="s">
        <v>89</v>
      </c>
      <c r="B2413" t="s">
        <v>126</v>
      </c>
      <c r="C2413" t="b">
        <v>0</v>
      </c>
    </row>
    <row r="2414" spans="1:3" x14ac:dyDescent="0.25">
      <c r="A2414" s="27" t="s">
        <v>90</v>
      </c>
      <c r="B2414" t="s">
        <v>126</v>
      </c>
      <c r="C2414" t="b">
        <v>0</v>
      </c>
    </row>
    <row r="2415" spans="1:3" x14ac:dyDescent="0.25">
      <c r="A2415" s="27" t="s">
        <v>152</v>
      </c>
      <c r="B2415" t="s">
        <v>126</v>
      </c>
      <c r="C2415" t="b">
        <v>1</v>
      </c>
    </row>
    <row r="2416" spans="1:3" x14ac:dyDescent="0.25">
      <c r="A2416" s="27" t="s">
        <v>91</v>
      </c>
      <c r="B2416" t="s">
        <v>126</v>
      </c>
      <c r="C2416" t="b">
        <v>0</v>
      </c>
    </row>
    <row r="2417" spans="1:3" x14ac:dyDescent="0.25">
      <c r="A2417" s="27" t="s">
        <v>216</v>
      </c>
      <c r="B2417" t="s">
        <v>126</v>
      </c>
      <c r="C2417" t="b">
        <v>1</v>
      </c>
    </row>
    <row r="2418" spans="1:3" x14ac:dyDescent="0.25">
      <c r="A2418" s="27" t="s">
        <v>215</v>
      </c>
      <c r="B2418" t="s">
        <v>126</v>
      </c>
      <c r="C2418" t="b">
        <v>0</v>
      </c>
    </row>
    <row r="2419" spans="1:3" x14ac:dyDescent="0.25">
      <c r="A2419" s="27" t="s">
        <v>217</v>
      </c>
      <c r="B2419" t="s">
        <v>126</v>
      </c>
      <c r="C2419" t="b">
        <v>1</v>
      </c>
    </row>
    <row r="2420" spans="1:3" x14ac:dyDescent="0.25">
      <c r="A2420" s="27" t="s">
        <v>92</v>
      </c>
      <c r="B2420" t="s">
        <v>126</v>
      </c>
      <c r="C2420" t="b">
        <v>0</v>
      </c>
    </row>
    <row r="2421" spans="1:3" x14ac:dyDescent="0.25">
      <c r="A2421" s="27" t="s">
        <v>218</v>
      </c>
      <c r="B2421" t="s">
        <v>126</v>
      </c>
      <c r="C2421" t="b">
        <v>1</v>
      </c>
    </row>
    <row r="2422" spans="1:3" x14ac:dyDescent="0.25">
      <c r="A2422" s="27" t="s">
        <v>93</v>
      </c>
      <c r="B2422" t="s">
        <v>126</v>
      </c>
      <c r="C2422" t="b">
        <v>0</v>
      </c>
    </row>
    <row r="2423" spans="1:3" x14ac:dyDescent="0.25">
      <c r="A2423" s="27" t="s">
        <v>94</v>
      </c>
      <c r="B2423" t="s">
        <v>126</v>
      </c>
      <c r="C2423" t="b">
        <v>0</v>
      </c>
    </row>
    <row r="2424" spans="1:3" x14ac:dyDescent="0.25">
      <c r="A2424" s="27" t="s">
        <v>95</v>
      </c>
      <c r="B2424" t="s">
        <v>126</v>
      </c>
      <c r="C2424" t="b">
        <v>1</v>
      </c>
    </row>
    <row r="2425" spans="1:3" x14ac:dyDescent="0.25">
      <c r="A2425" s="27" t="s">
        <v>96</v>
      </c>
      <c r="B2425" t="s">
        <v>126</v>
      </c>
      <c r="C2425" t="b">
        <v>1</v>
      </c>
    </row>
    <row r="2426" spans="1:3" x14ac:dyDescent="0.25">
      <c r="A2426" s="27" t="s">
        <v>97</v>
      </c>
      <c r="B2426" t="s">
        <v>126</v>
      </c>
      <c r="C2426" t="b">
        <v>0</v>
      </c>
    </row>
    <row r="2427" spans="1:3" x14ac:dyDescent="0.25">
      <c r="A2427" s="27" t="s">
        <v>98</v>
      </c>
      <c r="B2427" t="s">
        <v>126</v>
      </c>
      <c r="C2427" t="b">
        <v>1</v>
      </c>
    </row>
    <row r="2428" spans="1:3" x14ac:dyDescent="0.25">
      <c r="A2428" s="27" t="s">
        <v>100</v>
      </c>
      <c r="B2428" t="s">
        <v>126</v>
      </c>
      <c r="C2428" t="b">
        <v>1</v>
      </c>
    </row>
    <row r="2429" spans="1:3" x14ac:dyDescent="0.25">
      <c r="A2429" s="27" t="s">
        <v>102</v>
      </c>
      <c r="B2429" t="s">
        <v>126</v>
      </c>
      <c r="C2429" t="b">
        <v>1</v>
      </c>
    </row>
    <row r="2430" spans="1:3" x14ac:dyDescent="0.25">
      <c r="A2430" s="27" t="s">
        <v>104</v>
      </c>
      <c r="B2430" t="s">
        <v>126</v>
      </c>
      <c r="C2430" t="b">
        <v>1</v>
      </c>
    </row>
    <row r="2431" spans="1:3" x14ac:dyDescent="0.25">
      <c r="A2431" s="27" t="s">
        <v>106</v>
      </c>
      <c r="B2431" t="s">
        <v>126</v>
      </c>
      <c r="C2431" t="b">
        <v>1</v>
      </c>
    </row>
    <row r="2432" spans="1:3" x14ac:dyDescent="0.25">
      <c r="A2432" s="27" t="s">
        <v>108</v>
      </c>
      <c r="B2432" t="s">
        <v>126</v>
      </c>
      <c r="C2432" t="b">
        <v>1</v>
      </c>
    </row>
    <row r="2433" spans="1:3" x14ac:dyDescent="0.25">
      <c r="A2433" s="27" t="s">
        <v>110</v>
      </c>
      <c r="B2433" t="s">
        <v>126</v>
      </c>
      <c r="C2433" t="b">
        <v>1</v>
      </c>
    </row>
    <row r="2434" spans="1:3" x14ac:dyDescent="0.25">
      <c r="A2434" s="27" t="s">
        <v>112</v>
      </c>
      <c r="B2434" t="s">
        <v>126</v>
      </c>
      <c r="C2434" t="b">
        <v>1</v>
      </c>
    </row>
    <row r="2435" spans="1:3" x14ac:dyDescent="0.25">
      <c r="A2435" s="27" t="s">
        <v>114</v>
      </c>
      <c r="B2435" t="s">
        <v>126</v>
      </c>
      <c r="C2435" t="b">
        <v>1</v>
      </c>
    </row>
    <row r="2436" spans="1:3" x14ac:dyDescent="0.25">
      <c r="A2436" s="27" t="s">
        <v>116</v>
      </c>
      <c r="B2436" t="s">
        <v>126</v>
      </c>
      <c r="C2436" t="b">
        <v>1</v>
      </c>
    </row>
    <row r="2437" spans="1:3" x14ac:dyDescent="0.25">
      <c r="A2437" s="27" t="s">
        <v>118</v>
      </c>
      <c r="B2437" t="s">
        <v>126</v>
      </c>
      <c r="C2437" t="b">
        <v>1</v>
      </c>
    </row>
    <row r="2438" spans="1:3" x14ac:dyDescent="0.25">
      <c r="A2438" s="27" t="s">
        <v>120</v>
      </c>
      <c r="B2438" t="s">
        <v>126</v>
      </c>
      <c r="C2438" t="b">
        <v>1</v>
      </c>
    </row>
    <row r="2439" spans="1:3" x14ac:dyDescent="0.25">
      <c r="A2439" s="27" t="s">
        <v>49</v>
      </c>
      <c r="B2439" t="s">
        <v>126</v>
      </c>
      <c r="C2439" t="b">
        <v>1</v>
      </c>
    </row>
    <row r="2440" spans="1:3" x14ac:dyDescent="0.25">
      <c r="A2440" s="27" t="s">
        <v>50</v>
      </c>
      <c r="B2440" t="s">
        <v>126</v>
      </c>
      <c r="C2440" t="b">
        <v>1</v>
      </c>
    </row>
    <row r="2441" spans="1:3" x14ac:dyDescent="0.25">
      <c r="A2441" s="27" t="s">
        <v>51</v>
      </c>
      <c r="B2441" t="s">
        <v>126</v>
      </c>
      <c r="C2441" t="b">
        <v>1</v>
      </c>
    </row>
    <row r="2442" spans="1:3" x14ac:dyDescent="0.25">
      <c r="A2442" s="27" t="s">
        <v>52</v>
      </c>
      <c r="B2442" t="s">
        <v>126</v>
      </c>
      <c r="C2442" t="b">
        <v>1</v>
      </c>
    </row>
    <row r="2443" spans="1:3" x14ac:dyDescent="0.25">
      <c r="A2443" s="27" t="s">
        <v>53</v>
      </c>
      <c r="B2443" t="s">
        <v>126</v>
      </c>
      <c r="C2443" t="b">
        <v>1</v>
      </c>
    </row>
    <row r="2444" spans="1:3" x14ac:dyDescent="0.25">
      <c r="A2444" s="27" t="s">
        <v>54</v>
      </c>
      <c r="B2444" t="s">
        <v>126</v>
      </c>
      <c r="C2444" t="b">
        <v>1</v>
      </c>
    </row>
    <row r="2445" spans="1:3" x14ac:dyDescent="0.25">
      <c r="A2445" s="27" t="s">
        <v>55</v>
      </c>
      <c r="B2445" t="s">
        <v>126</v>
      </c>
      <c r="C2445" t="b">
        <v>1</v>
      </c>
    </row>
    <row r="2446" spans="1:3" x14ac:dyDescent="0.25">
      <c r="A2446" s="27" t="s">
        <v>56</v>
      </c>
      <c r="B2446" t="s">
        <v>126</v>
      </c>
      <c r="C2446" t="b">
        <v>1</v>
      </c>
    </row>
    <row r="2447" spans="1:3" x14ac:dyDescent="0.25">
      <c r="A2447" s="27" t="s">
        <v>57</v>
      </c>
      <c r="B2447" t="s">
        <v>126</v>
      </c>
      <c r="C2447" t="b">
        <v>1</v>
      </c>
    </row>
    <row r="2448" spans="1:3" x14ac:dyDescent="0.25">
      <c r="A2448" s="27" t="s">
        <v>58</v>
      </c>
      <c r="B2448" t="s">
        <v>126</v>
      </c>
      <c r="C2448" t="b">
        <v>1</v>
      </c>
    </row>
    <row r="2449" spans="1:3" x14ac:dyDescent="0.25">
      <c r="A2449" s="27" t="s">
        <v>59</v>
      </c>
      <c r="B2449" t="s">
        <v>126</v>
      </c>
      <c r="C2449" t="b">
        <v>1</v>
      </c>
    </row>
    <row r="2450" spans="1:3" x14ac:dyDescent="0.25">
      <c r="A2450" s="27" t="s">
        <v>60</v>
      </c>
      <c r="B2450" t="s">
        <v>126</v>
      </c>
      <c r="C2450" t="b">
        <v>1</v>
      </c>
    </row>
    <row r="2451" spans="1:3" x14ac:dyDescent="0.25">
      <c r="A2451" s="27" t="s">
        <v>99</v>
      </c>
      <c r="B2451" t="s">
        <v>126</v>
      </c>
      <c r="C2451" t="b">
        <v>0</v>
      </c>
    </row>
    <row r="2452" spans="1:3" x14ac:dyDescent="0.25">
      <c r="A2452" s="27" t="s">
        <v>101</v>
      </c>
      <c r="B2452" t="s">
        <v>126</v>
      </c>
      <c r="C2452" t="b">
        <v>0</v>
      </c>
    </row>
    <row r="2453" spans="1:3" x14ac:dyDescent="0.25">
      <c r="A2453" s="27" t="s">
        <v>103</v>
      </c>
      <c r="B2453" t="s">
        <v>126</v>
      </c>
      <c r="C2453" t="b">
        <v>0</v>
      </c>
    </row>
    <row r="2454" spans="1:3" x14ac:dyDescent="0.25">
      <c r="A2454" s="27" t="s">
        <v>105</v>
      </c>
      <c r="B2454" t="s">
        <v>126</v>
      </c>
      <c r="C2454" t="b">
        <v>0</v>
      </c>
    </row>
    <row r="2455" spans="1:3" x14ac:dyDescent="0.25">
      <c r="A2455" s="27" t="s">
        <v>107</v>
      </c>
      <c r="B2455" t="s">
        <v>126</v>
      </c>
      <c r="C2455" t="b">
        <v>0</v>
      </c>
    </row>
    <row r="2456" spans="1:3" x14ac:dyDescent="0.25">
      <c r="A2456" s="27" t="s">
        <v>109</v>
      </c>
      <c r="B2456" t="s">
        <v>126</v>
      </c>
      <c r="C2456" t="b">
        <v>0</v>
      </c>
    </row>
    <row r="2457" spans="1:3" x14ac:dyDescent="0.25">
      <c r="A2457" s="27" t="s">
        <v>111</v>
      </c>
      <c r="B2457" t="s">
        <v>126</v>
      </c>
      <c r="C2457" t="b">
        <v>0</v>
      </c>
    </row>
    <row r="2458" spans="1:3" x14ac:dyDescent="0.25">
      <c r="A2458" s="27" t="s">
        <v>113</v>
      </c>
      <c r="B2458" t="s">
        <v>126</v>
      </c>
      <c r="C2458" t="b">
        <v>0</v>
      </c>
    </row>
    <row r="2459" spans="1:3" x14ac:dyDescent="0.25">
      <c r="A2459" s="27" t="s">
        <v>115</v>
      </c>
      <c r="B2459" t="s">
        <v>126</v>
      </c>
      <c r="C2459" t="b">
        <v>0</v>
      </c>
    </row>
    <row r="2460" spans="1:3" x14ac:dyDescent="0.25">
      <c r="A2460" s="27" t="s">
        <v>117</v>
      </c>
      <c r="B2460" t="s">
        <v>126</v>
      </c>
      <c r="C2460" t="b">
        <v>0</v>
      </c>
    </row>
    <row r="2461" spans="1:3" x14ac:dyDescent="0.25">
      <c r="A2461" s="27" t="s">
        <v>119</v>
      </c>
      <c r="B2461" t="s">
        <v>126</v>
      </c>
      <c r="C2461" t="b">
        <v>0</v>
      </c>
    </row>
    <row r="2462" spans="1:3" x14ac:dyDescent="0.25">
      <c r="A2462" s="27" t="s">
        <v>121</v>
      </c>
      <c r="B2462" t="s">
        <v>126</v>
      </c>
      <c r="C2462" t="b">
        <v>0</v>
      </c>
    </row>
    <row r="2463" spans="1:3" x14ac:dyDescent="0.25">
      <c r="A2463" s="27" t="s">
        <v>122</v>
      </c>
      <c r="B2463" t="s">
        <v>126</v>
      </c>
      <c r="C2463" t="b">
        <v>1</v>
      </c>
    </row>
    <row r="2464" spans="1:3" x14ac:dyDescent="0.25">
      <c r="A2464" t="s">
        <v>315</v>
      </c>
    </row>
    <row r="2465" spans="1:3" x14ac:dyDescent="0.25">
      <c r="A2465" t="s">
        <v>316</v>
      </c>
    </row>
    <row r="2466" spans="1:3" x14ac:dyDescent="0.25">
      <c r="A2466" t="s">
        <v>128</v>
      </c>
    </row>
    <row r="2467" spans="1:3" x14ac:dyDescent="0.25">
      <c r="A2467" t="s">
        <v>129</v>
      </c>
    </row>
    <row r="2468" spans="1:3" x14ac:dyDescent="0.25">
      <c r="A2468" t="s">
        <v>85</v>
      </c>
    </row>
    <row r="2469" spans="1:3" x14ac:dyDescent="0.25">
      <c r="A2469" t="s">
        <v>86</v>
      </c>
    </row>
    <row r="2470" spans="1:3" x14ac:dyDescent="0.25">
      <c r="A2470" t="s">
        <v>290</v>
      </c>
    </row>
    <row r="2471" spans="1:3" x14ac:dyDescent="0.25">
      <c r="A2471" t="s">
        <v>383</v>
      </c>
    </row>
    <row r="2472" spans="1:3" x14ac:dyDescent="0.25">
      <c r="A2472" t="s">
        <v>317</v>
      </c>
    </row>
    <row r="2473" spans="1:3" x14ac:dyDescent="0.25">
      <c r="A2473" t="s">
        <v>320</v>
      </c>
    </row>
    <row r="2474" spans="1:3" x14ac:dyDescent="0.25">
      <c r="A2474" s="27" t="s">
        <v>13</v>
      </c>
      <c r="B2474" t="s">
        <v>124</v>
      </c>
      <c r="C2474" s="27" t="s">
        <v>182</v>
      </c>
    </row>
    <row r="2475" spans="1:3" x14ac:dyDescent="0.25">
      <c r="A2475" s="27" t="s">
        <v>13</v>
      </c>
      <c r="B2475" t="s">
        <v>125</v>
      </c>
      <c r="C2475" t="b">
        <v>0</v>
      </c>
    </row>
    <row r="2476" spans="1:3" x14ac:dyDescent="0.25">
      <c r="A2476" s="27" t="s">
        <v>82</v>
      </c>
      <c r="B2476" t="s">
        <v>126</v>
      </c>
      <c r="C2476" t="b">
        <v>0</v>
      </c>
    </row>
    <row r="2477" spans="1:3" x14ac:dyDescent="0.25">
      <c r="A2477" s="27" t="s">
        <v>186</v>
      </c>
      <c r="B2477" t="s">
        <v>126</v>
      </c>
      <c r="C2477" t="b">
        <v>0</v>
      </c>
    </row>
    <row r="2478" spans="1:3" x14ac:dyDescent="0.25">
      <c r="A2478" s="27" t="s">
        <v>144</v>
      </c>
      <c r="B2478" t="s">
        <v>126</v>
      </c>
      <c r="C2478" t="b">
        <v>0</v>
      </c>
    </row>
    <row r="2479" spans="1:3" x14ac:dyDescent="0.25">
      <c r="A2479" s="27" t="s">
        <v>212</v>
      </c>
      <c r="B2479" t="s">
        <v>126</v>
      </c>
      <c r="C2479" t="b">
        <v>0</v>
      </c>
    </row>
    <row r="2480" spans="1:3" x14ac:dyDescent="0.25">
      <c r="A2480" s="27" t="s">
        <v>12</v>
      </c>
      <c r="B2480" t="s">
        <v>126</v>
      </c>
      <c r="C2480" t="b">
        <v>0</v>
      </c>
    </row>
    <row r="2481" spans="1:3" x14ac:dyDescent="0.25">
      <c r="A2481" s="27" t="s">
        <v>140</v>
      </c>
      <c r="B2481" t="s">
        <v>126</v>
      </c>
      <c r="C2481" t="b">
        <v>0</v>
      </c>
    </row>
    <row r="2482" spans="1:3" x14ac:dyDescent="0.25">
      <c r="A2482" s="27" t="s">
        <v>172</v>
      </c>
      <c r="B2482" t="s">
        <v>126</v>
      </c>
      <c r="C2482" t="b">
        <v>0</v>
      </c>
    </row>
    <row r="2483" spans="1:3" x14ac:dyDescent="0.25">
      <c r="A2483" s="27" t="s">
        <v>160</v>
      </c>
      <c r="B2483" t="s">
        <v>126</v>
      </c>
      <c r="C2483" t="b">
        <v>0</v>
      </c>
    </row>
    <row r="2484" spans="1:3" x14ac:dyDescent="0.25">
      <c r="A2484" s="27" t="s">
        <v>161</v>
      </c>
      <c r="B2484" t="s">
        <v>126</v>
      </c>
      <c r="C2484" t="b">
        <v>0</v>
      </c>
    </row>
    <row r="2485" spans="1:3" x14ac:dyDescent="0.25">
      <c r="A2485" s="27" t="s">
        <v>162</v>
      </c>
      <c r="B2485" t="s">
        <v>126</v>
      </c>
      <c r="C2485" t="b">
        <v>0</v>
      </c>
    </row>
    <row r="2486" spans="1:3" x14ac:dyDescent="0.25">
      <c r="A2486" s="27" t="s">
        <v>163</v>
      </c>
      <c r="B2486" t="s">
        <v>126</v>
      </c>
      <c r="C2486" t="b">
        <v>0</v>
      </c>
    </row>
    <row r="2487" spans="1:3" x14ac:dyDescent="0.25">
      <c r="A2487" s="27" t="s">
        <v>164</v>
      </c>
      <c r="B2487" t="s">
        <v>126</v>
      </c>
      <c r="C2487" t="b">
        <v>0</v>
      </c>
    </row>
    <row r="2488" spans="1:3" x14ac:dyDescent="0.25">
      <c r="A2488" s="27" t="s">
        <v>165</v>
      </c>
      <c r="B2488" t="s">
        <v>126</v>
      </c>
      <c r="C2488" t="b">
        <v>0</v>
      </c>
    </row>
    <row r="2489" spans="1:3" x14ac:dyDescent="0.25">
      <c r="A2489" s="27" t="s">
        <v>166</v>
      </c>
      <c r="B2489" t="s">
        <v>126</v>
      </c>
      <c r="C2489" t="b">
        <v>0</v>
      </c>
    </row>
    <row r="2490" spans="1:3" x14ac:dyDescent="0.25">
      <c r="A2490" s="27" t="s">
        <v>167</v>
      </c>
      <c r="B2490" t="s">
        <v>126</v>
      </c>
      <c r="C2490" t="b">
        <v>0</v>
      </c>
    </row>
    <row r="2491" spans="1:3" x14ac:dyDescent="0.25">
      <c r="A2491" s="27" t="s">
        <v>168</v>
      </c>
      <c r="B2491" t="s">
        <v>126</v>
      </c>
      <c r="C2491" t="b">
        <v>0</v>
      </c>
    </row>
    <row r="2492" spans="1:3" x14ac:dyDescent="0.25">
      <c r="A2492" s="27" t="s">
        <v>169</v>
      </c>
      <c r="B2492" t="s">
        <v>126</v>
      </c>
      <c r="C2492" t="b">
        <v>0</v>
      </c>
    </row>
    <row r="2493" spans="1:3" x14ac:dyDescent="0.25">
      <c r="A2493" s="27" t="s">
        <v>170</v>
      </c>
      <c r="B2493" t="s">
        <v>126</v>
      </c>
      <c r="C2493" t="b">
        <v>0</v>
      </c>
    </row>
    <row r="2494" spans="1:3" x14ac:dyDescent="0.25">
      <c r="A2494" s="27" t="s">
        <v>171</v>
      </c>
      <c r="B2494" t="s">
        <v>126</v>
      </c>
      <c r="C2494" t="b">
        <v>0</v>
      </c>
    </row>
    <row r="2495" spans="1:3" x14ac:dyDescent="0.25">
      <c r="A2495" t="s">
        <v>321</v>
      </c>
    </row>
    <row r="2496" spans="1:3" x14ac:dyDescent="0.25">
      <c r="A2496" t="s">
        <v>322</v>
      </c>
    </row>
    <row r="2497" spans="1:3" x14ac:dyDescent="0.25">
      <c r="A2497" t="s">
        <v>129</v>
      </c>
    </row>
    <row r="2498" spans="1:3" x14ac:dyDescent="0.25">
      <c r="A2498" t="s">
        <v>326</v>
      </c>
    </row>
    <row r="2499" spans="1:3" x14ac:dyDescent="0.25">
      <c r="A2499" t="s">
        <v>343</v>
      </c>
    </row>
    <row r="2500" spans="1:3" x14ac:dyDescent="0.25">
      <c r="A2500" t="s">
        <v>323</v>
      </c>
    </row>
    <row r="2501" spans="1:3" x14ac:dyDescent="0.25">
      <c r="A2501" t="s">
        <v>324</v>
      </c>
    </row>
    <row r="2502" spans="1:3" x14ac:dyDescent="0.25">
      <c r="A2502" s="27" t="s">
        <v>13</v>
      </c>
      <c r="B2502" t="s">
        <v>124</v>
      </c>
      <c r="C2502" s="27" t="s">
        <v>328</v>
      </c>
    </row>
    <row r="2503" spans="1:3" x14ac:dyDescent="0.25">
      <c r="A2503" s="27" t="s">
        <v>13</v>
      </c>
      <c r="B2503" t="s">
        <v>125</v>
      </c>
      <c r="C2503" t="b">
        <v>0</v>
      </c>
    </row>
    <row r="2504" spans="1:3" x14ac:dyDescent="0.25">
      <c r="A2504" s="27" t="s">
        <v>82</v>
      </c>
      <c r="B2504" t="s">
        <v>126</v>
      </c>
      <c r="C2504" t="b">
        <v>1</v>
      </c>
    </row>
    <row r="2505" spans="1:3" x14ac:dyDescent="0.25">
      <c r="A2505" s="27" t="s">
        <v>332</v>
      </c>
      <c r="B2505" t="s">
        <v>126</v>
      </c>
      <c r="C2505" t="b">
        <v>1</v>
      </c>
    </row>
    <row r="2506" spans="1:3" x14ac:dyDescent="0.25">
      <c r="A2506" s="27" t="s">
        <v>186</v>
      </c>
      <c r="B2506" t="s">
        <v>126</v>
      </c>
      <c r="C2506" t="b">
        <v>1</v>
      </c>
    </row>
    <row r="2507" spans="1:3" x14ac:dyDescent="0.25">
      <c r="A2507" s="27" t="s">
        <v>144</v>
      </c>
      <c r="B2507" t="s">
        <v>126</v>
      </c>
      <c r="C2507" t="b">
        <v>1</v>
      </c>
    </row>
    <row r="2508" spans="1:3" x14ac:dyDescent="0.25">
      <c r="A2508" s="27" t="s">
        <v>212</v>
      </c>
      <c r="B2508" t="s">
        <v>126</v>
      </c>
      <c r="C2508" t="b">
        <v>1</v>
      </c>
    </row>
    <row r="2509" spans="1:3" x14ac:dyDescent="0.25">
      <c r="A2509" s="27" t="s">
        <v>12</v>
      </c>
      <c r="B2509" t="s">
        <v>126</v>
      </c>
      <c r="C2509" t="b">
        <v>0</v>
      </c>
    </row>
    <row r="2510" spans="1:3" x14ac:dyDescent="0.25">
      <c r="A2510" s="27" t="s">
        <v>140</v>
      </c>
      <c r="B2510" t="s">
        <v>126</v>
      </c>
      <c r="C2510" t="b">
        <v>0</v>
      </c>
    </row>
    <row r="2511" spans="1:3" x14ac:dyDescent="0.25">
      <c r="A2511" s="27" t="s">
        <v>172</v>
      </c>
      <c r="B2511" t="s">
        <v>126</v>
      </c>
      <c r="C2511" t="b">
        <v>0</v>
      </c>
    </row>
    <row r="2512" spans="1:3" x14ac:dyDescent="0.25">
      <c r="A2512" s="27" t="s">
        <v>160</v>
      </c>
      <c r="B2512" t="s">
        <v>126</v>
      </c>
      <c r="C2512" t="b">
        <v>0</v>
      </c>
    </row>
    <row r="2513" spans="1:3" x14ac:dyDescent="0.25">
      <c r="A2513" s="27" t="s">
        <v>161</v>
      </c>
      <c r="B2513" t="s">
        <v>126</v>
      </c>
      <c r="C2513" t="b">
        <v>0</v>
      </c>
    </row>
    <row r="2514" spans="1:3" x14ac:dyDescent="0.25">
      <c r="A2514" s="27" t="s">
        <v>162</v>
      </c>
      <c r="B2514" t="s">
        <v>126</v>
      </c>
      <c r="C2514" t="b">
        <v>0</v>
      </c>
    </row>
    <row r="2515" spans="1:3" x14ac:dyDescent="0.25">
      <c r="A2515" s="27" t="s">
        <v>163</v>
      </c>
      <c r="B2515" t="s">
        <v>126</v>
      </c>
      <c r="C2515" t="b">
        <v>0</v>
      </c>
    </row>
    <row r="2516" spans="1:3" x14ac:dyDescent="0.25">
      <c r="A2516" s="27" t="s">
        <v>164</v>
      </c>
      <c r="B2516" t="s">
        <v>126</v>
      </c>
      <c r="C2516" t="b">
        <v>0</v>
      </c>
    </row>
    <row r="2517" spans="1:3" x14ac:dyDescent="0.25">
      <c r="A2517" s="27" t="s">
        <v>165</v>
      </c>
      <c r="B2517" t="s">
        <v>126</v>
      </c>
      <c r="C2517" t="b">
        <v>0</v>
      </c>
    </row>
    <row r="2518" spans="1:3" x14ac:dyDescent="0.25">
      <c r="A2518" s="27" t="s">
        <v>166</v>
      </c>
      <c r="B2518" t="s">
        <v>126</v>
      </c>
      <c r="C2518" t="b">
        <v>0</v>
      </c>
    </row>
    <row r="2519" spans="1:3" x14ac:dyDescent="0.25">
      <c r="A2519" s="27" t="s">
        <v>167</v>
      </c>
      <c r="B2519" t="s">
        <v>126</v>
      </c>
      <c r="C2519" t="b">
        <v>0</v>
      </c>
    </row>
    <row r="2520" spans="1:3" x14ac:dyDescent="0.25">
      <c r="A2520" s="27" t="s">
        <v>168</v>
      </c>
      <c r="B2520" t="s">
        <v>126</v>
      </c>
      <c r="C2520" t="b">
        <v>0</v>
      </c>
    </row>
    <row r="2521" spans="1:3" x14ac:dyDescent="0.25">
      <c r="A2521" s="27" t="s">
        <v>169</v>
      </c>
      <c r="B2521" t="s">
        <v>126</v>
      </c>
      <c r="C2521" t="b">
        <v>0</v>
      </c>
    </row>
    <row r="2522" spans="1:3" x14ac:dyDescent="0.25">
      <c r="A2522" s="27" t="s">
        <v>170</v>
      </c>
      <c r="B2522" t="s">
        <v>126</v>
      </c>
      <c r="C2522" t="b">
        <v>0</v>
      </c>
    </row>
    <row r="2523" spans="1:3" x14ac:dyDescent="0.25">
      <c r="A2523" s="27" t="s">
        <v>171</v>
      </c>
      <c r="B2523" t="s">
        <v>126</v>
      </c>
      <c r="C2523" t="b">
        <v>0</v>
      </c>
    </row>
    <row r="2524" spans="1:3" x14ac:dyDescent="0.25">
      <c r="A2524" t="s">
        <v>325</v>
      </c>
    </row>
    <row r="2525" spans="1:3" x14ac:dyDescent="0.25">
      <c r="A2525" t="s">
        <v>341</v>
      </c>
    </row>
    <row r="2526" spans="1:3" x14ac:dyDescent="0.25">
      <c r="A2526" s="27" t="s">
        <v>13</v>
      </c>
      <c r="B2526" t="s">
        <v>124</v>
      </c>
      <c r="C2526" s="27" t="s">
        <v>328</v>
      </c>
    </row>
    <row r="2527" spans="1:3" x14ac:dyDescent="0.25">
      <c r="A2527" s="27" t="s">
        <v>13</v>
      </c>
      <c r="B2527" t="s">
        <v>125</v>
      </c>
      <c r="C2527" t="b">
        <v>0</v>
      </c>
    </row>
    <row r="2528" spans="1:3" x14ac:dyDescent="0.25">
      <c r="A2528" s="27" t="s">
        <v>82</v>
      </c>
      <c r="B2528" t="s">
        <v>126</v>
      </c>
      <c r="C2528" t="b">
        <v>1</v>
      </c>
    </row>
    <row r="2529" spans="1:3" x14ac:dyDescent="0.25">
      <c r="A2529" s="27" t="s">
        <v>332</v>
      </c>
      <c r="B2529" t="s">
        <v>126</v>
      </c>
      <c r="C2529" t="b">
        <v>0</v>
      </c>
    </row>
    <row r="2530" spans="1:3" x14ac:dyDescent="0.25">
      <c r="A2530" s="27" t="s">
        <v>186</v>
      </c>
      <c r="B2530" t="s">
        <v>126</v>
      </c>
      <c r="C2530" t="b">
        <v>1</v>
      </c>
    </row>
    <row r="2531" spans="1:3" x14ac:dyDescent="0.25">
      <c r="A2531" s="27" t="s">
        <v>144</v>
      </c>
      <c r="B2531" t="s">
        <v>126</v>
      </c>
      <c r="C2531" t="b">
        <v>1</v>
      </c>
    </row>
    <row r="2532" spans="1:3" x14ac:dyDescent="0.25">
      <c r="A2532" s="27" t="s">
        <v>212</v>
      </c>
      <c r="B2532" t="s">
        <v>126</v>
      </c>
      <c r="C2532" t="b">
        <v>1</v>
      </c>
    </row>
    <row r="2533" spans="1:3" x14ac:dyDescent="0.25">
      <c r="A2533" s="27" t="s">
        <v>12</v>
      </c>
      <c r="B2533" t="s">
        <v>126</v>
      </c>
      <c r="C2533" t="b">
        <v>0</v>
      </c>
    </row>
    <row r="2534" spans="1:3" x14ac:dyDescent="0.25">
      <c r="A2534" s="27" t="s">
        <v>140</v>
      </c>
      <c r="B2534" t="s">
        <v>126</v>
      </c>
      <c r="C2534" t="b">
        <v>0</v>
      </c>
    </row>
    <row r="2535" spans="1:3" x14ac:dyDescent="0.25">
      <c r="A2535" s="27" t="s">
        <v>172</v>
      </c>
      <c r="B2535" t="s">
        <v>126</v>
      </c>
      <c r="C2535" t="b">
        <v>0</v>
      </c>
    </row>
    <row r="2536" spans="1:3" x14ac:dyDescent="0.25">
      <c r="A2536" s="27" t="s">
        <v>160</v>
      </c>
      <c r="B2536" t="s">
        <v>126</v>
      </c>
      <c r="C2536" t="b">
        <v>0</v>
      </c>
    </row>
    <row r="2537" spans="1:3" x14ac:dyDescent="0.25">
      <c r="A2537" s="27" t="s">
        <v>161</v>
      </c>
      <c r="B2537" t="s">
        <v>126</v>
      </c>
      <c r="C2537" t="b">
        <v>0</v>
      </c>
    </row>
    <row r="2538" spans="1:3" x14ac:dyDescent="0.25">
      <c r="A2538" s="27" t="s">
        <v>162</v>
      </c>
      <c r="B2538" t="s">
        <v>126</v>
      </c>
      <c r="C2538" t="b">
        <v>0</v>
      </c>
    </row>
    <row r="2539" spans="1:3" x14ac:dyDescent="0.25">
      <c r="A2539" s="27" t="s">
        <v>163</v>
      </c>
      <c r="B2539" t="s">
        <v>126</v>
      </c>
      <c r="C2539" t="b">
        <v>0</v>
      </c>
    </row>
    <row r="2540" spans="1:3" x14ac:dyDescent="0.25">
      <c r="A2540" s="27" t="s">
        <v>164</v>
      </c>
      <c r="B2540" t="s">
        <v>126</v>
      </c>
      <c r="C2540" t="b">
        <v>0</v>
      </c>
    </row>
    <row r="2541" spans="1:3" x14ac:dyDescent="0.25">
      <c r="A2541" s="27" t="s">
        <v>165</v>
      </c>
      <c r="B2541" t="s">
        <v>126</v>
      </c>
      <c r="C2541" t="b">
        <v>0</v>
      </c>
    </row>
    <row r="2542" spans="1:3" x14ac:dyDescent="0.25">
      <c r="A2542" s="27" t="s">
        <v>166</v>
      </c>
      <c r="B2542" t="s">
        <v>126</v>
      </c>
      <c r="C2542" t="b">
        <v>0</v>
      </c>
    </row>
    <row r="2543" spans="1:3" x14ac:dyDescent="0.25">
      <c r="A2543" s="27" t="s">
        <v>167</v>
      </c>
      <c r="B2543" t="s">
        <v>126</v>
      </c>
      <c r="C2543" t="b">
        <v>0</v>
      </c>
    </row>
    <row r="2544" spans="1:3" x14ac:dyDescent="0.25">
      <c r="A2544" s="27" t="s">
        <v>168</v>
      </c>
      <c r="B2544" t="s">
        <v>126</v>
      </c>
      <c r="C2544" t="b">
        <v>0</v>
      </c>
    </row>
    <row r="2545" spans="1:3" x14ac:dyDescent="0.25">
      <c r="A2545" s="27" t="s">
        <v>169</v>
      </c>
      <c r="B2545" t="s">
        <v>126</v>
      </c>
      <c r="C2545" t="b">
        <v>0</v>
      </c>
    </row>
    <row r="2546" spans="1:3" x14ac:dyDescent="0.25">
      <c r="A2546" s="27" t="s">
        <v>170</v>
      </c>
      <c r="B2546" t="s">
        <v>126</v>
      </c>
      <c r="C2546" t="b">
        <v>0</v>
      </c>
    </row>
    <row r="2547" spans="1:3" x14ac:dyDescent="0.25">
      <c r="A2547" s="27" t="s">
        <v>171</v>
      </c>
      <c r="B2547" t="s">
        <v>126</v>
      </c>
      <c r="C2547" t="b">
        <v>0</v>
      </c>
    </row>
    <row r="2548" spans="1:3" x14ac:dyDescent="0.25">
      <c r="A2548" t="s">
        <v>342</v>
      </c>
    </row>
    <row r="2549" spans="1:3" x14ac:dyDescent="0.25">
      <c r="A2549" t="s">
        <v>354</v>
      </c>
    </row>
    <row r="2550" spans="1:3" x14ac:dyDescent="0.25">
      <c r="A2550" s="27" t="s">
        <v>13</v>
      </c>
      <c r="B2550" t="s">
        <v>124</v>
      </c>
      <c r="C2550" s="27" t="s">
        <v>328</v>
      </c>
    </row>
    <row r="2551" spans="1:3" x14ac:dyDescent="0.25">
      <c r="A2551" s="27" t="s">
        <v>13</v>
      </c>
      <c r="B2551" t="s">
        <v>125</v>
      </c>
      <c r="C2551" t="b">
        <v>0</v>
      </c>
    </row>
    <row r="2552" spans="1:3" x14ac:dyDescent="0.25">
      <c r="A2552" s="27" t="s">
        <v>82</v>
      </c>
      <c r="B2552" t="s">
        <v>126</v>
      </c>
      <c r="C2552" t="b">
        <v>0</v>
      </c>
    </row>
    <row r="2553" spans="1:3" x14ac:dyDescent="0.25">
      <c r="A2553" s="27" t="s">
        <v>214</v>
      </c>
      <c r="B2553" t="s">
        <v>126</v>
      </c>
      <c r="C2553" t="b">
        <v>0</v>
      </c>
    </row>
    <row r="2554" spans="1:3" x14ac:dyDescent="0.25">
      <c r="A2554" s="27" t="s">
        <v>332</v>
      </c>
      <c r="B2554" t="s">
        <v>126</v>
      </c>
      <c r="C2554" t="b">
        <v>0</v>
      </c>
    </row>
    <row r="2555" spans="1:3" x14ac:dyDescent="0.25">
      <c r="A2555" s="27" t="s">
        <v>186</v>
      </c>
      <c r="B2555" t="s">
        <v>126</v>
      </c>
      <c r="C2555" t="b">
        <v>0</v>
      </c>
    </row>
    <row r="2556" spans="1:3" x14ac:dyDescent="0.25">
      <c r="A2556" s="27" t="s">
        <v>213</v>
      </c>
      <c r="B2556" t="s">
        <v>126</v>
      </c>
      <c r="C2556" t="b">
        <v>0</v>
      </c>
    </row>
    <row r="2557" spans="1:3" x14ac:dyDescent="0.25">
      <c r="A2557" s="27" t="s">
        <v>212</v>
      </c>
      <c r="B2557" t="s">
        <v>126</v>
      </c>
      <c r="C2557" t="b">
        <v>0</v>
      </c>
    </row>
    <row r="2558" spans="1:3" x14ac:dyDescent="0.25">
      <c r="A2558" s="27" t="s">
        <v>175</v>
      </c>
      <c r="B2558" t="s">
        <v>126</v>
      </c>
      <c r="C2558" t="b">
        <v>0</v>
      </c>
    </row>
    <row r="2559" spans="1:3" x14ac:dyDescent="0.25">
      <c r="A2559" s="27" t="s">
        <v>176</v>
      </c>
      <c r="B2559" t="s">
        <v>126</v>
      </c>
      <c r="C2559" t="b">
        <v>0</v>
      </c>
    </row>
    <row r="2560" spans="1:3" x14ac:dyDescent="0.25">
      <c r="A2560" s="27" t="s">
        <v>177</v>
      </c>
      <c r="B2560" t="s">
        <v>126</v>
      </c>
      <c r="C2560" t="b">
        <v>0</v>
      </c>
    </row>
    <row r="2561" spans="1:3" x14ac:dyDescent="0.25">
      <c r="A2561" s="27" t="s">
        <v>178</v>
      </c>
      <c r="B2561" t="s">
        <v>126</v>
      </c>
      <c r="C2561" t="b">
        <v>0</v>
      </c>
    </row>
    <row r="2562" spans="1:3" x14ac:dyDescent="0.25">
      <c r="A2562" s="27" t="s">
        <v>12</v>
      </c>
      <c r="B2562" t="s">
        <v>126</v>
      </c>
      <c r="C2562" t="b">
        <v>0</v>
      </c>
    </row>
    <row r="2563" spans="1:3" x14ac:dyDescent="0.25">
      <c r="A2563" s="27" t="s">
        <v>140</v>
      </c>
      <c r="B2563" t="s">
        <v>126</v>
      </c>
      <c r="C2563" t="b">
        <v>0</v>
      </c>
    </row>
    <row r="2564" spans="1:3" x14ac:dyDescent="0.25">
      <c r="A2564" s="27" t="s">
        <v>172</v>
      </c>
      <c r="B2564" t="s">
        <v>126</v>
      </c>
      <c r="C2564" t="b">
        <v>0</v>
      </c>
    </row>
    <row r="2565" spans="1:3" x14ac:dyDescent="0.25">
      <c r="A2565" s="27" t="s">
        <v>160</v>
      </c>
      <c r="B2565" t="s">
        <v>126</v>
      </c>
      <c r="C2565" t="b">
        <v>0</v>
      </c>
    </row>
    <row r="2566" spans="1:3" x14ac:dyDescent="0.25">
      <c r="A2566" s="27" t="s">
        <v>161</v>
      </c>
      <c r="B2566" t="s">
        <v>126</v>
      </c>
      <c r="C2566" t="b">
        <v>0</v>
      </c>
    </row>
    <row r="2567" spans="1:3" x14ac:dyDescent="0.25">
      <c r="A2567" s="27" t="s">
        <v>162</v>
      </c>
      <c r="B2567" t="s">
        <v>126</v>
      </c>
      <c r="C2567" t="b">
        <v>0</v>
      </c>
    </row>
    <row r="2568" spans="1:3" x14ac:dyDescent="0.25">
      <c r="A2568" s="27" t="s">
        <v>163</v>
      </c>
      <c r="B2568" t="s">
        <v>126</v>
      </c>
      <c r="C2568" t="b">
        <v>0</v>
      </c>
    </row>
    <row r="2569" spans="1:3" x14ac:dyDescent="0.25">
      <c r="A2569" s="27" t="s">
        <v>164</v>
      </c>
      <c r="B2569" t="s">
        <v>126</v>
      </c>
      <c r="C2569" t="b">
        <v>0</v>
      </c>
    </row>
    <row r="2570" spans="1:3" x14ac:dyDescent="0.25">
      <c r="A2570" s="27" t="s">
        <v>165</v>
      </c>
      <c r="B2570" t="s">
        <v>126</v>
      </c>
      <c r="C2570" t="b">
        <v>0</v>
      </c>
    </row>
    <row r="2571" spans="1:3" x14ac:dyDescent="0.25">
      <c r="A2571" s="27" t="s">
        <v>166</v>
      </c>
      <c r="B2571" t="s">
        <v>126</v>
      </c>
      <c r="C2571" t="b">
        <v>0</v>
      </c>
    </row>
    <row r="2572" spans="1:3" x14ac:dyDescent="0.25">
      <c r="A2572" s="27" t="s">
        <v>167</v>
      </c>
      <c r="B2572" t="s">
        <v>126</v>
      </c>
      <c r="C2572" t="b">
        <v>0</v>
      </c>
    </row>
    <row r="2573" spans="1:3" x14ac:dyDescent="0.25">
      <c r="A2573" s="27" t="s">
        <v>168</v>
      </c>
      <c r="B2573" t="s">
        <v>126</v>
      </c>
      <c r="C2573" t="b">
        <v>0</v>
      </c>
    </row>
    <row r="2574" spans="1:3" x14ac:dyDescent="0.25">
      <c r="A2574" s="27" t="s">
        <v>169</v>
      </c>
      <c r="B2574" t="s">
        <v>126</v>
      </c>
      <c r="C2574" t="b">
        <v>0</v>
      </c>
    </row>
    <row r="2575" spans="1:3" x14ac:dyDescent="0.25">
      <c r="A2575" s="27" t="s">
        <v>170</v>
      </c>
      <c r="B2575" t="s">
        <v>126</v>
      </c>
      <c r="C2575" t="b">
        <v>0</v>
      </c>
    </row>
    <row r="2576" spans="1:3" x14ac:dyDescent="0.25">
      <c r="A2576" s="27" t="s">
        <v>171</v>
      </c>
      <c r="B2576" t="s">
        <v>126</v>
      </c>
      <c r="C2576" t="b">
        <v>0</v>
      </c>
    </row>
    <row r="2577" spans="1:3" x14ac:dyDescent="0.25">
      <c r="A2577" t="s">
        <v>355</v>
      </c>
    </row>
    <row r="2578" spans="1:3" x14ac:dyDescent="0.25">
      <c r="A2578" t="s">
        <v>356</v>
      </c>
    </row>
    <row r="2579" spans="1:3" x14ac:dyDescent="0.25">
      <c r="A2579" t="s">
        <v>129</v>
      </c>
    </row>
    <row r="2580" spans="1:3" x14ac:dyDescent="0.25">
      <c r="A2580" t="s">
        <v>360</v>
      </c>
    </row>
    <row r="2581" spans="1:3" x14ac:dyDescent="0.25">
      <c r="A2581" t="s">
        <v>396</v>
      </c>
    </row>
    <row r="2582" spans="1:3" x14ac:dyDescent="0.25">
      <c r="A2582" t="s">
        <v>357</v>
      </c>
    </row>
    <row r="2583" spans="1:3" x14ac:dyDescent="0.25">
      <c r="A2583" t="s">
        <v>358</v>
      </c>
    </row>
    <row r="2584" spans="1:3" x14ac:dyDescent="0.25">
      <c r="A2584" s="27" t="s">
        <v>13</v>
      </c>
      <c r="B2584" t="s">
        <v>124</v>
      </c>
      <c r="C2584" s="27" t="s">
        <v>328</v>
      </c>
    </row>
    <row r="2585" spans="1:3" x14ac:dyDescent="0.25">
      <c r="A2585" s="27" t="s">
        <v>13</v>
      </c>
      <c r="B2585" t="s">
        <v>125</v>
      </c>
      <c r="C2585" t="b">
        <v>0</v>
      </c>
    </row>
    <row r="2586" spans="1:3" x14ac:dyDescent="0.25">
      <c r="A2586" s="27" t="s">
        <v>82</v>
      </c>
      <c r="B2586" t="s">
        <v>126</v>
      </c>
      <c r="C2586" t="b">
        <v>1</v>
      </c>
    </row>
    <row r="2587" spans="1:3" x14ac:dyDescent="0.25">
      <c r="A2587" s="27" t="s">
        <v>214</v>
      </c>
      <c r="B2587" t="s">
        <v>126</v>
      </c>
      <c r="C2587" t="b">
        <v>1</v>
      </c>
    </row>
    <row r="2588" spans="1:3" x14ac:dyDescent="0.25">
      <c r="A2588" s="27" t="s">
        <v>332</v>
      </c>
      <c r="B2588" t="s">
        <v>126</v>
      </c>
      <c r="C2588" t="b">
        <v>0</v>
      </c>
    </row>
    <row r="2589" spans="1:3" x14ac:dyDescent="0.25">
      <c r="A2589" s="27" t="s">
        <v>186</v>
      </c>
      <c r="B2589" t="s">
        <v>126</v>
      </c>
      <c r="C2589" t="b">
        <v>1</v>
      </c>
    </row>
    <row r="2590" spans="1:3" x14ac:dyDescent="0.25">
      <c r="A2590" s="27" t="s">
        <v>397</v>
      </c>
      <c r="B2590" t="s">
        <v>126</v>
      </c>
      <c r="C2590" t="b">
        <v>1</v>
      </c>
    </row>
    <row r="2591" spans="1:3" x14ac:dyDescent="0.25">
      <c r="A2591" s="27" t="s">
        <v>213</v>
      </c>
      <c r="B2591" t="s">
        <v>126</v>
      </c>
      <c r="C2591" t="b">
        <v>1</v>
      </c>
    </row>
    <row r="2592" spans="1:3" x14ac:dyDescent="0.25">
      <c r="A2592" s="27" t="s">
        <v>212</v>
      </c>
      <c r="B2592" t="s">
        <v>126</v>
      </c>
      <c r="C2592" t="b">
        <v>1</v>
      </c>
    </row>
    <row r="2593" spans="1:3" x14ac:dyDescent="0.25">
      <c r="A2593" s="27" t="s">
        <v>175</v>
      </c>
      <c r="B2593" t="s">
        <v>126</v>
      </c>
      <c r="C2593" t="b">
        <v>1</v>
      </c>
    </row>
    <row r="2594" spans="1:3" x14ac:dyDescent="0.25">
      <c r="A2594" s="27" t="s">
        <v>176</v>
      </c>
      <c r="B2594" t="s">
        <v>126</v>
      </c>
      <c r="C2594" t="b">
        <v>1</v>
      </c>
    </row>
    <row r="2595" spans="1:3" x14ac:dyDescent="0.25">
      <c r="A2595" s="27" t="s">
        <v>177</v>
      </c>
      <c r="B2595" t="s">
        <v>126</v>
      </c>
      <c r="C2595" t="b">
        <v>1</v>
      </c>
    </row>
    <row r="2596" spans="1:3" x14ac:dyDescent="0.25">
      <c r="A2596" s="27" t="s">
        <v>178</v>
      </c>
      <c r="B2596" t="s">
        <v>126</v>
      </c>
      <c r="C2596" t="b">
        <v>1</v>
      </c>
    </row>
    <row r="2597" spans="1:3" x14ac:dyDescent="0.25">
      <c r="A2597" s="27" t="s">
        <v>12</v>
      </c>
      <c r="B2597" t="s">
        <v>126</v>
      </c>
      <c r="C2597" t="b">
        <v>1</v>
      </c>
    </row>
    <row r="2598" spans="1:3" x14ac:dyDescent="0.25">
      <c r="A2598" s="27" t="s">
        <v>140</v>
      </c>
      <c r="B2598" t="s">
        <v>126</v>
      </c>
      <c r="C2598" t="b">
        <v>0</v>
      </c>
    </row>
    <row r="2599" spans="1:3" x14ac:dyDescent="0.25">
      <c r="A2599" s="27" t="s">
        <v>172</v>
      </c>
      <c r="B2599" t="s">
        <v>126</v>
      </c>
      <c r="C2599" t="b">
        <v>0</v>
      </c>
    </row>
    <row r="2600" spans="1:3" x14ac:dyDescent="0.25">
      <c r="A2600" s="27" t="s">
        <v>160</v>
      </c>
      <c r="B2600" t="s">
        <v>126</v>
      </c>
      <c r="C2600" t="b">
        <v>0</v>
      </c>
    </row>
    <row r="2601" spans="1:3" x14ac:dyDescent="0.25">
      <c r="A2601" s="27" t="s">
        <v>161</v>
      </c>
      <c r="B2601" t="s">
        <v>126</v>
      </c>
      <c r="C2601" t="b">
        <v>0</v>
      </c>
    </row>
    <row r="2602" spans="1:3" x14ac:dyDescent="0.25">
      <c r="A2602" s="27" t="s">
        <v>162</v>
      </c>
      <c r="B2602" t="s">
        <v>126</v>
      </c>
      <c r="C2602" t="b">
        <v>0</v>
      </c>
    </row>
    <row r="2603" spans="1:3" x14ac:dyDescent="0.25">
      <c r="A2603" s="27" t="s">
        <v>163</v>
      </c>
      <c r="B2603" t="s">
        <v>126</v>
      </c>
      <c r="C2603" t="b">
        <v>0</v>
      </c>
    </row>
    <row r="2604" spans="1:3" x14ac:dyDescent="0.25">
      <c r="A2604" s="27" t="s">
        <v>164</v>
      </c>
      <c r="B2604" t="s">
        <v>126</v>
      </c>
      <c r="C2604" t="b">
        <v>0</v>
      </c>
    </row>
    <row r="2605" spans="1:3" x14ac:dyDescent="0.25">
      <c r="A2605" s="27" t="s">
        <v>165</v>
      </c>
      <c r="B2605" t="s">
        <v>126</v>
      </c>
      <c r="C2605" t="b">
        <v>0</v>
      </c>
    </row>
    <row r="2606" spans="1:3" x14ac:dyDescent="0.25">
      <c r="A2606" s="27" t="s">
        <v>166</v>
      </c>
      <c r="B2606" t="s">
        <v>126</v>
      </c>
      <c r="C2606" t="b">
        <v>0</v>
      </c>
    </row>
    <row r="2607" spans="1:3" x14ac:dyDescent="0.25">
      <c r="A2607" s="27" t="s">
        <v>167</v>
      </c>
      <c r="B2607" t="s">
        <v>126</v>
      </c>
      <c r="C2607" t="b">
        <v>0</v>
      </c>
    </row>
    <row r="2608" spans="1:3" x14ac:dyDescent="0.25">
      <c r="A2608" s="27" t="s">
        <v>168</v>
      </c>
      <c r="B2608" t="s">
        <v>126</v>
      </c>
      <c r="C2608" t="b">
        <v>0</v>
      </c>
    </row>
    <row r="2609" spans="1:3" x14ac:dyDescent="0.25">
      <c r="A2609" s="27" t="s">
        <v>169</v>
      </c>
      <c r="B2609" t="s">
        <v>126</v>
      </c>
      <c r="C2609" t="b">
        <v>0</v>
      </c>
    </row>
    <row r="2610" spans="1:3" x14ac:dyDescent="0.25">
      <c r="A2610" s="27" t="s">
        <v>170</v>
      </c>
      <c r="B2610" t="s">
        <v>126</v>
      </c>
      <c r="C2610" t="b">
        <v>0</v>
      </c>
    </row>
    <row r="2611" spans="1:3" x14ac:dyDescent="0.25">
      <c r="A2611" s="27" t="s">
        <v>171</v>
      </c>
      <c r="B2611" t="s">
        <v>126</v>
      </c>
      <c r="C2611" t="b">
        <v>0</v>
      </c>
    </row>
    <row r="2612" spans="1:3" x14ac:dyDescent="0.25">
      <c r="A2612" t="s">
        <v>359</v>
      </c>
    </row>
    <row r="2613" spans="1:3" x14ac:dyDescent="0.25">
      <c r="A2613" t="s">
        <v>381</v>
      </c>
    </row>
    <row r="2614" spans="1:3" x14ac:dyDescent="0.25">
      <c r="A2614" s="27" t="s">
        <v>13</v>
      </c>
      <c r="B2614" t="s">
        <v>124</v>
      </c>
      <c r="C2614" s="27" t="s">
        <v>361</v>
      </c>
    </row>
    <row r="2615" spans="1:3" x14ac:dyDescent="0.25">
      <c r="A2615" s="27" t="s">
        <v>13</v>
      </c>
      <c r="B2615" t="s">
        <v>125</v>
      </c>
      <c r="C2615" t="b">
        <v>0</v>
      </c>
    </row>
    <row r="2616" spans="1:3" x14ac:dyDescent="0.25">
      <c r="A2616" s="27" t="s">
        <v>82</v>
      </c>
      <c r="B2616" t="s">
        <v>126</v>
      </c>
      <c r="C2616" t="b">
        <v>1</v>
      </c>
    </row>
    <row r="2617" spans="1:3" x14ac:dyDescent="0.25">
      <c r="A2617" s="27" t="s">
        <v>214</v>
      </c>
      <c r="B2617" t="s">
        <v>126</v>
      </c>
      <c r="C2617" t="b">
        <v>1</v>
      </c>
    </row>
    <row r="2618" spans="1:3" x14ac:dyDescent="0.25">
      <c r="A2618" s="27" t="s">
        <v>212</v>
      </c>
      <c r="B2618" t="s">
        <v>126</v>
      </c>
      <c r="C2618" t="b">
        <v>1</v>
      </c>
    </row>
    <row r="2619" spans="1:3" x14ac:dyDescent="0.25">
      <c r="A2619" s="27" t="s">
        <v>89</v>
      </c>
      <c r="B2619" t="s">
        <v>126</v>
      </c>
      <c r="C2619" t="b">
        <v>0</v>
      </c>
    </row>
    <row r="2620" spans="1:3" x14ac:dyDescent="0.25">
      <c r="A2620" s="27" t="s">
        <v>90</v>
      </c>
      <c r="B2620" t="s">
        <v>126</v>
      </c>
      <c r="C2620" t="b">
        <v>0</v>
      </c>
    </row>
    <row r="2621" spans="1:3" x14ac:dyDescent="0.25">
      <c r="A2621" s="27" t="s">
        <v>152</v>
      </c>
      <c r="B2621" t="s">
        <v>126</v>
      </c>
      <c r="C2621" t="b">
        <v>1</v>
      </c>
    </row>
    <row r="2622" spans="1:3" x14ac:dyDescent="0.25">
      <c r="A2622" s="27" t="s">
        <v>91</v>
      </c>
      <c r="B2622" t="s">
        <v>126</v>
      </c>
      <c r="C2622" t="b">
        <v>0</v>
      </c>
    </row>
    <row r="2623" spans="1:3" x14ac:dyDescent="0.25">
      <c r="A2623" s="27" t="s">
        <v>216</v>
      </c>
      <c r="B2623" t="s">
        <v>126</v>
      </c>
      <c r="C2623" t="b">
        <v>1</v>
      </c>
    </row>
    <row r="2624" spans="1:3" x14ac:dyDescent="0.25">
      <c r="A2624" s="27" t="s">
        <v>215</v>
      </c>
      <c r="B2624" t="s">
        <v>126</v>
      </c>
      <c r="C2624" t="b">
        <v>0</v>
      </c>
    </row>
    <row r="2625" spans="1:3" x14ac:dyDescent="0.25">
      <c r="A2625" s="27" t="s">
        <v>217</v>
      </c>
      <c r="B2625" t="s">
        <v>126</v>
      </c>
      <c r="C2625" t="b">
        <v>1</v>
      </c>
    </row>
    <row r="2626" spans="1:3" x14ac:dyDescent="0.25">
      <c r="A2626" s="27" t="s">
        <v>92</v>
      </c>
      <c r="B2626" t="s">
        <v>126</v>
      </c>
      <c r="C2626" t="b">
        <v>0</v>
      </c>
    </row>
    <row r="2627" spans="1:3" x14ac:dyDescent="0.25">
      <c r="A2627" s="27" t="s">
        <v>218</v>
      </c>
      <c r="B2627" t="s">
        <v>126</v>
      </c>
      <c r="C2627" t="b">
        <v>1</v>
      </c>
    </row>
    <row r="2628" spans="1:3" x14ac:dyDescent="0.25">
      <c r="A2628" s="27" t="s">
        <v>345</v>
      </c>
      <c r="B2628" t="s">
        <v>126</v>
      </c>
      <c r="C2628" t="b">
        <v>0</v>
      </c>
    </row>
    <row r="2629" spans="1:3" x14ac:dyDescent="0.25">
      <c r="A2629" s="27" t="s">
        <v>94</v>
      </c>
      <c r="B2629" t="s">
        <v>126</v>
      </c>
      <c r="C2629" t="b">
        <v>0</v>
      </c>
    </row>
    <row r="2630" spans="1:3" x14ac:dyDescent="0.25">
      <c r="A2630" s="27" t="s">
        <v>95</v>
      </c>
      <c r="B2630" t="s">
        <v>126</v>
      </c>
      <c r="C2630" t="b">
        <v>0</v>
      </c>
    </row>
    <row r="2631" spans="1:3" x14ac:dyDescent="0.25">
      <c r="A2631" s="27" t="s">
        <v>96</v>
      </c>
      <c r="B2631" t="s">
        <v>126</v>
      </c>
      <c r="C2631" t="b">
        <v>0</v>
      </c>
    </row>
    <row r="2632" spans="1:3" x14ac:dyDescent="0.25">
      <c r="A2632" s="27" t="s">
        <v>97</v>
      </c>
      <c r="B2632" t="s">
        <v>126</v>
      </c>
      <c r="C2632" t="b">
        <v>1</v>
      </c>
    </row>
    <row r="2633" spans="1:3" x14ac:dyDescent="0.25">
      <c r="A2633" s="27" t="s">
        <v>49</v>
      </c>
      <c r="B2633" t="s">
        <v>126</v>
      </c>
      <c r="C2633" t="b">
        <v>1</v>
      </c>
    </row>
    <row r="2634" spans="1:3" x14ac:dyDescent="0.25">
      <c r="A2634" s="27" t="s">
        <v>98</v>
      </c>
      <c r="B2634" t="s">
        <v>126</v>
      </c>
      <c r="C2634" t="b">
        <v>1</v>
      </c>
    </row>
    <row r="2635" spans="1:3" x14ac:dyDescent="0.25">
      <c r="A2635" s="27" t="s">
        <v>99</v>
      </c>
      <c r="B2635" t="s">
        <v>126</v>
      </c>
      <c r="C2635" t="b">
        <v>1</v>
      </c>
    </row>
    <row r="2636" spans="1:3" x14ac:dyDescent="0.25">
      <c r="A2636" s="27" t="s">
        <v>50</v>
      </c>
      <c r="B2636" t="s">
        <v>126</v>
      </c>
      <c r="C2636" t="b">
        <v>1</v>
      </c>
    </row>
    <row r="2637" spans="1:3" x14ac:dyDescent="0.25">
      <c r="A2637" s="27" t="s">
        <v>100</v>
      </c>
      <c r="B2637" t="s">
        <v>126</v>
      </c>
      <c r="C2637" t="b">
        <v>1</v>
      </c>
    </row>
    <row r="2638" spans="1:3" x14ac:dyDescent="0.25">
      <c r="A2638" s="27" t="s">
        <v>101</v>
      </c>
      <c r="B2638" t="s">
        <v>126</v>
      </c>
      <c r="C2638" t="b">
        <v>1</v>
      </c>
    </row>
    <row r="2639" spans="1:3" x14ac:dyDescent="0.25">
      <c r="A2639" s="27" t="s">
        <v>51</v>
      </c>
      <c r="B2639" t="s">
        <v>126</v>
      </c>
      <c r="C2639" t="b">
        <v>1</v>
      </c>
    </row>
    <row r="2640" spans="1:3" x14ac:dyDescent="0.25">
      <c r="A2640" s="27" t="s">
        <v>102</v>
      </c>
      <c r="B2640" t="s">
        <v>126</v>
      </c>
      <c r="C2640" t="b">
        <v>1</v>
      </c>
    </row>
    <row r="2641" spans="1:3" x14ac:dyDescent="0.25">
      <c r="A2641" s="27" t="s">
        <v>103</v>
      </c>
      <c r="B2641" t="s">
        <v>126</v>
      </c>
      <c r="C2641" t="b">
        <v>1</v>
      </c>
    </row>
    <row r="2642" spans="1:3" x14ac:dyDescent="0.25">
      <c r="A2642" s="27" t="s">
        <v>52</v>
      </c>
      <c r="B2642" t="s">
        <v>126</v>
      </c>
      <c r="C2642" t="b">
        <v>1</v>
      </c>
    </row>
    <row r="2643" spans="1:3" x14ac:dyDescent="0.25">
      <c r="A2643" s="27" t="s">
        <v>104</v>
      </c>
      <c r="B2643" t="s">
        <v>126</v>
      </c>
      <c r="C2643" t="b">
        <v>1</v>
      </c>
    </row>
    <row r="2644" spans="1:3" x14ac:dyDescent="0.25">
      <c r="A2644" s="27" t="s">
        <v>105</v>
      </c>
      <c r="B2644" t="s">
        <v>126</v>
      </c>
      <c r="C2644" t="b">
        <v>1</v>
      </c>
    </row>
    <row r="2645" spans="1:3" x14ac:dyDescent="0.25">
      <c r="A2645" s="27" t="s">
        <v>53</v>
      </c>
      <c r="B2645" t="s">
        <v>126</v>
      </c>
      <c r="C2645" t="b">
        <v>1</v>
      </c>
    </row>
    <row r="2646" spans="1:3" x14ac:dyDescent="0.25">
      <c r="A2646" s="27" t="s">
        <v>106</v>
      </c>
      <c r="B2646" t="s">
        <v>126</v>
      </c>
      <c r="C2646" t="b">
        <v>1</v>
      </c>
    </row>
    <row r="2647" spans="1:3" x14ac:dyDescent="0.25">
      <c r="A2647" s="27" t="s">
        <v>107</v>
      </c>
      <c r="B2647" t="s">
        <v>126</v>
      </c>
      <c r="C2647" t="b">
        <v>1</v>
      </c>
    </row>
    <row r="2648" spans="1:3" x14ac:dyDescent="0.25">
      <c r="A2648" s="27" t="s">
        <v>54</v>
      </c>
      <c r="B2648" t="s">
        <v>126</v>
      </c>
      <c r="C2648" t="b">
        <v>1</v>
      </c>
    </row>
    <row r="2649" spans="1:3" x14ac:dyDescent="0.25">
      <c r="A2649" s="27" t="s">
        <v>108</v>
      </c>
      <c r="B2649" t="s">
        <v>126</v>
      </c>
      <c r="C2649" t="b">
        <v>1</v>
      </c>
    </row>
    <row r="2650" spans="1:3" x14ac:dyDescent="0.25">
      <c r="A2650" s="27" t="s">
        <v>109</v>
      </c>
      <c r="B2650" t="s">
        <v>126</v>
      </c>
      <c r="C2650" t="b">
        <v>1</v>
      </c>
    </row>
    <row r="2651" spans="1:3" x14ac:dyDescent="0.25">
      <c r="A2651" s="27" t="s">
        <v>55</v>
      </c>
      <c r="B2651" t="s">
        <v>126</v>
      </c>
      <c r="C2651" t="b">
        <v>1</v>
      </c>
    </row>
    <row r="2652" spans="1:3" x14ac:dyDescent="0.25">
      <c r="A2652" s="27" t="s">
        <v>110</v>
      </c>
      <c r="B2652" t="s">
        <v>126</v>
      </c>
      <c r="C2652" t="b">
        <v>1</v>
      </c>
    </row>
    <row r="2653" spans="1:3" x14ac:dyDescent="0.25">
      <c r="A2653" s="27" t="s">
        <v>111</v>
      </c>
      <c r="B2653" t="s">
        <v>126</v>
      </c>
      <c r="C2653" t="b">
        <v>1</v>
      </c>
    </row>
    <row r="2654" spans="1:3" x14ac:dyDescent="0.25">
      <c r="A2654" s="27" t="s">
        <v>56</v>
      </c>
      <c r="B2654" t="s">
        <v>126</v>
      </c>
      <c r="C2654" t="b">
        <v>1</v>
      </c>
    </row>
    <row r="2655" spans="1:3" x14ac:dyDescent="0.25">
      <c r="A2655" s="27" t="s">
        <v>112</v>
      </c>
      <c r="B2655" t="s">
        <v>126</v>
      </c>
      <c r="C2655" t="b">
        <v>1</v>
      </c>
    </row>
    <row r="2656" spans="1:3" x14ac:dyDescent="0.25">
      <c r="A2656" s="27" t="s">
        <v>113</v>
      </c>
      <c r="B2656" t="s">
        <v>126</v>
      </c>
      <c r="C2656" t="b">
        <v>1</v>
      </c>
    </row>
    <row r="2657" spans="1:3" x14ac:dyDescent="0.25">
      <c r="A2657" s="27" t="s">
        <v>57</v>
      </c>
      <c r="B2657" t="s">
        <v>126</v>
      </c>
      <c r="C2657" t="b">
        <v>1</v>
      </c>
    </row>
    <row r="2658" spans="1:3" x14ac:dyDescent="0.25">
      <c r="A2658" s="27" t="s">
        <v>114</v>
      </c>
      <c r="B2658" t="s">
        <v>126</v>
      </c>
      <c r="C2658" t="b">
        <v>1</v>
      </c>
    </row>
    <row r="2659" spans="1:3" x14ac:dyDescent="0.25">
      <c r="A2659" s="27" t="s">
        <v>115</v>
      </c>
      <c r="B2659" t="s">
        <v>126</v>
      </c>
      <c r="C2659" t="b">
        <v>1</v>
      </c>
    </row>
    <row r="2660" spans="1:3" x14ac:dyDescent="0.25">
      <c r="A2660" s="27" t="s">
        <v>58</v>
      </c>
      <c r="B2660" t="s">
        <v>126</v>
      </c>
      <c r="C2660" t="b">
        <v>1</v>
      </c>
    </row>
    <row r="2661" spans="1:3" x14ac:dyDescent="0.25">
      <c r="A2661" s="27" t="s">
        <v>116</v>
      </c>
      <c r="B2661" t="s">
        <v>126</v>
      </c>
      <c r="C2661" t="b">
        <v>1</v>
      </c>
    </row>
    <row r="2662" spans="1:3" x14ac:dyDescent="0.25">
      <c r="A2662" s="27" t="s">
        <v>117</v>
      </c>
      <c r="B2662" t="s">
        <v>126</v>
      </c>
      <c r="C2662" t="b">
        <v>1</v>
      </c>
    </row>
    <row r="2663" spans="1:3" x14ac:dyDescent="0.25">
      <c r="A2663" s="27" t="s">
        <v>59</v>
      </c>
      <c r="B2663" t="s">
        <v>126</v>
      </c>
      <c r="C2663" t="b">
        <v>1</v>
      </c>
    </row>
    <row r="2664" spans="1:3" x14ac:dyDescent="0.25">
      <c r="A2664" s="27" t="s">
        <v>118</v>
      </c>
      <c r="B2664" t="s">
        <v>126</v>
      </c>
      <c r="C2664" t="b">
        <v>1</v>
      </c>
    </row>
    <row r="2665" spans="1:3" x14ac:dyDescent="0.25">
      <c r="A2665" s="27" t="s">
        <v>119</v>
      </c>
      <c r="B2665" t="s">
        <v>126</v>
      </c>
      <c r="C2665" t="b">
        <v>1</v>
      </c>
    </row>
    <row r="2666" spans="1:3" x14ac:dyDescent="0.25">
      <c r="A2666" s="27" t="s">
        <v>60</v>
      </c>
      <c r="B2666" t="s">
        <v>126</v>
      </c>
      <c r="C2666" t="b">
        <v>1</v>
      </c>
    </row>
    <row r="2667" spans="1:3" x14ac:dyDescent="0.25">
      <c r="A2667" s="27" t="s">
        <v>120</v>
      </c>
      <c r="B2667" t="s">
        <v>126</v>
      </c>
      <c r="C2667" t="b">
        <v>1</v>
      </c>
    </row>
    <row r="2668" spans="1:3" x14ac:dyDescent="0.25">
      <c r="A2668" s="27" t="s">
        <v>121</v>
      </c>
      <c r="B2668" t="s">
        <v>126</v>
      </c>
      <c r="C2668" t="b">
        <v>1</v>
      </c>
    </row>
    <row r="2669" spans="1:3" x14ac:dyDescent="0.25">
      <c r="A2669" s="27" t="s">
        <v>122</v>
      </c>
      <c r="B2669" t="s">
        <v>126</v>
      </c>
      <c r="C2669" t="b">
        <v>1</v>
      </c>
    </row>
    <row r="2670" spans="1:3" x14ac:dyDescent="0.25">
      <c r="A2670" s="27" t="s">
        <v>380</v>
      </c>
      <c r="B2670" t="s">
        <v>126</v>
      </c>
      <c r="C2670" t="b">
        <v>0</v>
      </c>
    </row>
    <row r="2671" spans="1:3" x14ac:dyDescent="0.25">
      <c r="A2671" s="27" t="s">
        <v>364</v>
      </c>
      <c r="B2671" t="s">
        <v>126</v>
      </c>
      <c r="C2671" t="b">
        <v>0</v>
      </c>
    </row>
    <row r="2672" spans="1:3" x14ac:dyDescent="0.25">
      <c r="A2672" t="s">
        <v>382</v>
      </c>
    </row>
    <row r="2673" spans="1:3" x14ac:dyDescent="0.25">
      <c r="A2673" t="s">
        <v>384</v>
      </c>
    </row>
    <row r="2674" spans="1:3" x14ac:dyDescent="0.25">
      <c r="A2674" s="27" t="s">
        <v>13</v>
      </c>
      <c r="B2674" t="s">
        <v>124</v>
      </c>
      <c r="C2674" s="27" t="s">
        <v>362</v>
      </c>
    </row>
    <row r="2675" spans="1:3" x14ac:dyDescent="0.25">
      <c r="A2675" s="27" t="s">
        <v>13</v>
      </c>
      <c r="B2675" t="s">
        <v>125</v>
      </c>
      <c r="C2675" t="b">
        <v>0</v>
      </c>
    </row>
    <row r="2676" spans="1:3" x14ac:dyDescent="0.25">
      <c r="A2676" s="27" t="s">
        <v>82</v>
      </c>
      <c r="B2676" t="s">
        <v>126</v>
      </c>
      <c r="C2676" t="b">
        <v>1</v>
      </c>
    </row>
    <row r="2677" spans="1:3" x14ac:dyDescent="0.25">
      <c r="A2677" s="27" t="s">
        <v>214</v>
      </c>
      <c r="B2677" t="s">
        <v>126</v>
      </c>
      <c r="C2677" t="b">
        <v>1</v>
      </c>
    </row>
    <row r="2678" spans="1:3" x14ac:dyDescent="0.25">
      <c r="A2678" s="27" t="s">
        <v>212</v>
      </c>
      <c r="B2678" t="s">
        <v>126</v>
      </c>
      <c r="C2678" t="b">
        <v>1</v>
      </c>
    </row>
    <row r="2679" spans="1:3" x14ac:dyDescent="0.25">
      <c r="A2679" s="27" t="s">
        <v>89</v>
      </c>
      <c r="B2679" t="s">
        <v>126</v>
      </c>
      <c r="C2679" t="b">
        <v>0</v>
      </c>
    </row>
    <row r="2680" spans="1:3" x14ac:dyDescent="0.25">
      <c r="A2680" s="27" t="s">
        <v>90</v>
      </c>
      <c r="B2680" t="s">
        <v>126</v>
      </c>
      <c r="C2680" t="b">
        <v>0</v>
      </c>
    </row>
    <row r="2681" spans="1:3" x14ac:dyDescent="0.25">
      <c r="A2681" s="27" t="s">
        <v>152</v>
      </c>
      <c r="B2681" t="s">
        <v>126</v>
      </c>
      <c r="C2681" t="b">
        <v>1</v>
      </c>
    </row>
    <row r="2682" spans="1:3" x14ac:dyDescent="0.25">
      <c r="A2682" s="27" t="s">
        <v>91</v>
      </c>
      <c r="B2682" t="s">
        <v>126</v>
      </c>
      <c r="C2682" t="b">
        <v>0</v>
      </c>
    </row>
    <row r="2683" spans="1:3" x14ac:dyDescent="0.25">
      <c r="A2683" s="27" t="s">
        <v>216</v>
      </c>
      <c r="B2683" t="s">
        <v>126</v>
      </c>
      <c r="C2683" t="b">
        <v>1</v>
      </c>
    </row>
    <row r="2684" spans="1:3" x14ac:dyDescent="0.25">
      <c r="A2684" s="27" t="s">
        <v>215</v>
      </c>
      <c r="B2684" t="s">
        <v>126</v>
      </c>
      <c r="C2684" t="b">
        <v>0</v>
      </c>
    </row>
    <row r="2685" spans="1:3" x14ac:dyDescent="0.25">
      <c r="A2685" s="27" t="s">
        <v>217</v>
      </c>
      <c r="B2685" t="s">
        <v>126</v>
      </c>
      <c r="C2685" t="b">
        <v>1</v>
      </c>
    </row>
    <row r="2686" spans="1:3" x14ac:dyDescent="0.25">
      <c r="A2686" s="27" t="s">
        <v>92</v>
      </c>
      <c r="B2686" t="s">
        <v>126</v>
      </c>
      <c r="C2686" t="b">
        <v>0</v>
      </c>
    </row>
    <row r="2687" spans="1:3" x14ac:dyDescent="0.25">
      <c r="A2687" s="27" t="s">
        <v>218</v>
      </c>
      <c r="B2687" t="s">
        <v>126</v>
      </c>
      <c r="C2687" t="b">
        <v>1</v>
      </c>
    </row>
    <row r="2688" spans="1:3" x14ac:dyDescent="0.25">
      <c r="A2688" s="27" t="s">
        <v>345</v>
      </c>
      <c r="B2688" t="s">
        <v>126</v>
      </c>
      <c r="C2688" t="b">
        <v>0</v>
      </c>
    </row>
    <row r="2689" spans="1:3" x14ac:dyDescent="0.25">
      <c r="A2689" s="27" t="s">
        <v>94</v>
      </c>
      <c r="B2689" t="s">
        <v>126</v>
      </c>
      <c r="C2689" t="b">
        <v>0</v>
      </c>
    </row>
    <row r="2690" spans="1:3" x14ac:dyDescent="0.25">
      <c r="A2690" s="27" t="s">
        <v>95</v>
      </c>
      <c r="B2690" t="s">
        <v>126</v>
      </c>
      <c r="C2690" t="b">
        <v>0</v>
      </c>
    </row>
    <row r="2691" spans="1:3" x14ac:dyDescent="0.25">
      <c r="A2691" s="27" t="s">
        <v>96</v>
      </c>
      <c r="B2691" t="s">
        <v>126</v>
      </c>
      <c r="C2691" t="b">
        <v>0</v>
      </c>
    </row>
    <row r="2692" spans="1:3" x14ac:dyDescent="0.25">
      <c r="A2692" s="27" t="s">
        <v>97</v>
      </c>
      <c r="B2692" t="s">
        <v>126</v>
      </c>
      <c r="C2692" t="b">
        <v>1</v>
      </c>
    </row>
    <row r="2693" spans="1:3" x14ac:dyDescent="0.25">
      <c r="A2693" s="27" t="s">
        <v>98</v>
      </c>
      <c r="B2693" t="s">
        <v>126</v>
      </c>
      <c r="C2693" t="b">
        <v>1</v>
      </c>
    </row>
    <row r="2694" spans="1:3" x14ac:dyDescent="0.25">
      <c r="A2694" s="27" t="s">
        <v>100</v>
      </c>
      <c r="B2694" t="s">
        <v>126</v>
      </c>
      <c r="C2694" t="b">
        <v>1</v>
      </c>
    </row>
    <row r="2695" spans="1:3" x14ac:dyDescent="0.25">
      <c r="A2695" s="27" t="s">
        <v>102</v>
      </c>
      <c r="B2695" t="s">
        <v>126</v>
      </c>
      <c r="C2695" t="b">
        <v>1</v>
      </c>
    </row>
    <row r="2696" spans="1:3" x14ac:dyDescent="0.25">
      <c r="A2696" s="27" t="s">
        <v>104</v>
      </c>
      <c r="B2696" t="s">
        <v>126</v>
      </c>
      <c r="C2696" t="b">
        <v>1</v>
      </c>
    </row>
    <row r="2697" spans="1:3" x14ac:dyDescent="0.25">
      <c r="A2697" s="27" t="s">
        <v>106</v>
      </c>
      <c r="B2697" t="s">
        <v>126</v>
      </c>
      <c r="C2697" t="b">
        <v>1</v>
      </c>
    </row>
    <row r="2698" spans="1:3" x14ac:dyDescent="0.25">
      <c r="A2698" s="27" t="s">
        <v>108</v>
      </c>
      <c r="B2698" t="s">
        <v>126</v>
      </c>
      <c r="C2698" t="b">
        <v>1</v>
      </c>
    </row>
    <row r="2699" spans="1:3" x14ac:dyDescent="0.25">
      <c r="A2699" s="27" t="s">
        <v>110</v>
      </c>
      <c r="B2699" t="s">
        <v>126</v>
      </c>
      <c r="C2699" t="b">
        <v>1</v>
      </c>
    </row>
    <row r="2700" spans="1:3" x14ac:dyDescent="0.25">
      <c r="A2700" s="27" t="s">
        <v>112</v>
      </c>
      <c r="B2700" t="s">
        <v>126</v>
      </c>
      <c r="C2700" t="b">
        <v>1</v>
      </c>
    </row>
    <row r="2701" spans="1:3" x14ac:dyDescent="0.25">
      <c r="A2701" s="27" t="s">
        <v>114</v>
      </c>
      <c r="B2701" t="s">
        <v>126</v>
      </c>
      <c r="C2701" t="b">
        <v>1</v>
      </c>
    </row>
    <row r="2702" spans="1:3" x14ac:dyDescent="0.25">
      <c r="A2702" s="27" t="s">
        <v>116</v>
      </c>
      <c r="B2702" t="s">
        <v>126</v>
      </c>
      <c r="C2702" t="b">
        <v>1</v>
      </c>
    </row>
    <row r="2703" spans="1:3" x14ac:dyDescent="0.25">
      <c r="A2703" s="27" t="s">
        <v>118</v>
      </c>
      <c r="B2703" t="s">
        <v>126</v>
      </c>
      <c r="C2703" t="b">
        <v>1</v>
      </c>
    </row>
    <row r="2704" spans="1:3" x14ac:dyDescent="0.25">
      <c r="A2704" s="27" t="s">
        <v>120</v>
      </c>
      <c r="B2704" t="s">
        <v>126</v>
      </c>
      <c r="C2704" t="b">
        <v>1</v>
      </c>
    </row>
    <row r="2705" spans="1:3" x14ac:dyDescent="0.25">
      <c r="A2705" s="27" t="s">
        <v>49</v>
      </c>
      <c r="B2705" t="s">
        <v>126</v>
      </c>
      <c r="C2705" t="b">
        <v>1</v>
      </c>
    </row>
    <row r="2706" spans="1:3" x14ac:dyDescent="0.25">
      <c r="A2706" s="27" t="s">
        <v>50</v>
      </c>
      <c r="B2706" t="s">
        <v>126</v>
      </c>
      <c r="C2706" t="b">
        <v>1</v>
      </c>
    </row>
    <row r="2707" spans="1:3" x14ac:dyDescent="0.25">
      <c r="A2707" s="27" t="s">
        <v>51</v>
      </c>
      <c r="B2707" t="s">
        <v>126</v>
      </c>
      <c r="C2707" t="b">
        <v>1</v>
      </c>
    </row>
    <row r="2708" spans="1:3" x14ac:dyDescent="0.25">
      <c r="A2708" s="27" t="s">
        <v>52</v>
      </c>
      <c r="B2708" t="s">
        <v>126</v>
      </c>
      <c r="C2708" t="b">
        <v>1</v>
      </c>
    </row>
    <row r="2709" spans="1:3" x14ac:dyDescent="0.25">
      <c r="A2709" s="27" t="s">
        <v>53</v>
      </c>
      <c r="B2709" t="s">
        <v>126</v>
      </c>
      <c r="C2709" t="b">
        <v>1</v>
      </c>
    </row>
    <row r="2710" spans="1:3" x14ac:dyDescent="0.25">
      <c r="A2710" s="27" t="s">
        <v>54</v>
      </c>
      <c r="B2710" t="s">
        <v>126</v>
      </c>
      <c r="C2710" t="b">
        <v>1</v>
      </c>
    </row>
    <row r="2711" spans="1:3" x14ac:dyDescent="0.25">
      <c r="A2711" s="27" t="s">
        <v>55</v>
      </c>
      <c r="B2711" t="s">
        <v>126</v>
      </c>
      <c r="C2711" t="b">
        <v>1</v>
      </c>
    </row>
    <row r="2712" spans="1:3" x14ac:dyDescent="0.25">
      <c r="A2712" s="27" t="s">
        <v>56</v>
      </c>
      <c r="B2712" t="s">
        <v>126</v>
      </c>
      <c r="C2712" t="b">
        <v>1</v>
      </c>
    </row>
    <row r="2713" spans="1:3" x14ac:dyDescent="0.25">
      <c r="A2713" s="27" t="s">
        <v>57</v>
      </c>
      <c r="B2713" t="s">
        <v>126</v>
      </c>
      <c r="C2713" t="b">
        <v>1</v>
      </c>
    </row>
    <row r="2714" spans="1:3" x14ac:dyDescent="0.25">
      <c r="A2714" s="27" t="s">
        <v>58</v>
      </c>
      <c r="B2714" t="s">
        <v>126</v>
      </c>
      <c r="C2714" t="b">
        <v>1</v>
      </c>
    </row>
    <row r="2715" spans="1:3" x14ac:dyDescent="0.25">
      <c r="A2715" s="27" t="s">
        <v>59</v>
      </c>
      <c r="B2715" t="s">
        <v>126</v>
      </c>
      <c r="C2715" t="b">
        <v>1</v>
      </c>
    </row>
    <row r="2716" spans="1:3" x14ac:dyDescent="0.25">
      <c r="A2716" s="27" t="s">
        <v>60</v>
      </c>
      <c r="B2716" t="s">
        <v>126</v>
      </c>
      <c r="C2716" t="b">
        <v>1</v>
      </c>
    </row>
    <row r="2717" spans="1:3" x14ac:dyDescent="0.25">
      <c r="A2717" s="27" t="s">
        <v>99</v>
      </c>
      <c r="B2717" t="s">
        <v>126</v>
      </c>
      <c r="C2717" t="b">
        <v>1</v>
      </c>
    </row>
    <row r="2718" spans="1:3" x14ac:dyDescent="0.25">
      <c r="A2718" s="27" t="s">
        <v>101</v>
      </c>
      <c r="B2718" t="s">
        <v>126</v>
      </c>
      <c r="C2718" t="b">
        <v>1</v>
      </c>
    </row>
    <row r="2719" spans="1:3" x14ac:dyDescent="0.25">
      <c r="A2719" s="27" t="s">
        <v>103</v>
      </c>
      <c r="B2719" t="s">
        <v>126</v>
      </c>
      <c r="C2719" t="b">
        <v>1</v>
      </c>
    </row>
    <row r="2720" spans="1:3" x14ac:dyDescent="0.25">
      <c r="A2720" s="27" t="s">
        <v>105</v>
      </c>
      <c r="B2720" t="s">
        <v>126</v>
      </c>
      <c r="C2720" t="b">
        <v>1</v>
      </c>
    </row>
    <row r="2721" spans="1:3" x14ac:dyDescent="0.25">
      <c r="A2721" s="27" t="s">
        <v>107</v>
      </c>
      <c r="B2721" t="s">
        <v>126</v>
      </c>
      <c r="C2721" t="b">
        <v>1</v>
      </c>
    </row>
    <row r="2722" spans="1:3" x14ac:dyDescent="0.25">
      <c r="A2722" s="27" t="s">
        <v>109</v>
      </c>
      <c r="B2722" t="s">
        <v>126</v>
      </c>
      <c r="C2722" t="b">
        <v>1</v>
      </c>
    </row>
    <row r="2723" spans="1:3" x14ac:dyDescent="0.25">
      <c r="A2723" s="27" t="s">
        <v>111</v>
      </c>
      <c r="B2723" t="s">
        <v>126</v>
      </c>
      <c r="C2723" t="b">
        <v>1</v>
      </c>
    </row>
    <row r="2724" spans="1:3" x14ac:dyDescent="0.25">
      <c r="A2724" s="27" t="s">
        <v>113</v>
      </c>
      <c r="B2724" t="s">
        <v>126</v>
      </c>
      <c r="C2724" t="b">
        <v>1</v>
      </c>
    </row>
    <row r="2725" spans="1:3" x14ac:dyDescent="0.25">
      <c r="A2725" s="27" t="s">
        <v>115</v>
      </c>
      <c r="B2725" t="s">
        <v>126</v>
      </c>
      <c r="C2725" t="b">
        <v>1</v>
      </c>
    </row>
    <row r="2726" spans="1:3" x14ac:dyDescent="0.25">
      <c r="A2726" s="27" t="s">
        <v>117</v>
      </c>
      <c r="B2726" t="s">
        <v>126</v>
      </c>
      <c r="C2726" t="b">
        <v>1</v>
      </c>
    </row>
    <row r="2727" spans="1:3" x14ac:dyDescent="0.25">
      <c r="A2727" s="27" t="s">
        <v>119</v>
      </c>
      <c r="B2727" t="s">
        <v>126</v>
      </c>
      <c r="C2727" t="b">
        <v>1</v>
      </c>
    </row>
    <row r="2728" spans="1:3" x14ac:dyDescent="0.25">
      <c r="A2728" s="27" t="s">
        <v>121</v>
      </c>
      <c r="B2728" t="s">
        <v>126</v>
      </c>
      <c r="C2728" t="b">
        <v>1</v>
      </c>
    </row>
    <row r="2729" spans="1:3" x14ac:dyDescent="0.25">
      <c r="A2729" s="27" t="s">
        <v>122</v>
      </c>
      <c r="B2729" t="s">
        <v>126</v>
      </c>
      <c r="C2729" t="b">
        <v>1</v>
      </c>
    </row>
    <row r="2730" spans="1:3" x14ac:dyDescent="0.25">
      <c r="A2730" s="27" t="s">
        <v>380</v>
      </c>
      <c r="B2730" t="s">
        <v>126</v>
      </c>
      <c r="C2730" t="b">
        <v>0</v>
      </c>
    </row>
    <row r="2731" spans="1:3" x14ac:dyDescent="0.25">
      <c r="A2731" s="27" t="s">
        <v>364</v>
      </c>
      <c r="B2731" t="s">
        <v>126</v>
      </c>
      <c r="C2731" t="b">
        <v>0</v>
      </c>
    </row>
    <row r="2732" spans="1:3" x14ac:dyDescent="0.25">
      <c r="A2732" t="s">
        <v>385</v>
      </c>
    </row>
    <row r="2733" spans="1:3" x14ac:dyDescent="0.25">
      <c r="A2733" t="s">
        <v>394</v>
      </c>
    </row>
    <row r="2734" spans="1:3" x14ac:dyDescent="0.25">
      <c r="A2734" s="27" t="s">
        <v>13</v>
      </c>
      <c r="B2734" t="s">
        <v>124</v>
      </c>
      <c r="C2734" s="27" t="s">
        <v>328</v>
      </c>
    </row>
    <row r="2735" spans="1:3" x14ac:dyDescent="0.25">
      <c r="A2735" s="27" t="s">
        <v>13</v>
      </c>
      <c r="B2735" t="s">
        <v>125</v>
      </c>
      <c r="C2735" t="b">
        <v>0</v>
      </c>
    </row>
    <row r="2736" spans="1:3" x14ac:dyDescent="0.25">
      <c r="A2736" s="27" t="s">
        <v>82</v>
      </c>
      <c r="B2736" t="s">
        <v>126</v>
      </c>
      <c r="C2736" t="b">
        <v>1</v>
      </c>
    </row>
    <row r="2737" spans="1:3" x14ac:dyDescent="0.25">
      <c r="A2737" s="27" t="s">
        <v>214</v>
      </c>
      <c r="B2737" t="s">
        <v>126</v>
      </c>
      <c r="C2737" t="b">
        <v>1</v>
      </c>
    </row>
    <row r="2738" spans="1:3" x14ac:dyDescent="0.25">
      <c r="A2738" s="27" t="s">
        <v>332</v>
      </c>
      <c r="B2738" t="s">
        <v>126</v>
      </c>
      <c r="C2738" t="b">
        <v>1</v>
      </c>
    </row>
    <row r="2739" spans="1:3" x14ac:dyDescent="0.25">
      <c r="A2739" s="27" t="s">
        <v>186</v>
      </c>
      <c r="B2739" t="s">
        <v>126</v>
      </c>
      <c r="C2739" t="b">
        <v>1</v>
      </c>
    </row>
    <row r="2740" spans="1:3" x14ac:dyDescent="0.25">
      <c r="A2740" s="27" t="s">
        <v>397</v>
      </c>
      <c r="B2740" t="s">
        <v>126</v>
      </c>
      <c r="C2740" t="b">
        <v>1</v>
      </c>
    </row>
    <row r="2741" spans="1:3" x14ac:dyDescent="0.25">
      <c r="A2741" s="27" t="s">
        <v>213</v>
      </c>
      <c r="B2741" t="s">
        <v>126</v>
      </c>
      <c r="C2741" t="b">
        <v>1</v>
      </c>
    </row>
    <row r="2742" spans="1:3" x14ac:dyDescent="0.25">
      <c r="A2742" s="27" t="s">
        <v>212</v>
      </c>
      <c r="B2742" t="s">
        <v>126</v>
      </c>
      <c r="C2742" t="b">
        <v>1</v>
      </c>
    </row>
    <row r="2743" spans="1:3" x14ac:dyDescent="0.25">
      <c r="A2743" s="27" t="s">
        <v>175</v>
      </c>
      <c r="B2743" t="s">
        <v>126</v>
      </c>
      <c r="C2743" t="b">
        <v>1</v>
      </c>
    </row>
    <row r="2744" spans="1:3" x14ac:dyDescent="0.25">
      <c r="A2744" s="27" t="s">
        <v>176</v>
      </c>
      <c r="B2744" t="s">
        <v>126</v>
      </c>
      <c r="C2744" t="b">
        <v>1</v>
      </c>
    </row>
    <row r="2745" spans="1:3" x14ac:dyDescent="0.25">
      <c r="A2745" s="27" t="s">
        <v>177</v>
      </c>
      <c r="B2745" t="s">
        <v>126</v>
      </c>
      <c r="C2745" t="b">
        <v>1</v>
      </c>
    </row>
    <row r="2746" spans="1:3" x14ac:dyDescent="0.25">
      <c r="A2746" s="27" t="s">
        <v>178</v>
      </c>
      <c r="B2746" t="s">
        <v>126</v>
      </c>
      <c r="C2746" t="b">
        <v>1</v>
      </c>
    </row>
    <row r="2747" spans="1:3" x14ac:dyDescent="0.25">
      <c r="A2747" s="27" t="s">
        <v>12</v>
      </c>
      <c r="B2747" t="s">
        <v>126</v>
      </c>
      <c r="C2747" t="b">
        <v>0</v>
      </c>
    </row>
    <row r="2748" spans="1:3" x14ac:dyDescent="0.25">
      <c r="A2748" s="27" t="s">
        <v>140</v>
      </c>
      <c r="B2748" t="s">
        <v>126</v>
      </c>
      <c r="C2748" t="b">
        <v>0</v>
      </c>
    </row>
    <row r="2749" spans="1:3" x14ac:dyDescent="0.25">
      <c r="A2749" s="27" t="s">
        <v>172</v>
      </c>
      <c r="B2749" t="s">
        <v>126</v>
      </c>
      <c r="C2749" t="b">
        <v>0</v>
      </c>
    </row>
    <row r="2750" spans="1:3" x14ac:dyDescent="0.25">
      <c r="A2750" s="27" t="s">
        <v>160</v>
      </c>
      <c r="B2750" t="s">
        <v>126</v>
      </c>
      <c r="C2750" t="b">
        <v>0</v>
      </c>
    </row>
    <row r="2751" spans="1:3" x14ac:dyDescent="0.25">
      <c r="A2751" s="27" t="s">
        <v>161</v>
      </c>
      <c r="B2751" t="s">
        <v>126</v>
      </c>
      <c r="C2751" t="b">
        <v>0</v>
      </c>
    </row>
    <row r="2752" spans="1:3" x14ac:dyDescent="0.25">
      <c r="A2752" s="27" t="s">
        <v>162</v>
      </c>
      <c r="B2752" t="s">
        <v>126</v>
      </c>
      <c r="C2752" t="b">
        <v>0</v>
      </c>
    </row>
    <row r="2753" spans="1:3" x14ac:dyDescent="0.25">
      <c r="A2753" s="27" t="s">
        <v>163</v>
      </c>
      <c r="B2753" t="s">
        <v>126</v>
      </c>
      <c r="C2753" t="b">
        <v>0</v>
      </c>
    </row>
    <row r="2754" spans="1:3" x14ac:dyDescent="0.25">
      <c r="A2754" s="27" t="s">
        <v>164</v>
      </c>
      <c r="B2754" t="s">
        <v>126</v>
      </c>
      <c r="C2754" t="b">
        <v>0</v>
      </c>
    </row>
    <row r="2755" spans="1:3" x14ac:dyDescent="0.25">
      <c r="A2755" s="27" t="s">
        <v>165</v>
      </c>
      <c r="B2755" t="s">
        <v>126</v>
      </c>
      <c r="C2755" t="b">
        <v>0</v>
      </c>
    </row>
    <row r="2756" spans="1:3" x14ac:dyDescent="0.25">
      <c r="A2756" s="27" t="s">
        <v>166</v>
      </c>
      <c r="B2756" t="s">
        <v>126</v>
      </c>
      <c r="C2756" t="b">
        <v>0</v>
      </c>
    </row>
    <row r="2757" spans="1:3" x14ac:dyDescent="0.25">
      <c r="A2757" s="27" t="s">
        <v>167</v>
      </c>
      <c r="B2757" t="s">
        <v>126</v>
      </c>
      <c r="C2757" t="b">
        <v>0</v>
      </c>
    </row>
    <row r="2758" spans="1:3" x14ac:dyDescent="0.25">
      <c r="A2758" s="27" t="s">
        <v>168</v>
      </c>
      <c r="B2758" t="s">
        <v>126</v>
      </c>
      <c r="C2758" t="b">
        <v>0</v>
      </c>
    </row>
    <row r="2759" spans="1:3" x14ac:dyDescent="0.25">
      <c r="A2759" s="27" t="s">
        <v>169</v>
      </c>
      <c r="B2759" t="s">
        <v>126</v>
      </c>
      <c r="C2759" t="b">
        <v>0</v>
      </c>
    </row>
    <row r="2760" spans="1:3" x14ac:dyDescent="0.25">
      <c r="A2760" s="27" t="s">
        <v>170</v>
      </c>
      <c r="B2760" t="s">
        <v>126</v>
      </c>
      <c r="C2760" t="b">
        <v>0</v>
      </c>
    </row>
    <row r="2761" spans="1:3" x14ac:dyDescent="0.25">
      <c r="A2761" s="27" t="s">
        <v>171</v>
      </c>
      <c r="B2761" t="s">
        <v>126</v>
      </c>
      <c r="C2761" t="b">
        <v>0</v>
      </c>
    </row>
    <row r="2762" spans="1:3" x14ac:dyDescent="0.25">
      <c r="A2762" t="s">
        <v>395</v>
      </c>
    </row>
    <row r="2763" spans="1:3" x14ac:dyDescent="0.25">
      <c r="A2763" t="s">
        <v>400</v>
      </c>
    </row>
    <row r="2764" spans="1:3" x14ac:dyDescent="0.25">
      <c r="A2764" s="27" t="s">
        <v>13</v>
      </c>
      <c r="B2764" t="s">
        <v>124</v>
      </c>
      <c r="C2764" s="27" t="s">
        <v>327</v>
      </c>
    </row>
    <row r="2765" spans="1:3" x14ac:dyDescent="0.25">
      <c r="A2765" s="27" t="s">
        <v>13</v>
      </c>
      <c r="B2765" t="s">
        <v>125</v>
      </c>
      <c r="C2765" t="b">
        <v>0</v>
      </c>
    </row>
    <row r="2766" spans="1:3" x14ac:dyDescent="0.25">
      <c r="A2766" s="27" t="s">
        <v>82</v>
      </c>
      <c r="B2766" t="s">
        <v>126</v>
      </c>
      <c r="C2766" t="b">
        <v>0</v>
      </c>
    </row>
    <row r="2767" spans="1:3" x14ac:dyDescent="0.25">
      <c r="A2767" s="27" t="s">
        <v>139</v>
      </c>
      <c r="B2767" t="s">
        <v>126</v>
      </c>
      <c r="C2767" t="b">
        <v>0</v>
      </c>
    </row>
    <row r="2768" spans="1:3" x14ac:dyDescent="0.25">
      <c r="A2768" s="27" t="s">
        <v>399</v>
      </c>
      <c r="B2768" t="s">
        <v>126</v>
      </c>
      <c r="C2768" t="b">
        <v>0</v>
      </c>
    </row>
    <row r="2769" spans="1:3" x14ac:dyDescent="0.25">
      <c r="A2769" s="27" t="s">
        <v>223</v>
      </c>
      <c r="B2769" t="s">
        <v>126</v>
      </c>
      <c r="C2769" t="b">
        <v>0</v>
      </c>
    </row>
    <row r="2770" spans="1:3" x14ac:dyDescent="0.25">
      <c r="A2770" s="27" t="s">
        <v>212</v>
      </c>
      <c r="B2770" t="s">
        <v>126</v>
      </c>
      <c r="C2770" t="b">
        <v>0</v>
      </c>
    </row>
    <row r="2771" spans="1:3" x14ac:dyDescent="0.25">
      <c r="A2771" s="27" t="s">
        <v>332</v>
      </c>
      <c r="B2771" t="s">
        <v>126</v>
      </c>
      <c r="C2771" t="b">
        <v>0</v>
      </c>
    </row>
    <row r="2772" spans="1:3" x14ac:dyDescent="0.25">
      <c r="A2772" s="27" t="s">
        <v>12</v>
      </c>
      <c r="B2772" t="s">
        <v>126</v>
      </c>
      <c r="C2772" t="b">
        <v>0</v>
      </c>
    </row>
    <row r="2773" spans="1:3" x14ac:dyDescent="0.25">
      <c r="A2773" s="27" t="s">
        <v>140</v>
      </c>
      <c r="B2773" t="s">
        <v>126</v>
      </c>
      <c r="C2773" t="b">
        <v>0</v>
      </c>
    </row>
    <row r="2774" spans="1:3" x14ac:dyDescent="0.25">
      <c r="A2774" s="27" t="s">
        <v>353</v>
      </c>
      <c r="B2774" t="s">
        <v>126</v>
      </c>
      <c r="C2774" t="b">
        <v>0</v>
      </c>
    </row>
    <row r="2775" spans="1:3" x14ac:dyDescent="0.25">
      <c r="A2775" s="27" t="s">
        <v>331</v>
      </c>
      <c r="B2775" t="s">
        <v>126</v>
      </c>
      <c r="C2775" t="b">
        <v>0</v>
      </c>
    </row>
    <row r="2776" spans="1:3" x14ac:dyDescent="0.25">
      <c r="A2776" s="27" t="s">
        <v>335</v>
      </c>
      <c r="B2776" t="s">
        <v>126</v>
      </c>
      <c r="C2776" t="b">
        <v>0</v>
      </c>
    </row>
    <row r="2777" spans="1:3" x14ac:dyDescent="0.25">
      <c r="A2777" s="27" t="s">
        <v>340</v>
      </c>
      <c r="B2777" t="s">
        <v>126</v>
      </c>
      <c r="C2777" t="b">
        <v>0</v>
      </c>
    </row>
    <row r="2778" spans="1:3" x14ac:dyDescent="0.25">
      <c r="A2778" s="27" t="s">
        <v>391</v>
      </c>
      <c r="B2778" t="s">
        <v>126</v>
      </c>
      <c r="C2778" t="b">
        <v>0</v>
      </c>
    </row>
    <row r="2779" spans="1:3" x14ac:dyDescent="0.25">
      <c r="A2779" s="27" t="s">
        <v>319</v>
      </c>
      <c r="B2779" t="s">
        <v>126</v>
      </c>
      <c r="C2779" t="b">
        <v>0</v>
      </c>
    </row>
    <row r="2780" spans="1:3" x14ac:dyDescent="0.25">
      <c r="A2780" s="27" t="s">
        <v>329</v>
      </c>
      <c r="B2780" t="s">
        <v>126</v>
      </c>
      <c r="C2780" t="b">
        <v>0</v>
      </c>
    </row>
    <row r="2781" spans="1:3" x14ac:dyDescent="0.25">
      <c r="A2781" s="27" t="s">
        <v>330</v>
      </c>
      <c r="B2781" t="s">
        <v>126</v>
      </c>
      <c r="C2781" t="b">
        <v>0</v>
      </c>
    </row>
    <row r="2782" spans="1:3" x14ac:dyDescent="0.25">
      <c r="A2782" s="27" t="s">
        <v>386</v>
      </c>
      <c r="B2782" t="s">
        <v>387</v>
      </c>
      <c r="C2782" s="27" t="s">
        <v>139</v>
      </c>
    </row>
    <row r="2783" spans="1:3" x14ac:dyDescent="0.25">
      <c r="A2783" s="27" t="s">
        <v>386</v>
      </c>
      <c r="B2783" t="s">
        <v>388</v>
      </c>
      <c r="C2783">
        <v>0</v>
      </c>
    </row>
    <row r="2784" spans="1:3" x14ac:dyDescent="0.25">
      <c r="A2784" s="27" t="s">
        <v>386</v>
      </c>
      <c r="B2784" t="s">
        <v>389</v>
      </c>
      <c r="C2784">
        <v>1</v>
      </c>
    </row>
    <row r="2785" spans="1:3" x14ac:dyDescent="0.25">
      <c r="A2785" s="27" t="s">
        <v>386</v>
      </c>
      <c r="B2785" t="s">
        <v>390</v>
      </c>
      <c r="C2785">
        <v>0</v>
      </c>
    </row>
    <row r="2786" spans="1:3" x14ac:dyDescent="0.25">
      <c r="A2786" t="s">
        <v>401</v>
      </c>
    </row>
    <row r="2787" spans="1:3" x14ac:dyDescent="0.25">
      <c r="A2787" t="s">
        <v>402</v>
      </c>
    </row>
    <row r="2788" spans="1:3" x14ac:dyDescent="0.25">
      <c r="A2788" t="s">
        <v>190</v>
      </c>
    </row>
    <row r="2789" spans="1:3" x14ac:dyDescent="0.25">
      <c r="A2789" t="s">
        <v>403</v>
      </c>
    </row>
    <row r="2790" spans="1:3" x14ac:dyDescent="0.25">
      <c r="A2790" t="s">
        <v>477</v>
      </c>
    </row>
    <row r="2791" spans="1:3" x14ac:dyDescent="0.25">
      <c r="A2791" s="27" t="s">
        <v>13</v>
      </c>
      <c r="B2791" t="s">
        <v>124</v>
      </c>
      <c r="C2791" s="27" t="s">
        <v>185</v>
      </c>
    </row>
    <row r="2792" spans="1:3" x14ac:dyDescent="0.25">
      <c r="A2792" s="27" t="s">
        <v>13</v>
      </c>
      <c r="B2792" t="s">
        <v>125</v>
      </c>
      <c r="C2792" t="b">
        <v>0</v>
      </c>
    </row>
    <row r="2793" spans="1:3" x14ac:dyDescent="0.25">
      <c r="A2793" s="27" t="s">
        <v>407</v>
      </c>
      <c r="B2793" t="s">
        <v>126</v>
      </c>
      <c r="C2793" t="b">
        <v>0</v>
      </c>
    </row>
    <row r="2794" spans="1:3" x14ac:dyDescent="0.25">
      <c r="A2794" s="27" t="s">
        <v>223</v>
      </c>
      <c r="B2794" t="s">
        <v>126</v>
      </c>
      <c r="C2794" t="b">
        <v>0</v>
      </c>
    </row>
    <row r="2795" spans="1:3" x14ac:dyDescent="0.25">
      <c r="A2795" s="27" t="s">
        <v>12</v>
      </c>
      <c r="B2795" t="s">
        <v>126</v>
      </c>
      <c r="C2795" t="b">
        <v>0</v>
      </c>
    </row>
    <row r="2796" spans="1:3" x14ac:dyDescent="0.25">
      <c r="A2796" s="27" t="s">
        <v>140</v>
      </c>
      <c r="B2796" t="s">
        <v>126</v>
      </c>
      <c r="C2796" t="b">
        <v>0</v>
      </c>
    </row>
    <row r="2797" spans="1:3" x14ac:dyDescent="0.25">
      <c r="A2797" s="27" t="s">
        <v>49</v>
      </c>
      <c r="B2797" t="s">
        <v>126</v>
      </c>
      <c r="C2797" t="b">
        <v>1</v>
      </c>
    </row>
    <row r="2798" spans="1:3" x14ac:dyDescent="0.25">
      <c r="A2798" s="27" t="s">
        <v>50</v>
      </c>
      <c r="B2798" t="s">
        <v>126</v>
      </c>
      <c r="C2798" t="b">
        <v>1</v>
      </c>
    </row>
    <row r="2799" spans="1:3" x14ac:dyDescent="0.25">
      <c r="A2799" s="27" t="s">
        <v>51</v>
      </c>
      <c r="B2799" t="s">
        <v>126</v>
      </c>
      <c r="C2799" t="b">
        <v>1</v>
      </c>
    </row>
    <row r="2800" spans="1:3" x14ac:dyDescent="0.25">
      <c r="A2800" s="27" t="s">
        <v>52</v>
      </c>
      <c r="B2800" t="s">
        <v>126</v>
      </c>
      <c r="C2800" t="b">
        <v>1</v>
      </c>
    </row>
    <row r="2801" spans="1:3" x14ac:dyDescent="0.25">
      <c r="A2801" s="27" t="s">
        <v>53</v>
      </c>
      <c r="B2801" t="s">
        <v>126</v>
      </c>
      <c r="C2801" t="b">
        <v>1</v>
      </c>
    </row>
    <row r="2802" spans="1:3" x14ac:dyDescent="0.25">
      <c r="A2802" s="27" t="s">
        <v>54</v>
      </c>
      <c r="B2802" t="s">
        <v>126</v>
      </c>
      <c r="C2802" t="b">
        <v>1</v>
      </c>
    </row>
    <row r="2803" spans="1:3" x14ac:dyDescent="0.25">
      <c r="A2803" s="27" t="s">
        <v>55</v>
      </c>
      <c r="B2803" t="s">
        <v>126</v>
      </c>
      <c r="C2803" t="b">
        <v>1</v>
      </c>
    </row>
    <row r="2804" spans="1:3" x14ac:dyDescent="0.25">
      <c r="A2804" s="27" t="s">
        <v>56</v>
      </c>
      <c r="B2804" t="s">
        <v>126</v>
      </c>
      <c r="C2804" t="b">
        <v>1</v>
      </c>
    </row>
    <row r="2805" spans="1:3" x14ac:dyDescent="0.25">
      <c r="A2805" s="27" t="s">
        <v>57</v>
      </c>
      <c r="B2805" t="s">
        <v>126</v>
      </c>
      <c r="C2805" t="b">
        <v>1</v>
      </c>
    </row>
    <row r="2806" spans="1:3" x14ac:dyDescent="0.25">
      <c r="A2806" s="27" t="s">
        <v>58</v>
      </c>
      <c r="B2806" t="s">
        <v>126</v>
      </c>
      <c r="C2806" t="b">
        <v>1</v>
      </c>
    </row>
    <row r="2807" spans="1:3" x14ac:dyDescent="0.25">
      <c r="A2807" s="27" t="s">
        <v>59</v>
      </c>
      <c r="B2807" t="s">
        <v>126</v>
      </c>
      <c r="C2807" t="b">
        <v>1</v>
      </c>
    </row>
    <row r="2808" spans="1:3" x14ac:dyDescent="0.25">
      <c r="A2808" s="27" t="s">
        <v>60</v>
      </c>
      <c r="B2808" t="s">
        <v>126</v>
      </c>
      <c r="C2808" t="b">
        <v>1</v>
      </c>
    </row>
    <row r="2809" spans="1:3" x14ac:dyDescent="0.25">
      <c r="A2809" s="27" t="s">
        <v>98</v>
      </c>
      <c r="B2809" t="s">
        <v>126</v>
      </c>
      <c r="C2809" t="b">
        <v>1</v>
      </c>
    </row>
    <row r="2810" spans="1:3" x14ac:dyDescent="0.25">
      <c r="A2810" s="27" t="s">
        <v>100</v>
      </c>
      <c r="B2810" t="s">
        <v>126</v>
      </c>
      <c r="C2810" t="b">
        <v>1</v>
      </c>
    </row>
    <row r="2811" spans="1:3" x14ac:dyDescent="0.25">
      <c r="A2811" s="27" t="s">
        <v>102</v>
      </c>
      <c r="B2811" t="s">
        <v>126</v>
      </c>
      <c r="C2811" t="b">
        <v>1</v>
      </c>
    </row>
    <row r="2812" spans="1:3" x14ac:dyDescent="0.25">
      <c r="A2812" s="27" t="s">
        <v>104</v>
      </c>
      <c r="B2812" t="s">
        <v>126</v>
      </c>
      <c r="C2812" t="b">
        <v>1</v>
      </c>
    </row>
    <row r="2813" spans="1:3" x14ac:dyDescent="0.25">
      <c r="A2813" s="27" t="s">
        <v>106</v>
      </c>
      <c r="B2813" t="s">
        <v>126</v>
      </c>
      <c r="C2813" t="b">
        <v>1</v>
      </c>
    </row>
    <row r="2814" spans="1:3" x14ac:dyDescent="0.25">
      <c r="A2814" s="27" t="s">
        <v>108</v>
      </c>
      <c r="B2814" t="s">
        <v>126</v>
      </c>
      <c r="C2814" t="b">
        <v>1</v>
      </c>
    </row>
    <row r="2815" spans="1:3" x14ac:dyDescent="0.25">
      <c r="A2815" s="27" t="s">
        <v>110</v>
      </c>
      <c r="B2815" t="s">
        <v>126</v>
      </c>
      <c r="C2815" t="b">
        <v>1</v>
      </c>
    </row>
    <row r="2816" spans="1:3" x14ac:dyDescent="0.25">
      <c r="A2816" s="27" t="s">
        <v>112</v>
      </c>
      <c r="B2816" t="s">
        <v>126</v>
      </c>
      <c r="C2816" t="b">
        <v>1</v>
      </c>
    </row>
    <row r="2817" spans="1:3" x14ac:dyDescent="0.25">
      <c r="A2817" s="27" t="s">
        <v>114</v>
      </c>
      <c r="B2817" t="s">
        <v>126</v>
      </c>
      <c r="C2817" t="b">
        <v>1</v>
      </c>
    </row>
    <row r="2818" spans="1:3" x14ac:dyDescent="0.25">
      <c r="A2818" s="27" t="s">
        <v>116</v>
      </c>
      <c r="B2818" t="s">
        <v>126</v>
      </c>
      <c r="C2818" t="b">
        <v>1</v>
      </c>
    </row>
    <row r="2819" spans="1:3" x14ac:dyDescent="0.25">
      <c r="A2819" s="27" t="s">
        <v>118</v>
      </c>
      <c r="B2819" t="s">
        <v>126</v>
      </c>
      <c r="C2819" t="b">
        <v>1</v>
      </c>
    </row>
    <row r="2820" spans="1:3" x14ac:dyDescent="0.25">
      <c r="A2820" s="27" t="s">
        <v>120</v>
      </c>
      <c r="B2820" t="s">
        <v>126</v>
      </c>
      <c r="C2820" t="b">
        <v>1</v>
      </c>
    </row>
    <row r="2821" spans="1:3" x14ac:dyDescent="0.25">
      <c r="A2821" s="27" t="s">
        <v>224</v>
      </c>
      <c r="B2821" t="s">
        <v>126</v>
      </c>
      <c r="C2821" t="b">
        <v>0</v>
      </c>
    </row>
    <row r="2822" spans="1:3" x14ac:dyDescent="0.25">
      <c r="A2822" s="27" t="s">
        <v>225</v>
      </c>
      <c r="B2822" t="s">
        <v>126</v>
      </c>
      <c r="C2822" t="b">
        <v>0</v>
      </c>
    </row>
    <row r="2823" spans="1:3" x14ac:dyDescent="0.25">
      <c r="A2823" s="27" t="s">
        <v>226</v>
      </c>
      <c r="B2823" t="s">
        <v>126</v>
      </c>
      <c r="C2823" t="b">
        <v>0</v>
      </c>
    </row>
    <row r="2824" spans="1:3" x14ac:dyDescent="0.25">
      <c r="A2824" s="27" t="s">
        <v>227</v>
      </c>
      <c r="B2824" t="s">
        <v>126</v>
      </c>
      <c r="C2824" t="b">
        <v>0</v>
      </c>
    </row>
    <row r="2825" spans="1:3" x14ac:dyDescent="0.25">
      <c r="A2825" s="27" t="s">
        <v>228</v>
      </c>
      <c r="B2825" t="s">
        <v>126</v>
      </c>
      <c r="C2825" t="b">
        <v>0</v>
      </c>
    </row>
    <row r="2826" spans="1:3" x14ac:dyDescent="0.25">
      <c r="A2826" s="27" t="s">
        <v>229</v>
      </c>
      <c r="B2826" t="s">
        <v>126</v>
      </c>
      <c r="C2826" t="b">
        <v>0</v>
      </c>
    </row>
    <row r="2827" spans="1:3" x14ac:dyDescent="0.25">
      <c r="A2827" s="27" t="s">
        <v>230</v>
      </c>
      <c r="B2827" t="s">
        <v>126</v>
      </c>
      <c r="C2827" t="b">
        <v>0</v>
      </c>
    </row>
    <row r="2828" spans="1:3" x14ac:dyDescent="0.25">
      <c r="A2828" s="27" t="s">
        <v>231</v>
      </c>
      <c r="B2828" t="s">
        <v>126</v>
      </c>
      <c r="C2828" t="b">
        <v>0</v>
      </c>
    </row>
    <row r="2829" spans="1:3" x14ac:dyDescent="0.25">
      <c r="A2829" s="27" t="s">
        <v>232</v>
      </c>
      <c r="B2829" t="s">
        <v>126</v>
      </c>
      <c r="C2829" t="b">
        <v>0</v>
      </c>
    </row>
    <row r="2830" spans="1:3" x14ac:dyDescent="0.25">
      <c r="A2830" s="27" t="s">
        <v>233</v>
      </c>
      <c r="B2830" t="s">
        <v>126</v>
      </c>
      <c r="C2830" t="b">
        <v>0</v>
      </c>
    </row>
    <row r="2831" spans="1:3" x14ac:dyDescent="0.25">
      <c r="A2831" s="27" t="s">
        <v>234</v>
      </c>
      <c r="B2831" t="s">
        <v>126</v>
      </c>
      <c r="C2831" t="b">
        <v>0</v>
      </c>
    </row>
    <row r="2832" spans="1:3" x14ac:dyDescent="0.25">
      <c r="A2832" s="27" t="s">
        <v>235</v>
      </c>
      <c r="B2832" t="s">
        <v>126</v>
      </c>
      <c r="C2832" t="b">
        <v>0</v>
      </c>
    </row>
    <row r="2833" spans="1:3" x14ac:dyDescent="0.25">
      <c r="A2833" s="27" t="s">
        <v>61</v>
      </c>
      <c r="B2833" t="s">
        <v>126</v>
      </c>
      <c r="C2833" t="b">
        <v>0</v>
      </c>
    </row>
    <row r="2834" spans="1:3" x14ac:dyDescent="0.25">
      <c r="A2834" s="27" t="s">
        <v>62</v>
      </c>
      <c r="B2834" t="s">
        <v>126</v>
      </c>
      <c r="C2834" t="b">
        <v>0</v>
      </c>
    </row>
    <row r="2835" spans="1:3" x14ac:dyDescent="0.25">
      <c r="A2835" s="27" t="s">
        <v>63</v>
      </c>
      <c r="B2835" t="s">
        <v>126</v>
      </c>
      <c r="C2835" t="b">
        <v>0</v>
      </c>
    </row>
    <row r="2836" spans="1:3" x14ac:dyDescent="0.25">
      <c r="A2836" s="27" t="s">
        <v>64</v>
      </c>
      <c r="B2836" t="s">
        <v>126</v>
      </c>
      <c r="C2836" t="b">
        <v>0</v>
      </c>
    </row>
    <row r="2837" spans="1:3" x14ac:dyDescent="0.25">
      <c r="A2837" s="27" t="s">
        <v>65</v>
      </c>
      <c r="B2837" t="s">
        <v>126</v>
      </c>
      <c r="C2837" t="b">
        <v>0</v>
      </c>
    </row>
    <row r="2838" spans="1:3" x14ac:dyDescent="0.25">
      <c r="A2838" s="27" t="s">
        <v>66</v>
      </c>
      <c r="B2838" t="s">
        <v>126</v>
      </c>
      <c r="C2838" t="b">
        <v>0</v>
      </c>
    </row>
    <row r="2839" spans="1:3" x14ac:dyDescent="0.25">
      <c r="A2839" s="27" t="s">
        <v>67</v>
      </c>
      <c r="B2839" t="s">
        <v>126</v>
      </c>
      <c r="C2839" t="b">
        <v>0</v>
      </c>
    </row>
    <row r="2840" spans="1:3" x14ac:dyDescent="0.25">
      <c r="A2840" s="27" t="s">
        <v>68</v>
      </c>
      <c r="B2840" t="s">
        <v>126</v>
      </c>
      <c r="C2840" t="b">
        <v>0</v>
      </c>
    </row>
    <row r="2841" spans="1:3" x14ac:dyDescent="0.25">
      <c r="A2841" s="27" t="s">
        <v>69</v>
      </c>
      <c r="B2841" t="s">
        <v>126</v>
      </c>
      <c r="C2841" t="b">
        <v>0</v>
      </c>
    </row>
    <row r="2842" spans="1:3" x14ac:dyDescent="0.25">
      <c r="A2842" s="27" t="s">
        <v>70</v>
      </c>
      <c r="B2842" t="s">
        <v>126</v>
      </c>
      <c r="C2842" t="b">
        <v>0</v>
      </c>
    </row>
    <row r="2843" spans="1:3" x14ac:dyDescent="0.25">
      <c r="A2843" s="27" t="s">
        <v>71</v>
      </c>
      <c r="B2843" t="s">
        <v>126</v>
      </c>
      <c r="C2843" t="b">
        <v>0</v>
      </c>
    </row>
    <row r="2844" spans="1:3" x14ac:dyDescent="0.25">
      <c r="A2844" s="27" t="s">
        <v>72</v>
      </c>
      <c r="B2844" t="s">
        <v>126</v>
      </c>
      <c r="C2844" t="b">
        <v>0</v>
      </c>
    </row>
    <row r="2845" spans="1:3" x14ac:dyDescent="0.25">
      <c r="A2845" s="27" t="s">
        <v>236</v>
      </c>
      <c r="B2845" t="s">
        <v>126</v>
      </c>
      <c r="C2845" t="b">
        <v>0</v>
      </c>
    </row>
    <row r="2846" spans="1:3" x14ac:dyDescent="0.25">
      <c r="A2846" s="27" t="s">
        <v>237</v>
      </c>
      <c r="B2846" t="s">
        <v>126</v>
      </c>
      <c r="C2846" t="b">
        <v>0</v>
      </c>
    </row>
    <row r="2847" spans="1:3" x14ac:dyDescent="0.25">
      <c r="A2847" s="27" t="s">
        <v>238</v>
      </c>
      <c r="B2847" t="s">
        <v>126</v>
      </c>
      <c r="C2847" t="b">
        <v>0</v>
      </c>
    </row>
    <row r="2848" spans="1:3" x14ac:dyDescent="0.25">
      <c r="A2848" s="27" t="s">
        <v>239</v>
      </c>
      <c r="B2848" t="s">
        <v>126</v>
      </c>
      <c r="C2848" t="b">
        <v>0</v>
      </c>
    </row>
    <row r="2849" spans="1:3" x14ac:dyDescent="0.25">
      <c r="A2849" s="27" t="s">
        <v>240</v>
      </c>
      <c r="B2849" t="s">
        <v>126</v>
      </c>
      <c r="C2849" t="b">
        <v>0</v>
      </c>
    </row>
    <row r="2850" spans="1:3" x14ac:dyDescent="0.25">
      <c r="A2850" s="27" t="s">
        <v>241</v>
      </c>
      <c r="B2850" t="s">
        <v>126</v>
      </c>
      <c r="C2850" t="b">
        <v>0</v>
      </c>
    </row>
    <row r="2851" spans="1:3" x14ac:dyDescent="0.25">
      <c r="A2851" s="27" t="s">
        <v>242</v>
      </c>
      <c r="B2851" t="s">
        <v>126</v>
      </c>
      <c r="C2851" t="b">
        <v>0</v>
      </c>
    </row>
    <row r="2852" spans="1:3" x14ac:dyDescent="0.25">
      <c r="A2852" s="27" t="s">
        <v>243</v>
      </c>
      <c r="B2852" t="s">
        <v>126</v>
      </c>
      <c r="C2852" t="b">
        <v>0</v>
      </c>
    </row>
    <row r="2853" spans="1:3" x14ac:dyDescent="0.25">
      <c r="A2853" s="27" t="s">
        <v>244</v>
      </c>
      <c r="B2853" t="s">
        <v>126</v>
      </c>
      <c r="C2853" t="b">
        <v>0</v>
      </c>
    </row>
    <row r="2854" spans="1:3" x14ac:dyDescent="0.25">
      <c r="A2854" s="27" t="s">
        <v>245</v>
      </c>
      <c r="B2854" t="s">
        <v>126</v>
      </c>
      <c r="C2854" t="b">
        <v>0</v>
      </c>
    </row>
    <row r="2855" spans="1:3" x14ac:dyDescent="0.25">
      <c r="A2855" s="27" t="s">
        <v>246</v>
      </c>
      <c r="B2855" t="s">
        <v>126</v>
      </c>
      <c r="C2855" t="b">
        <v>0</v>
      </c>
    </row>
    <row r="2856" spans="1:3" x14ac:dyDescent="0.25">
      <c r="A2856" s="27" t="s">
        <v>247</v>
      </c>
      <c r="B2856" t="s">
        <v>126</v>
      </c>
      <c r="C2856" t="b">
        <v>0</v>
      </c>
    </row>
    <row r="2857" spans="1:3" x14ac:dyDescent="0.25">
      <c r="A2857" s="27" t="s">
        <v>408</v>
      </c>
      <c r="B2857" t="s">
        <v>126</v>
      </c>
      <c r="C2857" t="b">
        <v>1</v>
      </c>
    </row>
    <row r="2858" spans="1:3" x14ac:dyDescent="0.25">
      <c r="A2858" s="27" t="s">
        <v>409</v>
      </c>
      <c r="B2858" t="s">
        <v>126</v>
      </c>
      <c r="C2858" t="b">
        <v>1</v>
      </c>
    </row>
    <row r="2859" spans="1:3" x14ac:dyDescent="0.25">
      <c r="A2859" s="27" t="s">
        <v>410</v>
      </c>
      <c r="B2859" t="s">
        <v>126</v>
      </c>
      <c r="C2859" t="b">
        <v>1</v>
      </c>
    </row>
    <row r="2860" spans="1:3" x14ac:dyDescent="0.25">
      <c r="A2860" s="27" t="s">
        <v>411</v>
      </c>
      <c r="B2860" t="s">
        <v>126</v>
      </c>
      <c r="C2860" t="b">
        <v>1</v>
      </c>
    </row>
    <row r="2861" spans="1:3" x14ac:dyDescent="0.25">
      <c r="A2861" s="27" t="s">
        <v>412</v>
      </c>
      <c r="B2861" t="s">
        <v>126</v>
      </c>
      <c r="C2861" t="b">
        <v>1</v>
      </c>
    </row>
    <row r="2862" spans="1:3" x14ac:dyDescent="0.25">
      <c r="A2862" s="27" t="s">
        <v>413</v>
      </c>
      <c r="B2862" t="s">
        <v>126</v>
      </c>
      <c r="C2862" t="b">
        <v>1</v>
      </c>
    </row>
    <row r="2863" spans="1:3" x14ac:dyDescent="0.25">
      <c r="A2863" s="27" t="s">
        <v>414</v>
      </c>
      <c r="B2863" t="s">
        <v>126</v>
      </c>
      <c r="C2863" t="b">
        <v>1</v>
      </c>
    </row>
    <row r="2864" spans="1:3" x14ac:dyDescent="0.25">
      <c r="A2864" s="27" t="s">
        <v>415</v>
      </c>
      <c r="B2864" t="s">
        <v>126</v>
      </c>
      <c r="C2864" t="b">
        <v>1</v>
      </c>
    </row>
    <row r="2865" spans="1:3" x14ac:dyDescent="0.25">
      <c r="A2865" s="27" t="s">
        <v>416</v>
      </c>
      <c r="B2865" t="s">
        <v>126</v>
      </c>
      <c r="C2865" t="b">
        <v>1</v>
      </c>
    </row>
    <row r="2866" spans="1:3" x14ac:dyDescent="0.25">
      <c r="A2866" s="27" t="s">
        <v>417</v>
      </c>
      <c r="B2866" t="s">
        <v>126</v>
      </c>
      <c r="C2866" t="b">
        <v>1</v>
      </c>
    </row>
    <row r="2867" spans="1:3" x14ac:dyDescent="0.25">
      <c r="A2867" s="27" t="s">
        <v>418</v>
      </c>
      <c r="B2867" t="s">
        <v>126</v>
      </c>
      <c r="C2867" t="b">
        <v>1</v>
      </c>
    </row>
    <row r="2868" spans="1:3" x14ac:dyDescent="0.25">
      <c r="A2868" s="27" t="s">
        <v>419</v>
      </c>
      <c r="B2868" t="s">
        <v>126</v>
      </c>
      <c r="C2868" t="b">
        <v>1</v>
      </c>
    </row>
    <row r="2869" spans="1:3" x14ac:dyDescent="0.25">
      <c r="A2869" s="27" t="s">
        <v>420</v>
      </c>
      <c r="B2869" t="s">
        <v>126</v>
      </c>
      <c r="C2869" t="b">
        <v>1</v>
      </c>
    </row>
    <row r="2870" spans="1:3" x14ac:dyDescent="0.25">
      <c r="A2870" s="27" t="s">
        <v>421</v>
      </c>
      <c r="B2870" t="s">
        <v>126</v>
      </c>
      <c r="C2870" t="b">
        <v>1</v>
      </c>
    </row>
    <row r="2871" spans="1:3" x14ac:dyDescent="0.25">
      <c r="A2871" s="27" t="s">
        <v>422</v>
      </c>
      <c r="B2871" t="s">
        <v>126</v>
      </c>
      <c r="C2871" t="b">
        <v>1</v>
      </c>
    </row>
    <row r="2872" spans="1:3" x14ac:dyDescent="0.25">
      <c r="A2872" s="27" t="s">
        <v>423</v>
      </c>
      <c r="B2872" t="s">
        <v>126</v>
      </c>
      <c r="C2872" t="b">
        <v>1</v>
      </c>
    </row>
    <row r="2873" spans="1:3" x14ac:dyDescent="0.25">
      <c r="A2873" s="27" t="s">
        <v>424</v>
      </c>
      <c r="B2873" t="s">
        <v>126</v>
      </c>
      <c r="C2873" t="b">
        <v>1</v>
      </c>
    </row>
    <row r="2874" spans="1:3" x14ac:dyDescent="0.25">
      <c r="A2874" s="27" t="s">
        <v>425</v>
      </c>
      <c r="B2874" t="s">
        <v>126</v>
      </c>
      <c r="C2874" t="b">
        <v>1</v>
      </c>
    </row>
    <row r="2875" spans="1:3" x14ac:dyDescent="0.25">
      <c r="A2875" s="27" t="s">
        <v>426</v>
      </c>
      <c r="B2875" t="s">
        <v>126</v>
      </c>
      <c r="C2875" t="b">
        <v>1</v>
      </c>
    </row>
    <row r="2876" spans="1:3" x14ac:dyDescent="0.25">
      <c r="A2876" s="27" t="s">
        <v>427</v>
      </c>
      <c r="B2876" t="s">
        <v>126</v>
      </c>
      <c r="C2876" t="b">
        <v>1</v>
      </c>
    </row>
    <row r="2877" spans="1:3" x14ac:dyDescent="0.25">
      <c r="A2877" s="27" t="s">
        <v>428</v>
      </c>
      <c r="B2877" t="s">
        <v>126</v>
      </c>
      <c r="C2877" t="b">
        <v>1</v>
      </c>
    </row>
    <row r="2878" spans="1:3" x14ac:dyDescent="0.25">
      <c r="A2878" s="27" t="s">
        <v>429</v>
      </c>
      <c r="B2878" t="s">
        <v>126</v>
      </c>
      <c r="C2878" t="b">
        <v>1</v>
      </c>
    </row>
    <row r="2879" spans="1:3" x14ac:dyDescent="0.25">
      <c r="A2879" s="27" t="s">
        <v>430</v>
      </c>
      <c r="B2879" t="s">
        <v>126</v>
      </c>
      <c r="C2879" t="b">
        <v>1</v>
      </c>
    </row>
    <row r="2880" spans="1:3" x14ac:dyDescent="0.25">
      <c r="A2880" s="27" t="s">
        <v>431</v>
      </c>
      <c r="B2880" t="s">
        <v>126</v>
      </c>
      <c r="C2880" t="b">
        <v>1</v>
      </c>
    </row>
    <row r="2881" spans="1:3" x14ac:dyDescent="0.25">
      <c r="A2881" s="27" t="s">
        <v>97</v>
      </c>
      <c r="B2881" t="s">
        <v>126</v>
      </c>
      <c r="C2881" t="b">
        <v>1</v>
      </c>
    </row>
    <row r="2882" spans="1:3" x14ac:dyDescent="0.25">
      <c r="A2882" s="27" t="s">
        <v>99</v>
      </c>
      <c r="B2882" t="s">
        <v>126</v>
      </c>
      <c r="C2882" t="b">
        <v>1</v>
      </c>
    </row>
    <row r="2883" spans="1:3" x14ac:dyDescent="0.25">
      <c r="A2883" s="27" t="s">
        <v>101</v>
      </c>
      <c r="B2883" t="s">
        <v>126</v>
      </c>
      <c r="C2883" t="b">
        <v>1</v>
      </c>
    </row>
    <row r="2884" spans="1:3" x14ac:dyDescent="0.25">
      <c r="A2884" s="27" t="s">
        <v>103</v>
      </c>
      <c r="B2884" t="s">
        <v>126</v>
      </c>
      <c r="C2884" t="b">
        <v>1</v>
      </c>
    </row>
    <row r="2885" spans="1:3" x14ac:dyDescent="0.25">
      <c r="A2885" s="27" t="s">
        <v>105</v>
      </c>
      <c r="B2885" t="s">
        <v>126</v>
      </c>
      <c r="C2885" t="b">
        <v>1</v>
      </c>
    </row>
    <row r="2886" spans="1:3" x14ac:dyDescent="0.25">
      <c r="A2886" s="27" t="s">
        <v>107</v>
      </c>
      <c r="B2886" t="s">
        <v>126</v>
      </c>
      <c r="C2886" t="b">
        <v>1</v>
      </c>
    </row>
    <row r="2887" spans="1:3" x14ac:dyDescent="0.25">
      <c r="A2887" s="27" t="s">
        <v>109</v>
      </c>
      <c r="B2887" t="s">
        <v>126</v>
      </c>
      <c r="C2887" t="b">
        <v>1</v>
      </c>
    </row>
    <row r="2888" spans="1:3" x14ac:dyDescent="0.25">
      <c r="A2888" s="27" t="s">
        <v>111</v>
      </c>
      <c r="B2888" t="s">
        <v>126</v>
      </c>
      <c r="C2888" t="b">
        <v>1</v>
      </c>
    </row>
    <row r="2889" spans="1:3" x14ac:dyDescent="0.25">
      <c r="A2889" s="27" t="s">
        <v>113</v>
      </c>
      <c r="B2889" t="s">
        <v>126</v>
      </c>
      <c r="C2889" t="b">
        <v>1</v>
      </c>
    </row>
    <row r="2890" spans="1:3" x14ac:dyDescent="0.25">
      <c r="A2890" s="27" t="s">
        <v>115</v>
      </c>
      <c r="B2890" t="s">
        <v>126</v>
      </c>
      <c r="C2890" t="b">
        <v>1</v>
      </c>
    </row>
    <row r="2891" spans="1:3" x14ac:dyDescent="0.25">
      <c r="A2891" s="27" t="s">
        <v>117</v>
      </c>
      <c r="B2891" t="s">
        <v>126</v>
      </c>
      <c r="C2891" t="b">
        <v>1</v>
      </c>
    </row>
    <row r="2892" spans="1:3" x14ac:dyDescent="0.25">
      <c r="A2892" s="27" t="s">
        <v>119</v>
      </c>
      <c r="B2892" t="s">
        <v>126</v>
      </c>
      <c r="C2892" t="b">
        <v>1</v>
      </c>
    </row>
    <row r="2893" spans="1:3" x14ac:dyDescent="0.25">
      <c r="A2893" s="27" t="s">
        <v>121</v>
      </c>
      <c r="B2893" t="s">
        <v>126</v>
      </c>
      <c r="C2893" t="b">
        <v>1</v>
      </c>
    </row>
    <row r="2894" spans="1:3" x14ac:dyDescent="0.25">
      <c r="A2894" s="27" t="s">
        <v>432</v>
      </c>
      <c r="B2894" t="s">
        <v>126</v>
      </c>
      <c r="C2894" t="b">
        <v>1</v>
      </c>
    </row>
    <row r="2895" spans="1:3" x14ac:dyDescent="0.25">
      <c r="A2895" s="27" t="s">
        <v>433</v>
      </c>
      <c r="B2895" t="s">
        <v>126</v>
      </c>
      <c r="C2895" t="b">
        <v>1</v>
      </c>
    </row>
    <row r="2896" spans="1:3" x14ac:dyDescent="0.25">
      <c r="A2896" s="27" t="s">
        <v>434</v>
      </c>
      <c r="B2896" t="s">
        <v>126</v>
      </c>
      <c r="C2896" t="b">
        <v>1</v>
      </c>
    </row>
    <row r="2897" spans="1:3" x14ac:dyDescent="0.25">
      <c r="A2897" s="27" t="s">
        <v>435</v>
      </c>
      <c r="B2897" t="s">
        <v>126</v>
      </c>
      <c r="C2897" t="b">
        <v>1</v>
      </c>
    </row>
    <row r="2898" spans="1:3" x14ac:dyDescent="0.25">
      <c r="A2898" s="27" t="s">
        <v>436</v>
      </c>
      <c r="B2898" t="s">
        <v>126</v>
      </c>
      <c r="C2898" t="b">
        <v>1</v>
      </c>
    </row>
    <row r="2899" spans="1:3" x14ac:dyDescent="0.25">
      <c r="A2899" s="27" t="s">
        <v>437</v>
      </c>
      <c r="B2899" t="s">
        <v>126</v>
      </c>
      <c r="C2899" t="b">
        <v>1</v>
      </c>
    </row>
    <row r="2900" spans="1:3" x14ac:dyDescent="0.25">
      <c r="A2900" s="27" t="s">
        <v>438</v>
      </c>
      <c r="B2900" t="s">
        <v>126</v>
      </c>
      <c r="C2900" t="b">
        <v>1</v>
      </c>
    </row>
    <row r="2901" spans="1:3" x14ac:dyDescent="0.25">
      <c r="A2901" s="27" t="s">
        <v>439</v>
      </c>
      <c r="B2901" t="s">
        <v>126</v>
      </c>
      <c r="C2901" t="b">
        <v>1</v>
      </c>
    </row>
    <row r="2902" spans="1:3" x14ac:dyDescent="0.25">
      <c r="A2902" s="27" t="s">
        <v>440</v>
      </c>
      <c r="B2902" t="s">
        <v>126</v>
      </c>
      <c r="C2902" t="b">
        <v>1</v>
      </c>
    </row>
    <row r="2903" spans="1:3" x14ac:dyDescent="0.25">
      <c r="A2903" s="27" t="s">
        <v>441</v>
      </c>
      <c r="B2903" t="s">
        <v>126</v>
      </c>
      <c r="C2903" t="b">
        <v>1</v>
      </c>
    </row>
    <row r="2904" spans="1:3" x14ac:dyDescent="0.25">
      <c r="A2904" s="27" t="s">
        <v>442</v>
      </c>
      <c r="B2904" t="s">
        <v>126</v>
      </c>
      <c r="C2904" t="b">
        <v>1</v>
      </c>
    </row>
    <row r="2905" spans="1:3" x14ac:dyDescent="0.25">
      <c r="A2905" s="27" t="s">
        <v>443</v>
      </c>
      <c r="B2905" t="s">
        <v>126</v>
      </c>
      <c r="C2905" t="b">
        <v>1</v>
      </c>
    </row>
    <row r="2906" spans="1:3" x14ac:dyDescent="0.25">
      <c r="A2906" s="27" t="s">
        <v>444</v>
      </c>
      <c r="B2906" t="s">
        <v>126</v>
      </c>
      <c r="C2906" t="b">
        <v>1</v>
      </c>
    </row>
    <row r="2907" spans="1:3" x14ac:dyDescent="0.25">
      <c r="A2907" s="27" t="s">
        <v>445</v>
      </c>
      <c r="B2907" t="s">
        <v>126</v>
      </c>
      <c r="C2907" t="b">
        <v>1</v>
      </c>
    </row>
    <row r="2908" spans="1:3" x14ac:dyDescent="0.25">
      <c r="A2908" s="27" t="s">
        <v>446</v>
      </c>
      <c r="B2908" t="s">
        <v>126</v>
      </c>
      <c r="C2908" t="b">
        <v>1</v>
      </c>
    </row>
    <row r="2909" spans="1:3" x14ac:dyDescent="0.25">
      <c r="A2909" s="27" t="s">
        <v>447</v>
      </c>
      <c r="B2909" t="s">
        <v>126</v>
      </c>
      <c r="C2909" t="b">
        <v>1</v>
      </c>
    </row>
    <row r="2910" spans="1:3" x14ac:dyDescent="0.25">
      <c r="A2910" s="27" t="s">
        <v>448</v>
      </c>
      <c r="B2910" t="s">
        <v>126</v>
      </c>
      <c r="C2910" t="b">
        <v>1</v>
      </c>
    </row>
    <row r="2911" spans="1:3" x14ac:dyDescent="0.25">
      <c r="A2911" s="27" t="s">
        <v>449</v>
      </c>
      <c r="B2911" t="s">
        <v>126</v>
      </c>
      <c r="C2911" t="b">
        <v>1</v>
      </c>
    </row>
    <row r="2912" spans="1:3" x14ac:dyDescent="0.25">
      <c r="A2912" s="27" t="s">
        <v>450</v>
      </c>
      <c r="B2912" t="s">
        <v>126</v>
      </c>
      <c r="C2912" t="b">
        <v>1</v>
      </c>
    </row>
    <row r="2913" spans="1:3" x14ac:dyDescent="0.25">
      <c r="A2913" s="27" t="s">
        <v>451</v>
      </c>
      <c r="B2913" t="s">
        <v>126</v>
      </c>
      <c r="C2913" t="b">
        <v>1</v>
      </c>
    </row>
    <row r="2914" spans="1:3" x14ac:dyDescent="0.25">
      <c r="A2914" s="27" t="s">
        <v>452</v>
      </c>
      <c r="B2914" t="s">
        <v>126</v>
      </c>
      <c r="C2914" t="b">
        <v>1</v>
      </c>
    </row>
    <row r="2915" spans="1:3" x14ac:dyDescent="0.25">
      <c r="A2915" s="27" t="s">
        <v>453</v>
      </c>
      <c r="B2915" t="s">
        <v>126</v>
      </c>
      <c r="C2915" t="b">
        <v>1</v>
      </c>
    </row>
    <row r="2916" spans="1:3" x14ac:dyDescent="0.25">
      <c r="A2916" s="27" t="s">
        <v>454</v>
      </c>
      <c r="B2916" t="s">
        <v>126</v>
      </c>
      <c r="C2916" t="b">
        <v>1</v>
      </c>
    </row>
    <row r="2917" spans="1:3" x14ac:dyDescent="0.25">
      <c r="A2917" s="27" t="s">
        <v>455</v>
      </c>
      <c r="B2917" t="s">
        <v>126</v>
      </c>
      <c r="C2917" t="b">
        <v>1</v>
      </c>
    </row>
    <row r="2918" spans="1:3" x14ac:dyDescent="0.25">
      <c r="A2918" s="27" t="s">
        <v>456</v>
      </c>
      <c r="B2918" t="s">
        <v>126</v>
      </c>
      <c r="C2918" t="b">
        <v>1</v>
      </c>
    </row>
    <row r="2919" spans="1:3" x14ac:dyDescent="0.25">
      <c r="A2919" s="27" t="s">
        <v>457</v>
      </c>
      <c r="B2919" t="s">
        <v>126</v>
      </c>
      <c r="C2919" t="b">
        <v>1</v>
      </c>
    </row>
    <row r="2920" spans="1:3" x14ac:dyDescent="0.25">
      <c r="A2920" s="27" t="s">
        <v>223</v>
      </c>
      <c r="B2920" t="s">
        <v>193</v>
      </c>
      <c r="C2920" s="27" t="s">
        <v>486</v>
      </c>
    </row>
    <row r="2921" spans="1:3" x14ac:dyDescent="0.25">
      <c r="A2921" t="s">
        <v>478</v>
      </c>
    </row>
    <row r="2922" spans="1:3" x14ac:dyDescent="0.25">
      <c r="A2922" t="s">
        <v>1108</v>
      </c>
    </row>
    <row r="2923" spans="1:3" x14ac:dyDescent="0.25">
      <c r="A2923" s="27" t="s">
        <v>13</v>
      </c>
      <c r="B2923" t="s">
        <v>124</v>
      </c>
      <c r="C2923" s="27" t="s">
        <v>184</v>
      </c>
    </row>
    <row r="2924" spans="1:3" x14ac:dyDescent="0.25">
      <c r="A2924" s="27" t="s">
        <v>13</v>
      </c>
      <c r="B2924" t="s">
        <v>125</v>
      </c>
      <c r="C2924" t="b">
        <v>0</v>
      </c>
    </row>
    <row r="2925" spans="1:3" x14ac:dyDescent="0.25">
      <c r="A2925" s="27" t="s">
        <v>82</v>
      </c>
      <c r="B2925" t="s">
        <v>126</v>
      </c>
      <c r="C2925" t="b">
        <v>0</v>
      </c>
    </row>
    <row r="2926" spans="1:3" x14ac:dyDescent="0.25">
      <c r="A2926" s="27" t="s">
        <v>214</v>
      </c>
      <c r="B2926" t="s">
        <v>126</v>
      </c>
      <c r="C2926" t="b">
        <v>0</v>
      </c>
    </row>
    <row r="2927" spans="1:3" x14ac:dyDescent="0.25">
      <c r="A2927" s="27" t="s">
        <v>158</v>
      </c>
      <c r="B2927" t="s">
        <v>126</v>
      </c>
      <c r="C2927" t="b">
        <v>0</v>
      </c>
    </row>
    <row r="2928" spans="1:3" x14ac:dyDescent="0.25">
      <c r="A2928" s="27" t="s">
        <v>173</v>
      </c>
      <c r="B2928" t="s">
        <v>126</v>
      </c>
      <c r="C2928" t="b">
        <v>0</v>
      </c>
    </row>
    <row r="2929" spans="1:3" x14ac:dyDescent="0.25">
      <c r="A2929" s="27" t="s">
        <v>332</v>
      </c>
      <c r="B2929" t="s">
        <v>126</v>
      </c>
      <c r="C2929" t="b">
        <v>0</v>
      </c>
    </row>
    <row r="2930" spans="1:3" x14ac:dyDescent="0.25">
      <c r="A2930" s="27" t="s">
        <v>186</v>
      </c>
      <c r="B2930" t="s">
        <v>126</v>
      </c>
      <c r="C2930" t="b">
        <v>0</v>
      </c>
    </row>
    <row r="2931" spans="1:3" x14ac:dyDescent="0.25">
      <c r="A2931" s="27" t="s">
        <v>397</v>
      </c>
      <c r="B2931" t="s">
        <v>126</v>
      </c>
      <c r="C2931" t="b">
        <v>0</v>
      </c>
    </row>
    <row r="2932" spans="1:3" x14ac:dyDescent="0.25">
      <c r="A2932" s="27" t="s">
        <v>213</v>
      </c>
      <c r="B2932" t="s">
        <v>126</v>
      </c>
      <c r="C2932" t="b">
        <v>0</v>
      </c>
    </row>
    <row r="2933" spans="1:3" x14ac:dyDescent="0.25">
      <c r="A2933" s="27" t="s">
        <v>212</v>
      </c>
      <c r="B2933" t="s">
        <v>126</v>
      </c>
      <c r="C2933" t="b">
        <v>0</v>
      </c>
    </row>
    <row r="2934" spans="1:3" x14ac:dyDescent="0.25">
      <c r="A2934" s="27" t="s">
        <v>175</v>
      </c>
      <c r="B2934" t="s">
        <v>126</v>
      </c>
      <c r="C2934" t="b">
        <v>0</v>
      </c>
    </row>
    <row r="2935" spans="1:3" x14ac:dyDescent="0.25">
      <c r="A2935" s="27" t="s">
        <v>176</v>
      </c>
      <c r="B2935" t="s">
        <v>126</v>
      </c>
      <c r="C2935" t="b">
        <v>0</v>
      </c>
    </row>
    <row r="2936" spans="1:3" x14ac:dyDescent="0.25">
      <c r="A2936" s="27" t="s">
        <v>177</v>
      </c>
      <c r="B2936" t="s">
        <v>126</v>
      </c>
      <c r="C2936" t="b">
        <v>0</v>
      </c>
    </row>
    <row r="2937" spans="1:3" x14ac:dyDescent="0.25">
      <c r="A2937" s="27" t="s">
        <v>178</v>
      </c>
      <c r="B2937" t="s">
        <v>126</v>
      </c>
      <c r="C2937" t="b">
        <v>0</v>
      </c>
    </row>
    <row r="2938" spans="1:3" x14ac:dyDescent="0.25">
      <c r="A2938" s="27" t="s">
        <v>12</v>
      </c>
      <c r="B2938" t="s">
        <v>126</v>
      </c>
      <c r="C2938" t="b">
        <v>0</v>
      </c>
    </row>
    <row r="2939" spans="1:3" x14ac:dyDescent="0.25">
      <c r="A2939" s="27" t="s">
        <v>490</v>
      </c>
      <c r="B2939" t="s">
        <v>126</v>
      </c>
      <c r="C2939" t="b">
        <v>0</v>
      </c>
    </row>
    <row r="2940" spans="1:3" x14ac:dyDescent="0.25">
      <c r="A2940" s="27" t="s">
        <v>172</v>
      </c>
      <c r="B2940" t="s">
        <v>126</v>
      </c>
      <c r="C2940" t="b">
        <v>0</v>
      </c>
    </row>
    <row r="2941" spans="1:3" x14ac:dyDescent="0.25">
      <c r="A2941" s="27" t="s">
        <v>160</v>
      </c>
      <c r="B2941" t="s">
        <v>126</v>
      </c>
      <c r="C2941" t="b">
        <v>0</v>
      </c>
    </row>
    <row r="2942" spans="1:3" x14ac:dyDescent="0.25">
      <c r="A2942" s="27" t="s">
        <v>161</v>
      </c>
      <c r="B2942" t="s">
        <v>126</v>
      </c>
      <c r="C2942" t="b">
        <v>0</v>
      </c>
    </row>
    <row r="2943" spans="1:3" x14ac:dyDescent="0.25">
      <c r="A2943" s="27" t="s">
        <v>162</v>
      </c>
      <c r="B2943" t="s">
        <v>126</v>
      </c>
      <c r="C2943" t="b">
        <v>0</v>
      </c>
    </row>
    <row r="2944" spans="1:3" x14ac:dyDescent="0.25">
      <c r="A2944" s="27" t="s">
        <v>163</v>
      </c>
      <c r="B2944" t="s">
        <v>126</v>
      </c>
      <c r="C2944" t="b">
        <v>0</v>
      </c>
    </row>
    <row r="2945" spans="1:3" x14ac:dyDescent="0.25">
      <c r="A2945" s="27" t="s">
        <v>164</v>
      </c>
      <c r="B2945" t="s">
        <v>126</v>
      </c>
      <c r="C2945" t="b">
        <v>0</v>
      </c>
    </row>
    <row r="2946" spans="1:3" x14ac:dyDescent="0.25">
      <c r="A2946" s="27" t="s">
        <v>165</v>
      </c>
      <c r="B2946" t="s">
        <v>126</v>
      </c>
      <c r="C2946" t="b">
        <v>0</v>
      </c>
    </row>
    <row r="2947" spans="1:3" x14ac:dyDescent="0.25">
      <c r="A2947" s="27" t="s">
        <v>166</v>
      </c>
      <c r="B2947" t="s">
        <v>126</v>
      </c>
      <c r="C2947" t="b">
        <v>0</v>
      </c>
    </row>
    <row r="2948" spans="1:3" x14ac:dyDescent="0.25">
      <c r="A2948" s="27" t="s">
        <v>167</v>
      </c>
      <c r="B2948" t="s">
        <v>126</v>
      </c>
      <c r="C2948" t="b">
        <v>0</v>
      </c>
    </row>
    <row r="2949" spans="1:3" x14ac:dyDescent="0.25">
      <c r="A2949" s="27" t="s">
        <v>168</v>
      </c>
      <c r="B2949" t="s">
        <v>126</v>
      </c>
      <c r="C2949" t="b">
        <v>0</v>
      </c>
    </row>
    <row r="2950" spans="1:3" x14ac:dyDescent="0.25">
      <c r="A2950" s="27" t="s">
        <v>169</v>
      </c>
      <c r="B2950" t="s">
        <v>126</v>
      </c>
      <c r="C2950" t="b">
        <v>0</v>
      </c>
    </row>
    <row r="2951" spans="1:3" x14ac:dyDescent="0.25">
      <c r="A2951" s="27" t="s">
        <v>170</v>
      </c>
      <c r="B2951" t="s">
        <v>126</v>
      </c>
      <c r="C2951" t="b">
        <v>0</v>
      </c>
    </row>
    <row r="2952" spans="1:3" x14ac:dyDescent="0.25">
      <c r="A2952" s="27" t="s">
        <v>171</v>
      </c>
      <c r="B2952" t="s">
        <v>126</v>
      </c>
      <c r="C2952" t="b">
        <v>0</v>
      </c>
    </row>
    <row r="2953" spans="1:3" x14ac:dyDescent="0.25">
      <c r="A2953" t="s">
        <v>1109</v>
      </c>
    </row>
    <row r="2954" spans="1:3" x14ac:dyDescent="0.25">
      <c r="A2954" t="s">
        <v>547</v>
      </c>
    </row>
    <row r="2955" spans="1:3" x14ac:dyDescent="0.25">
      <c r="A2955" t="s">
        <v>1110</v>
      </c>
    </row>
    <row r="2956" spans="1:3" x14ac:dyDescent="0.25">
      <c r="A2956" t="s">
        <v>1113</v>
      </c>
    </row>
    <row r="2957" spans="1:3" x14ac:dyDescent="0.25">
      <c r="A2957" t="s">
        <v>548</v>
      </c>
    </row>
    <row r="2958" spans="1:3" x14ac:dyDescent="0.25">
      <c r="A2958" t="s">
        <v>1111</v>
      </c>
    </row>
    <row r="2959" spans="1:3" x14ac:dyDescent="0.25">
      <c r="A2959" s="27" t="s">
        <v>13</v>
      </c>
      <c r="B2959" t="s">
        <v>124</v>
      </c>
      <c r="C2959" s="27" t="s">
        <v>184</v>
      </c>
    </row>
    <row r="2960" spans="1:3" x14ac:dyDescent="0.25">
      <c r="A2960" s="27" t="s">
        <v>13</v>
      </c>
      <c r="B2960" t="s">
        <v>125</v>
      </c>
      <c r="C2960" t="b">
        <v>0</v>
      </c>
    </row>
    <row r="2961" spans="1:3" x14ac:dyDescent="0.25">
      <c r="A2961" s="27" t="s">
        <v>82</v>
      </c>
      <c r="B2961" t="s">
        <v>126</v>
      </c>
      <c r="C2961" t="b">
        <v>1</v>
      </c>
    </row>
    <row r="2962" spans="1:3" x14ac:dyDescent="0.25">
      <c r="A2962" s="27" t="s">
        <v>553</v>
      </c>
      <c r="B2962" t="s">
        <v>126</v>
      </c>
      <c r="C2962" t="b">
        <v>1</v>
      </c>
    </row>
    <row r="2963" spans="1:3" x14ac:dyDescent="0.25">
      <c r="A2963" s="27" t="s">
        <v>158</v>
      </c>
      <c r="B2963" t="s">
        <v>126</v>
      </c>
      <c r="C2963" t="b">
        <v>1</v>
      </c>
    </row>
    <row r="2964" spans="1:3" x14ac:dyDescent="0.25">
      <c r="A2964" s="27" t="s">
        <v>173</v>
      </c>
      <c r="B2964" t="s">
        <v>126</v>
      </c>
      <c r="C2964" t="b">
        <v>1</v>
      </c>
    </row>
    <row r="2965" spans="1:3" x14ac:dyDescent="0.25">
      <c r="A2965" s="27" t="s">
        <v>332</v>
      </c>
      <c r="B2965" t="s">
        <v>126</v>
      </c>
      <c r="C2965" t="b">
        <v>1</v>
      </c>
    </row>
    <row r="2966" spans="1:3" x14ac:dyDescent="0.25">
      <c r="A2966" s="27" t="s">
        <v>152</v>
      </c>
      <c r="B2966" t="s">
        <v>126</v>
      </c>
      <c r="C2966" t="b">
        <v>1</v>
      </c>
    </row>
    <row r="2967" spans="1:3" x14ac:dyDescent="0.25">
      <c r="A2967" s="27" t="s">
        <v>186</v>
      </c>
      <c r="B2967" t="s">
        <v>126</v>
      </c>
      <c r="C2967" t="b">
        <v>1</v>
      </c>
    </row>
    <row r="2968" spans="1:3" x14ac:dyDescent="0.25">
      <c r="A2968" s="27" t="s">
        <v>397</v>
      </c>
      <c r="B2968" t="s">
        <v>126</v>
      </c>
      <c r="C2968" t="b">
        <v>1</v>
      </c>
    </row>
    <row r="2969" spans="1:3" x14ac:dyDescent="0.25">
      <c r="A2969" s="27" t="s">
        <v>213</v>
      </c>
      <c r="B2969" t="s">
        <v>126</v>
      </c>
      <c r="C2969" t="b">
        <v>1</v>
      </c>
    </row>
    <row r="2970" spans="1:3" x14ac:dyDescent="0.25">
      <c r="A2970" s="27" t="s">
        <v>212</v>
      </c>
      <c r="B2970" t="s">
        <v>126</v>
      </c>
      <c r="C2970" t="b">
        <v>1</v>
      </c>
    </row>
    <row r="2971" spans="1:3" x14ac:dyDescent="0.25">
      <c r="A2971" s="27" t="s">
        <v>175</v>
      </c>
      <c r="B2971" t="s">
        <v>126</v>
      </c>
      <c r="C2971" t="b">
        <v>1</v>
      </c>
    </row>
    <row r="2972" spans="1:3" x14ac:dyDescent="0.25">
      <c r="A2972" s="27" t="s">
        <v>176</v>
      </c>
      <c r="B2972" t="s">
        <v>126</v>
      </c>
      <c r="C2972" t="b">
        <v>1</v>
      </c>
    </row>
    <row r="2973" spans="1:3" x14ac:dyDescent="0.25">
      <c r="A2973" s="27" t="s">
        <v>177</v>
      </c>
      <c r="B2973" t="s">
        <v>126</v>
      </c>
      <c r="C2973" t="b">
        <v>1</v>
      </c>
    </row>
    <row r="2974" spans="1:3" x14ac:dyDescent="0.25">
      <c r="A2974" s="27" t="s">
        <v>178</v>
      </c>
      <c r="B2974" t="s">
        <v>126</v>
      </c>
      <c r="C2974" t="b">
        <v>1</v>
      </c>
    </row>
    <row r="2975" spans="1:3" x14ac:dyDescent="0.25">
      <c r="A2975" s="27" t="s">
        <v>12</v>
      </c>
      <c r="B2975" t="s">
        <v>126</v>
      </c>
      <c r="C2975" t="b">
        <v>0</v>
      </c>
    </row>
    <row r="2976" spans="1:3" x14ac:dyDescent="0.25">
      <c r="A2976" s="27" t="s">
        <v>490</v>
      </c>
      <c r="B2976" t="s">
        <v>126</v>
      </c>
      <c r="C2976" t="b">
        <v>0</v>
      </c>
    </row>
    <row r="2977" spans="1:3" x14ac:dyDescent="0.25">
      <c r="A2977" s="27" t="s">
        <v>172</v>
      </c>
      <c r="B2977" t="s">
        <v>126</v>
      </c>
      <c r="C2977" t="b">
        <v>0</v>
      </c>
    </row>
    <row r="2978" spans="1:3" x14ac:dyDescent="0.25">
      <c r="A2978" s="27" t="s">
        <v>160</v>
      </c>
      <c r="B2978" t="s">
        <v>126</v>
      </c>
      <c r="C2978" t="b">
        <v>0</v>
      </c>
    </row>
    <row r="2979" spans="1:3" x14ac:dyDescent="0.25">
      <c r="A2979" s="27" t="s">
        <v>161</v>
      </c>
      <c r="B2979" t="s">
        <v>126</v>
      </c>
      <c r="C2979" t="b">
        <v>0</v>
      </c>
    </row>
    <row r="2980" spans="1:3" x14ac:dyDescent="0.25">
      <c r="A2980" s="27" t="s">
        <v>162</v>
      </c>
      <c r="B2980" t="s">
        <v>126</v>
      </c>
      <c r="C2980" t="b">
        <v>0</v>
      </c>
    </row>
    <row r="2981" spans="1:3" x14ac:dyDescent="0.25">
      <c r="A2981" s="27" t="s">
        <v>163</v>
      </c>
      <c r="B2981" t="s">
        <v>126</v>
      </c>
      <c r="C2981" t="b">
        <v>0</v>
      </c>
    </row>
    <row r="2982" spans="1:3" x14ac:dyDescent="0.25">
      <c r="A2982" s="27" t="s">
        <v>164</v>
      </c>
      <c r="B2982" t="s">
        <v>126</v>
      </c>
      <c r="C2982" t="b">
        <v>0</v>
      </c>
    </row>
    <row r="2983" spans="1:3" x14ac:dyDescent="0.25">
      <c r="A2983" s="27" t="s">
        <v>165</v>
      </c>
      <c r="B2983" t="s">
        <v>126</v>
      </c>
      <c r="C2983" t="b">
        <v>0</v>
      </c>
    </row>
    <row r="2984" spans="1:3" x14ac:dyDescent="0.25">
      <c r="A2984" s="27" t="s">
        <v>166</v>
      </c>
      <c r="B2984" t="s">
        <v>126</v>
      </c>
      <c r="C2984" t="b">
        <v>0</v>
      </c>
    </row>
    <row r="2985" spans="1:3" x14ac:dyDescent="0.25">
      <c r="A2985" s="27" t="s">
        <v>167</v>
      </c>
      <c r="B2985" t="s">
        <v>126</v>
      </c>
      <c r="C2985" t="b">
        <v>0</v>
      </c>
    </row>
    <row r="2986" spans="1:3" x14ac:dyDescent="0.25">
      <c r="A2986" s="27" t="s">
        <v>168</v>
      </c>
      <c r="B2986" t="s">
        <v>126</v>
      </c>
      <c r="C2986" t="b">
        <v>0</v>
      </c>
    </row>
    <row r="2987" spans="1:3" x14ac:dyDescent="0.25">
      <c r="A2987" s="27" t="s">
        <v>169</v>
      </c>
      <c r="B2987" t="s">
        <v>126</v>
      </c>
      <c r="C2987" t="b">
        <v>0</v>
      </c>
    </row>
    <row r="2988" spans="1:3" x14ac:dyDescent="0.25">
      <c r="A2988" s="27" t="s">
        <v>170</v>
      </c>
      <c r="B2988" t="s">
        <v>126</v>
      </c>
      <c r="C2988" t="b">
        <v>0</v>
      </c>
    </row>
    <row r="2989" spans="1:3" x14ac:dyDescent="0.25">
      <c r="A2989" s="27" t="s">
        <v>171</v>
      </c>
      <c r="B2989" t="s">
        <v>126</v>
      </c>
      <c r="C2989" t="b">
        <v>0</v>
      </c>
    </row>
    <row r="2990" spans="1:3" x14ac:dyDescent="0.25">
      <c r="A2990" s="27" t="s">
        <v>175</v>
      </c>
      <c r="B2990" t="s">
        <v>193</v>
      </c>
      <c r="C2990" s="27" t="s">
        <v>157</v>
      </c>
    </row>
    <row r="2991" spans="1:3" x14ac:dyDescent="0.25">
      <c r="A2991" s="27" t="s">
        <v>175</v>
      </c>
      <c r="B2991" t="s">
        <v>262</v>
      </c>
      <c r="C2991">
        <v>2</v>
      </c>
    </row>
    <row r="2992" spans="1:3" x14ac:dyDescent="0.25">
      <c r="A2992" s="27" t="s">
        <v>175</v>
      </c>
      <c r="B2992" t="s">
        <v>263</v>
      </c>
      <c r="C2992" s="27" t="s">
        <v>549</v>
      </c>
    </row>
    <row r="2993" spans="1:1" x14ac:dyDescent="0.25">
      <c r="A2993" t="s">
        <v>1112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F80D-3FC0-44C2-84F1-5138E7CD4ACA}">
  <sheetPr codeName="Sheet8"/>
  <dimension ref="A1:AM1348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39" x14ac:dyDescent="0.25">
      <c r="A1" s="7" t="s">
        <v>45</v>
      </c>
    </row>
    <row r="2" spans="1:39" x14ac:dyDescent="0.25">
      <c r="A2" t="s">
        <v>83</v>
      </c>
    </row>
    <row r="3" spans="1:39" x14ac:dyDescent="0.25">
      <c r="A3" t="s">
        <v>185</v>
      </c>
      <c r="B3" t="s">
        <v>77</v>
      </c>
      <c r="C3" t="b">
        <v>1</v>
      </c>
      <c r="D3" t="s">
        <v>81</v>
      </c>
      <c r="E3" t="s">
        <v>80</v>
      </c>
      <c r="W3" t="s">
        <v>1543</v>
      </c>
      <c r="Z3" t="b">
        <v>0</v>
      </c>
      <c r="AH3" t="s">
        <v>1953</v>
      </c>
      <c r="AI3" t="s">
        <v>1954</v>
      </c>
      <c r="AK3" t="b">
        <v>0</v>
      </c>
      <c r="AL3" t="b">
        <v>0</v>
      </c>
      <c r="AM3" t="s">
        <v>1952</v>
      </c>
    </row>
    <row r="4" spans="1:39" x14ac:dyDescent="0.25">
      <c r="A4" t="s">
        <v>184</v>
      </c>
      <c r="B4" t="s">
        <v>77</v>
      </c>
      <c r="C4" t="b">
        <v>1</v>
      </c>
      <c r="D4" t="s">
        <v>528</v>
      </c>
      <c r="E4" t="s">
        <v>80</v>
      </c>
      <c r="F4" t="s">
        <v>544</v>
      </c>
      <c r="G4" t="s">
        <v>545</v>
      </c>
      <c r="H4" t="s">
        <v>546</v>
      </c>
      <c r="S4" t="s">
        <v>80</v>
      </c>
      <c r="T4" t="s">
        <v>80</v>
      </c>
      <c r="U4" t="s">
        <v>80</v>
      </c>
      <c r="W4" t="s">
        <v>1609</v>
      </c>
      <c r="Z4" t="b">
        <v>0</v>
      </c>
      <c r="AH4" t="s">
        <v>1953</v>
      </c>
      <c r="AI4" t="s">
        <v>1954</v>
      </c>
      <c r="AK4" t="b">
        <v>0</v>
      </c>
      <c r="AL4" t="b">
        <v>0</v>
      </c>
      <c r="AM4" t="s">
        <v>1952</v>
      </c>
    </row>
    <row r="5" spans="1:39" x14ac:dyDescent="0.25">
      <c r="A5" t="s">
        <v>856</v>
      </c>
      <c r="B5" t="s">
        <v>77</v>
      </c>
      <c r="C5" t="b">
        <v>1</v>
      </c>
      <c r="D5" t="s">
        <v>849</v>
      </c>
      <c r="E5" t="s">
        <v>80</v>
      </c>
      <c r="F5" t="s">
        <v>850</v>
      </c>
      <c r="G5" t="s">
        <v>851</v>
      </c>
      <c r="H5" t="s">
        <v>852</v>
      </c>
      <c r="S5" t="s">
        <v>80</v>
      </c>
      <c r="T5" t="s">
        <v>80</v>
      </c>
      <c r="U5" t="s">
        <v>80</v>
      </c>
      <c r="W5" t="s">
        <v>1611</v>
      </c>
      <c r="Z5" t="b">
        <v>0</v>
      </c>
      <c r="AH5" t="s">
        <v>1953</v>
      </c>
      <c r="AI5" t="s">
        <v>1954</v>
      </c>
      <c r="AK5" t="b">
        <v>0</v>
      </c>
      <c r="AL5" t="b">
        <v>0</v>
      </c>
      <c r="AM5" t="s">
        <v>1952</v>
      </c>
    </row>
    <row r="6" spans="1:39" x14ac:dyDescent="0.25">
      <c r="A6" t="s">
        <v>84</v>
      </c>
    </row>
    <row r="7" spans="1:39" x14ac:dyDescent="0.25">
      <c r="A7" t="s">
        <v>367</v>
      </c>
    </row>
    <row r="8" spans="1:39" x14ac:dyDescent="0.25">
      <c r="D8">
        <v>1</v>
      </c>
      <c r="E8" t="s">
        <v>73</v>
      </c>
      <c r="F8" s="27" t="s">
        <v>398</v>
      </c>
      <c r="G8" t="s">
        <v>75</v>
      </c>
      <c r="I8">
        <v>10</v>
      </c>
      <c r="J8">
        <v>0</v>
      </c>
      <c r="K8" t="s">
        <v>1537</v>
      </c>
      <c r="M8" t="s">
        <v>78</v>
      </c>
      <c r="N8" t="s">
        <v>404</v>
      </c>
      <c r="O8" t="s">
        <v>80</v>
      </c>
      <c r="S8" t="b">
        <v>0</v>
      </c>
    </row>
    <row r="9" spans="1:39" x14ac:dyDescent="0.25">
      <c r="D9">
        <v>2</v>
      </c>
      <c r="E9" t="s">
        <v>73</v>
      </c>
      <c r="F9" s="27" t="s">
        <v>74</v>
      </c>
      <c r="G9" t="s">
        <v>75</v>
      </c>
      <c r="I9">
        <v>10</v>
      </c>
      <c r="J9">
        <v>0</v>
      </c>
      <c r="K9" t="s">
        <v>1538</v>
      </c>
      <c r="M9" t="s">
        <v>78</v>
      </c>
      <c r="N9" t="s">
        <v>365</v>
      </c>
      <c r="O9" t="s">
        <v>80</v>
      </c>
      <c r="S9" t="b">
        <v>0</v>
      </c>
    </row>
    <row r="10" spans="1:39" x14ac:dyDescent="0.25">
      <c r="D10">
        <v>3</v>
      </c>
      <c r="E10" t="s">
        <v>73</v>
      </c>
      <c r="F10" s="27" t="s">
        <v>76</v>
      </c>
      <c r="G10" t="s">
        <v>75</v>
      </c>
      <c r="I10">
        <v>10</v>
      </c>
      <c r="J10">
        <v>0</v>
      </c>
      <c r="K10" t="s">
        <v>1539</v>
      </c>
      <c r="M10" t="s">
        <v>78</v>
      </c>
      <c r="N10" t="s">
        <v>366</v>
      </c>
      <c r="O10" t="s">
        <v>80</v>
      </c>
      <c r="S10" t="b">
        <v>1</v>
      </c>
    </row>
    <row r="11" spans="1:39" x14ac:dyDescent="0.25">
      <c r="D11">
        <v>4</v>
      </c>
      <c r="E11" t="s">
        <v>73</v>
      </c>
      <c r="F11" s="27" t="s">
        <v>134</v>
      </c>
      <c r="G11" t="s">
        <v>75</v>
      </c>
      <c r="I11">
        <v>10</v>
      </c>
      <c r="J11">
        <v>0</v>
      </c>
      <c r="K11" t="s">
        <v>1540</v>
      </c>
      <c r="M11" t="s">
        <v>78</v>
      </c>
      <c r="N11" t="s">
        <v>135</v>
      </c>
      <c r="O11" t="s">
        <v>80</v>
      </c>
      <c r="S11" t="b">
        <v>1</v>
      </c>
    </row>
    <row r="12" spans="1:39" x14ac:dyDescent="0.25">
      <c r="A12" t="s">
        <v>368</v>
      </c>
    </row>
    <row r="13" spans="1:39" x14ac:dyDescent="0.25">
      <c r="A13" t="s">
        <v>369</v>
      </c>
    </row>
    <row r="14" spans="1:39" x14ac:dyDescent="0.25">
      <c r="A14" t="s">
        <v>373</v>
      </c>
      <c r="B14" t="s">
        <v>78</v>
      </c>
      <c r="C14" t="s">
        <v>79</v>
      </c>
      <c r="E14" t="s">
        <v>1830</v>
      </c>
      <c r="F14" t="s">
        <v>1831</v>
      </c>
      <c r="H14" t="s">
        <v>1831</v>
      </c>
      <c r="J14" t="s">
        <v>1832</v>
      </c>
      <c r="K14">
        <v>90</v>
      </c>
    </row>
    <row r="15" spans="1:39" x14ac:dyDescent="0.25">
      <c r="A15" t="s">
        <v>373</v>
      </c>
      <c r="B15" t="s">
        <v>78</v>
      </c>
      <c r="C15" t="s">
        <v>79</v>
      </c>
      <c r="E15" t="s">
        <v>1830</v>
      </c>
      <c r="F15" t="s">
        <v>1833</v>
      </c>
      <c r="H15" t="s">
        <v>1834</v>
      </c>
      <c r="J15" t="s">
        <v>1835</v>
      </c>
      <c r="K15">
        <v>91</v>
      </c>
      <c r="N15" t="s">
        <v>1836</v>
      </c>
    </row>
    <row r="16" spans="1:39" x14ac:dyDescent="0.25">
      <c r="A16" t="s">
        <v>373</v>
      </c>
      <c r="B16" t="s">
        <v>78</v>
      </c>
      <c r="C16" t="s">
        <v>79</v>
      </c>
      <c r="D16" s="27" t="s">
        <v>74</v>
      </c>
      <c r="E16" t="s">
        <v>1837</v>
      </c>
      <c r="J16" t="s">
        <v>888</v>
      </c>
      <c r="N16" s="27" t="s">
        <v>1838</v>
      </c>
    </row>
    <row r="17" spans="1:19" x14ac:dyDescent="0.25">
      <c r="A17" t="s">
        <v>373</v>
      </c>
      <c r="B17" t="s">
        <v>78</v>
      </c>
      <c r="C17" t="s">
        <v>79</v>
      </c>
      <c r="D17" s="27" t="s">
        <v>398</v>
      </c>
      <c r="E17" t="s">
        <v>1837</v>
      </c>
      <c r="J17" t="s">
        <v>888</v>
      </c>
      <c r="N17" s="27" t="s">
        <v>0</v>
      </c>
    </row>
    <row r="18" spans="1:19" x14ac:dyDescent="0.25">
      <c r="A18" t="s">
        <v>373</v>
      </c>
      <c r="B18" t="s">
        <v>78</v>
      </c>
      <c r="C18" t="s">
        <v>79</v>
      </c>
      <c r="D18" s="27" t="s">
        <v>76</v>
      </c>
      <c r="E18" t="s">
        <v>1837</v>
      </c>
      <c r="J18" t="s">
        <v>888</v>
      </c>
      <c r="N18" s="27" t="s">
        <v>1839</v>
      </c>
    </row>
    <row r="19" spans="1:19" x14ac:dyDescent="0.25">
      <c r="A19" t="s">
        <v>373</v>
      </c>
      <c r="B19" t="s">
        <v>78</v>
      </c>
      <c r="C19" t="s">
        <v>79</v>
      </c>
      <c r="E19" t="s">
        <v>938</v>
      </c>
      <c r="J19" t="s">
        <v>888</v>
      </c>
    </row>
    <row r="20" spans="1:19" x14ac:dyDescent="0.25">
      <c r="A20" t="s">
        <v>370</v>
      </c>
    </row>
    <row r="21" spans="1:19" x14ac:dyDescent="0.25">
      <c r="A21" t="s">
        <v>405</v>
      </c>
    </row>
    <row r="22" spans="1:19" x14ac:dyDescent="0.25">
      <c r="D22">
        <v>1</v>
      </c>
      <c r="E22" t="s">
        <v>73</v>
      </c>
      <c r="F22" s="27" t="s">
        <v>318</v>
      </c>
      <c r="G22" t="s">
        <v>1950</v>
      </c>
      <c r="H22">
        <v>10</v>
      </c>
      <c r="K22" t="s">
        <v>318</v>
      </c>
      <c r="S22" t="b">
        <v>1</v>
      </c>
    </row>
    <row r="23" spans="1:19" x14ac:dyDescent="0.25">
      <c r="A23" t="s">
        <v>406</v>
      </c>
    </row>
    <row r="24" spans="1:19" x14ac:dyDescent="0.25">
      <c r="A24" t="s">
        <v>374</v>
      </c>
    </row>
    <row r="25" spans="1:19" x14ac:dyDescent="0.25">
      <c r="D25">
        <v>1</v>
      </c>
      <c r="E25" t="s">
        <v>73</v>
      </c>
      <c r="F25" s="27" t="s">
        <v>398</v>
      </c>
      <c r="G25" t="s">
        <v>75</v>
      </c>
      <c r="I25">
        <v>10</v>
      </c>
      <c r="J25">
        <v>0</v>
      </c>
      <c r="K25" t="s">
        <v>1537</v>
      </c>
      <c r="S25" t="b">
        <v>1</v>
      </c>
    </row>
    <row r="26" spans="1:19" x14ac:dyDescent="0.25">
      <c r="D26">
        <v>2</v>
      </c>
      <c r="E26" t="s">
        <v>73</v>
      </c>
      <c r="F26" s="27" t="s">
        <v>318</v>
      </c>
      <c r="G26" t="s">
        <v>1950</v>
      </c>
      <c r="H26">
        <v>10</v>
      </c>
      <c r="K26" t="s">
        <v>318</v>
      </c>
      <c r="S26" t="b">
        <v>1</v>
      </c>
    </row>
    <row r="27" spans="1:19" x14ac:dyDescent="0.25">
      <c r="A27" t="s">
        <v>375</v>
      </c>
    </row>
    <row r="28" spans="1:19" x14ac:dyDescent="0.25">
      <c r="A28" t="s">
        <v>376</v>
      </c>
    </row>
    <row r="29" spans="1:19" x14ac:dyDescent="0.25">
      <c r="D29">
        <v>1</v>
      </c>
      <c r="E29" t="s">
        <v>73</v>
      </c>
      <c r="F29" s="27" t="s">
        <v>398</v>
      </c>
      <c r="G29" t="s">
        <v>75</v>
      </c>
      <c r="I29">
        <v>10</v>
      </c>
      <c r="J29">
        <v>0</v>
      </c>
      <c r="K29" t="s">
        <v>1537</v>
      </c>
      <c r="S29" t="b">
        <v>1</v>
      </c>
    </row>
    <row r="30" spans="1:19" x14ac:dyDescent="0.25">
      <c r="D30">
        <v>2</v>
      </c>
      <c r="E30" t="s">
        <v>73</v>
      </c>
      <c r="F30" s="27" t="s">
        <v>318</v>
      </c>
      <c r="G30" t="s">
        <v>1950</v>
      </c>
      <c r="H30">
        <v>10</v>
      </c>
      <c r="K30" t="s">
        <v>318</v>
      </c>
      <c r="S30" t="b">
        <v>1</v>
      </c>
    </row>
    <row r="31" spans="1:19" x14ac:dyDescent="0.25">
      <c r="A31" t="s">
        <v>377</v>
      </c>
    </row>
    <row r="32" spans="1:19" x14ac:dyDescent="0.25">
      <c r="A32" t="s">
        <v>378</v>
      </c>
    </row>
    <row r="33" spans="1:19" x14ac:dyDescent="0.25">
      <c r="D33">
        <v>1</v>
      </c>
      <c r="E33" t="s">
        <v>73</v>
      </c>
      <c r="F33" s="27" t="s">
        <v>398</v>
      </c>
      <c r="G33" t="s">
        <v>75</v>
      </c>
      <c r="I33">
        <v>10</v>
      </c>
      <c r="J33">
        <v>0</v>
      </c>
      <c r="K33" t="s">
        <v>1537</v>
      </c>
      <c r="S33" t="b">
        <v>1</v>
      </c>
    </row>
    <row r="34" spans="1:19" x14ac:dyDescent="0.25">
      <c r="D34">
        <v>2</v>
      </c>
      <c r="E34" t="s">
        <v>73</v>
      </c>
      <c r="F34" s="27" t="s">
        <v>318</v>
      </c>
      <c r="G34" t="s">
        <v>1950</v>
      </c>
      <c r="H34">
        <v>10</v>
      </c>
      <c r="K34" t="s">
        <v>318</v>
      </c>
      <c r="S34" t="b">
        <v>1</v>
      </c>
    </row>
    <row r="35" spans="1:19" x14ac:dyDescent="0.25">
      <c r="A35" t="s">
        <v>379</v>
      </c>
    </row>
    <row r="36" spans="1:19" x14ac:dyDescent="0.25">
      <c r="A36" t="s">
        <v>722</v>
      </c>
    </row>
    <row r="38" spans="1:19" x14ac:dyDescent="0.25">
      <c r="A38">
        <v>1</v>
      </c>
      <c r="B38" s="27" t="s">
        <v>1541</v>
      </c>
    </row>
    <row r="39" spans="1:19" x14ac:dyDescent="0.25">
      <c r="A39" t="s">
        <v>723</v>
      </c>
    </row>
    <row r="40" spans="1:19" x14ac:dyDescent="0.25">
      <c r="A40" t="s">
        <v>531</v>
      </c>
    </row>
    <row r="41" spans="1:19" x14ac:dyDescent="0.25">
      <c r="D41">
        <v>1</v>
      </c>
      <c r="E41" t="s">
        <v>73</v>
      </c>
      <c r="F41" s="27" t="s">
        <v>398</v>
      </c>
      <c r="G41" t="s">
        <v>75</v>
      </c>
      <c r="I41">
        <v>10</v>
      </c>
      <c r="J41">
        <v>0</v>
      </c>
      <c r="K41" t="s">
        <v>1537</v>
      </c>
      <c r="M41" t="s">
        <v>78</v>
      </c>
      <c r="N41" t="s">
        <v>404</v>
      </c>
      <c r="O41" t="s">
        <v>80</v>
      </c>
      <c r="S41" t="b">
        <v>0</v>
      </c>
    </row>
    <row r="42" spans="1:19" x14ac:dyDescent="0.25">
      <c r="D42">
        <v>2</v>
      </c>
      <c r="E42" t="s">
        <v>73</v>
      </c>
      <c r="F42" s="27" t="s">
        <v>74</v>
      </c>
      <c r="G42" t="s">
        <v>75</v>
      </c>
      <c r="I42">
        <v>10</v>
      </c>
      <c r="J42">
        <v>0</v>
      </c>
      <c r="K42" t="s">
        <v>1538</v>
      </c>
      <c r="M42" t="s">
        <v>78</v>
      </c>
      <c r="N42" t="s">
        <v>365</v>
      </c>
      <c r="O42" t="s">
        <v>80</v>
      </c>
      <c r="S42" t="b">
        <v>0</v>
      </c>
    </row>
    <row r="43" spans="1:19" x14ac:dyDescent="0.25">
      <c r="D43">
        <v>3</v>
      </c>
      <c r="E43" t="s">
        <v>73</v>
      </c>
      <c r="F43" s="27" t="s">
        <v>76</v>
      </c>
      <c r="G43" t="s">
        <v>75</v>
      </c>
      <c r="I43">
        <v>10</v>
      </c>
      <c r="J43">
        <v>0</v>
      </c>
      <c r="K43" t="s">
        <v>1539</v>
      </c>
      <c r="M43" t="s">
        <v>78</v>
      </c>
      <c r="N43" t="s">
        <v>366</v>
      </c>
      <c r="O43" t="s">
        <v>80</v>
      </c>
      <c r="S43" t="b">
        <v>1</v>
      </c>
    </row>
    <row r="44" spans="1:19" x14ac:dyDescent="0.25">
      <c r="D44">
        <v>4</v>
      </c>
      <c r="E44" t="s">
        <v>73</v>
      </c>
      <c r="F44" s="27" t="s">
        <v>337</v>
      </c>
      <c r="G44" t="s">
        <v>75</v>
      </c>
      <c r="I44">
        <v>10</v>
      </c>
      <c r="J44">
        <v>0</v>
      </c>
      <c r="K44" t="s">
        <v>1584</v>
      </c>
      <c r="M44" t="s">
        <v>78</v>
      </c>
      <c r="N44" t="s">
        <v>550</v>
      </c>
      <c r="O44" t="s">
        <v>80</v>
      </c>
      <c r="S44" t="b">
        <v>1</v>
      </c>
    </row>
    <row r="45" spans="1:19" x14ac:dyDescent="0.25">
      <c r="A45" t="s">
        <v>532</v>
      </c>
    </row>
    <row r="46" spans="1:19" x14ac:dyDescent="0.25">
      <c r="A46" t="s">
        <v>533</v>
      </c>
    </row>
    <row r="47" spans="1:19" x14ac:dyDescent="0.25">
      <c r="A47" t="s">
        <v>373</v>
      </c>
      <c r="B47" t="s">
        <v>78</v>
      </c>
      <c r="C47" t="s">
        <v>534</v>
      </c>
      <c r="E47" t="s">
        <v>1830</v>
      </c>
      <c r="F47" t="s">
        <v>1831</v>
      </c>
      <c r="H47" t="s">
        <v>1831</v>
      </c>
      <c r="J47" t="s">
        <v>1832</v>
      </c>
      <c r="K47">
        <v>90</v>
      </c>
    </row>
    <row r="48" spans="1:19" x14ac:dyDescent="0.25">
      <c r="A48" t="s">
        <v>373</v>
      </c>
      <c r="B48" t="s">
        <v>78</v>
      </c>
      <c r="C48" t="s">
        <v>534</v>
      </c>
      <c r="E48" t="s">
        <v>1830</v>
      </c>
      <c r="F48" t="s">
        <v>1941</v>
      </c>
      <c r="H48" t="s">
        <v>1942</v>
      </c>
      <c r="J48" t="s">
        <v>1835</v>
      </c>
      <c r="K48">
        <v>91</v>
      </c>
      <c r="N48" t="s">
        <v>1943</v>
      </c>
    </row>
    <row r="49" spans="1:19" x14ac:dyDescent="0.25">
      <c r="A49" t="s">
        <v>373</v>
      </c>
      <c r="B49" t="s">
        <v>78</v>
      </c>
      <c r="C49" t="s">
        <v>534</v>
      </c>
      <c r="D49" s="27" t="s">
        <v>74</v>
      </c>
      <c r="E49" t="s">
        <v>1837</v>
      </c>
      <c r="J49" t="s">
        <v>888</v>
      </c>
      <c r="N49" s="27" t="s">
        <v>1838</v>
      </c>
    </row>
    <row r="50" spans="1:19" x14ac:dyDescent="0.25">
      <c r="A50" t="s">
        <v>373</v>
      </c>
      <c r="B50" t="s">
        <v>78</v>
      </c>
      <c r="C50" t="s">
        <v>534</v>
      </c>
      <c r="D50" s="27" t="s">
        <v>398</v>
      </c>
      <c r="E50" t="s">
        <v>1837</v>
      </c>
      <c r="J50" t="s">
        <v>888</v>
      </c>
      <c r="N50" s="27" t="s">
        <v>0</v>
      </c>
    </row>
    <row r="51" spans="1:19" x14ac:dyDescent="0.25">
      <c r="A51" t="s">
        <v>373</v>
      </c>
      <c r="B51" t="s">
        <v>78</v>
      </c>
      <c r="C51" t="s">
        <v>534</v>
      </c>
      <c r="D51" s="27" t="s">
        <v>76</v>
      </c>
      <c r="E51" t="s">
        <v>1837</v>
      </c>
      <c r="J51" t="s">
        <v>888</v>
      </c>
      <c r="N51" s="27" t="s">
        <v>1839</v>
      </c>
    </row>
    <row r="52" spans="1:19" x14ac:dyDescent="0.25">
      <c r="A52" t="s">
        <v>373</v>
      </c>
      <c r="B52" t="s">
        <v>78</v>
      </c>
      <c r="C52" t="s">
        <v>534</v>
      </c>
      <c r="E52" t="s">
        <v>887</v>
      </c>
      <c r="J52" t="s">
        <v>888</v>
      </c>
    </row>
    <row r="53" spans="1:19" x14ac:dyDescent="0.25">
      <c r="A53" t="s">
        <v>373</v>
      </c>
      <c r="B53" t="s">
        <v>78</v>
      </c>
      <c r="C53" t="s">
        <v>534</v>
      </c>
      <c r="E53" t="s">
        <v>938</v>
      </c>
      <c r="J53" t="s">
        <v>888</v>
      </c>
    </row>
    <row r="54" spans="1:19" ht="409.5" x14ac:dyDescent="0.25">
      <c r="A54" t="s">
        <v>373</v>
      </c>
      <c r="B54" t="s">
        <v>78</v>
      </c>
      <c r="C54" t="s">
        <v>534</v>
      </c>
      <c r="E54" t="s">
        <v>1827</v>
      </c>
      <c r="J54" t="s">
        <v>888</v>
      </c>
      <c r="N54" s="74" t="s">
        <v>1828</v>
      </c>
    </row>
    <row r="55" spans="1:19" x14ac:dyDescent="0.25">
      <c r="A55" t="s">
        <v>535</v>
      </c>
    </row>
    <row r="56" spans="1:19" x14ac:dyDescent="0.25">
      <c r="A56" t="s">
        <v>536</v>
      </c>
    </row>
    <row r="57" spans="1:19" x14ac:dyDescent="0.25">
      <c r="D57">
        <v>1</v>
      </c>
      <c r="E57" t="s">
        <v>73</v>
      </c>
      <c r="F57" s="27" t="s">
        <v>74</v>
      </c>
      <c r="G57" t="s">
        <v>75</v>
      </c>
      <c r="I57">
        <v>10</v>
      </c>
      <c r="J57">
        <v>0</v>
      </c>
      <c r="K57" t="s">
        <v>1538</v>
      </c>
      <c r="S57" t="b">
        <v>1</v>
      </c>
    </row>
    <row r="58" spans="1:19" x14ac:dyDescent="0.25">
      <c r="D58">
        <v>2</v>
      </c>
      <c r="E58" t="s">
        <v>73</v>
      </c>
      <c r="F58" s="27" t="s">
        <v>76</v>
      </c>
      <c r="G58" t="s">
        <v>75</v>
      </c>
      <c r="I58">
        <v>10</v>
      </c>
      <c r="J58">
        <v>0</v>
      </c>
      <c r="K58" t="s">
        <v>1539</v>
      </c>
      <c r="S58" t="b">
        <v>1</v>
      </c>
    </row>
    <row r="59" spans="1:19" x14ac:dyDescent="0.25">
      <c r="D59">
        <v>3</v>
      </c>
      <c r="E59" t="s">
        <v>73</v>
      </c>
      <c r="F59" s="27" t="s">
        <v>337</v>
      </c>
      <c r="G59" t="s">
        <v>75</v>
      </c>
      <c r="I59">
        <v>10</v>
      </c>
      <c r="J59">
        <v>0</v>
      </c>
      <c r="K59" t="s">
        <v>1584</v>
      </c>
      <c r="S59" t="b">
        <v>1</v>
      </c>
    </row>
    <row r="60" spans="1:19" x14ac:dyDescent="0.25">
      <c r="D60">
        <v>4</v>
      </c>
      <c r="E60" t="s">
        <v>73</v>
      </c>
      <c r="F60" s="27" t="s">
        <v>136</v>
      </c>
      <c r="G60" t="s">
        <v>75</v>
      </c>
      <c r="I60">
        <v>10</v>
      </c>
      <c r="J60">
        <v>0</v>
      </c>
      <c r="K60" t="s">
        <v>136</v>
      </c>
      <c r="S60" t="b">
        <v>1</v>
      </c>
    </row>
    <row r="61" spans="1:19" x14ac:dyDescent="0.25">
      <c r="D61">
        <v>5</v>
      </c>
      <c r="E61" t="s">
        <v>73</v>
      </c>
      <c r="F61" s="27" t="s">
        <v>158</v>
      </c>
      <c r="G61" t="s">
        <v>132</v>
      </c>
      <c r="H61">
        <v>50</v>
      </c>
      <c r="K61" t="s">
        <v>889</v>
      </c>
      <c r="S61" t="b">
        <v>1</v>
      </c>
    </row>
    <row r="62" spans="1:19" x14ac:dyDescent="0.25">
      <c r="D62">
        <v>6</v>
      </c>
      <c r="E62" t="s">
        <v>73</v>
      </c>
      <c r="F62" s="27" t="s">
        <v>173</v>
      </c>
      <c r="G62" t="s">
        <v>75</v>
      </c>
      <c r="I62">
        <v>10</v>
      </c>
      <c r="J62">
        <v>0</v>
      </c>
      <c r="K62" t="s">
        <v>890</v>
      </c>
      <c r="S62" t="b">
        <v>1</v>
      </c>
    </row>
    <row r="63" spans="1:19" x14ac:dyDescent="0.25">
      <c r="D63">
        <v>7</v>
      </c>
      <c r="E63" t="s">
        <v>73</v>
      </c>
      <c r="F63" s="27" t="s">
        <v>332</v>
      </c>
      <c r="G63" t="s">
        <v>75</v>
      </c>
      <c r="I63">
        <v>10</v>
      </c>
      <c r="J63">
        <v>0</v>
      </c>
      <c r="K63" t="s">
        <v>1585</v>
      </c>
      <c r="S63" t="b">
        <v>1</v>
      </c>
    </row>
    <row r="64" spans="1:19" x14ac:dyDescent="0.25">
      <c r="D64">
        <v>8</v>
      </c>
      <c r="E64" t="s">
        <v>73</v>
      </c>
      <c r="F64" s="27" t="s">
        <v>152</v>
      </c>
      <c r="G64" t="s">
        <v>132</v>
      </c>
      <c r="H64">
        <v>50</v>
      </c>
      <c r="K64" t="s">
        <v>1586</v>
      </c>
      <c r="S64" t="b">
        <v>1</v>
      </c>
    </row>
    <row r="65" spans="4:19" x14ac:dyDescent="0.25">
      <c r="D65">
        <v>9</v>
      </c>
      <c r="E65" t="s">
        <v>73</v>
      </c>
      <c r="F65" s="27" t="s">
        <v>186</v>
      </c>
      <c r="G65" t="s">
        <v>75</v>
      </c>
      <c r="I65">
        <v>10</v>
      </c>
      <c r="J65">
        <v>0</v>
      </c>
      <c r="K65" t="s">
        <v>195</v>
      </c>
      <c r="S65" t="b">
        <v>1</v>
      </c>
    </row>
    <row r="66" spans="4:19" x14ac:dyDescent="0.25">
      <c r="D66">
        <v>10</v>
      </c>
      <c r="E66" t="s">
        <v>73</v>
      </c>
      <c r="F66" s="27" t="s">
        <v>397</v>
      </c>
      <c r="G66" t="s">
        <v>75</v>
      </c>
      <c r="I66">
        <v>10</v>
      </c>
      <c r="J66">
        <v>0</v>
      </c>
      <c r="K66" t="s">
        <v>1587</v>
      </c>
      <c r="S66" t="b">
        <v>1</v>
      </c>
    </row>
    <row r="67" spans="4:19" x14ac:dyDescent="0.25">
      <c r="D67">
        <v>11</v>
      </c>
      <c r="E67" t="s">
        <v>73</v>
      </c>
      <c r="F67" s="27" t="s">
        <v>213</v>
      </c>
      <c r="G67" t="s">
        <v>75</v>
      </c>
      <c r="I67">
        <v>10</v>
      </c>
      <c r="J67">
        <v>0</v>
      </c>
      <c r="K67" t="s">
        <v>1588</v>
      </c>
      <c r="S67" t="b">
        <v>1</v>
      </c>
    </row>
    <row r="68" spans="4:19" x14ac:dyDescent="0.25">
      <c r="D68">
        <v>12</v>
      </c>
      <c r="E68" t="s">
        <v>73</v>
      </c>
      <c r="F68" s="27" t="s">
        <v>212</v>
      </c>
      <c r="G68" t="s">
        <v>75</v>
      </c>
      <c r="I68">
        <v>10</v>
      </c>
      <c r="J68">
        <v>0</v>
      </c>
      <c r="K68" t="s">
        <v>1589</v>
      </c>
      <c r="S68" t="b">
        <v>1</v>
      </c>
    </row>
    <row r="69" spans="4:19" x14ac:dyDescent="0.25">
      <c r="D69">
        <v>13</v>
      </c>
      <c r="E69" t="s">
        <v>73</v>
      </c>
      <c r="F69" s="27" t="s">
        <v>175</v>
      </c>
      <c r="G69" t="s">
        <v>75</v>
      </c>
      <c r="I69">
        <v>10</v>
      </c>
      <c r="J69">
        <v>0</v>
      </c>
      <c r="K69" t="s">
        <v>1590</v>
      </c>
      <c r="S69" t="b">
        <v>1</v>
      </c>
    </row>
    <row r="70" spans="4:19" x14ac:dyDescent="0.25">
      <c r="D70">
        <v>14</v>
      </c>
      <c r="E70" t="s">
        <v>73</v>
      </c>
      <c r="F70" s="27" t="s">
        <v>176</v>
      </c>
      <c r="G70" t="s">
        <v>75</v>
      </c>
      <c r="I70">
        <v>10</v>
      </c>
      <c r="J70">
        <v>0</v>
      </c>
      <c r="K70" t="s">
        <v>1591</v>
      </c>
      <c r="S70" t="b">
        <v>1</v>
      </c>
    </row>
    <row r="71" spans="4:19" x14ac:dyDescent="0.25">
      <c r="D71">
        <v>15</v>
      </c>
      <c r="E71" t="s">
        <v>73</v>
      </c>
      <c r="F71" s="27" t="s">
        <v>177</v>
      </c>
      <c r="G71" t="s">
        <v>132</v>
      </c>
      <c r="H71">
        <v>50</v>
      </c>
      <c r="K71" t="s">
        <v>1592</v>
      </c>
      <c r="S71" t="b">
        <v>1</v>
      </c>
    </row>
    <row r="72" spans="4:19" x14ac:dyDescent="0.25">
      <c r="D72">
        <v>16</v>
      </c>
      <c r="E72" t="s">
        <v>73</v>
      </c>
      <c r="F72" s="27" t="s">
        <v>178</v>
      </c>
      <c r="G72" t="s">
        <v>132</v>
      </c>
      <c r="H72">
        <v>50</v>
      </c>
      <c r="K72" t="s">
        <v>1593</v>
      </c>
      <c r="S72" t="b">
        <v>1</v>
      </c>
    </row>
    <row r="73" spans="4:19" x14ac:dyDescent="0.25">
      <c r="D73">
        <v>17</v>
      </c>
      <c r="E73" t="s">
        <v>73</v>
      </c>
      <c r="F73" s="27" t="s">
        <v>12</v>
      </c>
      <c r="G73" t="s">
        <v>132</v>
      </c>
      <c r="H73">
        <v>50</v>
      </c>
      <c r="K73" t="s">
        <v>1545</v>
      </c>
      <c r="S73" t="b">
        <v>1</v>
      </c>
    </row>
    <row r="74" spans="4:19" x14ac:dyDescent="0.25">
      <c r="D74">
        <v>18</v>
      </c>
      <c r="E74" t="s">
        <v>73</v>
      </c>
      <c r="F74" s="27" t="s">
        <v>490</v>
      </c>
      <c r="G74" t="s">
        <v>132</v>
      </c>
      <c r="H74">
        <v>255</v>
      </c>
      <c r="K74" t="s">
        <v>1594</v>
      </c>
      <c r="S74" t="b">
        <v>1</v>
      </c>
    </row>
    <row r="75" spans="4:19" x14ac:dyDescent="0.25">
      <c r="D75">
        <v>19</v>
      </c>
      <c r="E75" t="s">
        <v>73</v>
      </c>
      <c r="F75" s="27" t="s">
        <v>172</v>
      </c>
      <c r="G75" t="s">
        <v>133</v>
      </c>
      <c r="I75">
        <v>53</v>
      </c>
      <c r="K75" t="s">
        <v>1595</v>
      </c>
      <c r="S75" t="b">
        <v>1</v>
      </c>
    </row>
    <row r="76" spans="4:19" x14ac:dyDescent="0.25">
      <c r="D76">
        <v>20</v>
      </c>
      <c r="E76" t="s">
        <v>73</v>
      </c>
      <c r="F76" s="27" t="s">
        <v>160</v>
      </c>
      <c r="G76" t="s">
        <v>133</v>
      </c>
      <c r="I76">
        <v>53</v>
      </c>
      <c r="K76" t="s">
        <v>1596</v>
      </c>
      <c r="S76" t="b">
        <v>1</v>
      </c>
    </row>
    <row r="77" spans="4:19" x14ac:dyDescent="0.25">
      <c r="D77">
        <v>21</v>
      </c>
      <c r="E77" t="s">
        <v>73</v>
      </c>
      <c r="F77" s="27" t="s">
        <v>161</v>
      </c>
      <c r="G77" t="s">
        <v>133</v>
      </c>
      <c r="I77">
        <v>53</v>
      </c>
      <c r="K77" t="s">
        <v>1597</v>
      </c>
      <c r="S77" t="b">
        <v>1</v>
      </c>
    </row>
    <row r="78" spans="4:19" x14ac:dyDescent="0.25">
      <c r="D78">
        <v>22</v>
      </c>
      <c r="E78" t="s">
        <v>73</v>
      </c>
      <c r="F78" s="27" t="s">
        <v>162</v>
      </c>
      <c r="G78" t="s">
        <v>133</v>
      </c>
      <c r="I78">
        <v>53</v>
      </c>
      <c r="K78" t="s">
        <v>1598</v>
      </c>
      <c r="S78" t="b">
        <v>1</v>
      </c>
    </row>
    <row r="79" spans="4:19" x14ac:dyDescent="0.25">
      <c r="D79">
        <v>23</v>
      </c>
      <c r="E79" t="s">
        <v>73</v>
      </c>
      <c r="F79" s="27" t="s">
        <v>163</v>
      </c>
      <c r="G79" t="s">
        <v>133</v>
      </c>
      <c r="I79">
        <v>53</v>
      </c>
      <c r="K79" t="s">
        <v>1599</v>
      </c>
      <c r="S79" t="b">
        <v>1</v>
      </c>
    </row>
    <row r="80" spans="4:19" x14ac:dyDescent="0.25">
      <c r="D80">
        <v>24</v>
      </c>
      <c r="E80" t="s">
        <v>73</v>
      </c>
      <c r="F80" s="27" t="s">
        <v>164</v>
      </c>
      <c r="G80" t="s">
        <v>133</v>
      </c>
      <c r="I80">
        <v>53</v>
      </c>
      <c r="K80" t="s">
        <v>1600</v>
      </c>
      <c r="S80" t="b">
        <v>1</v>
      </c>
    </row>
    <row r="81" spans="1:19" x14ac:dyDescent="0.25">
      <c r="D81">
        <v>25</v>
      </c>
      <c r="E81" t="s">
        <v>73</v>
      </c>
      <c r="F81" s="27" t="s">
        <v>165</v>
      </c>
      <c r="G81" t="s">
        <v>133</v>
      </c>
      <c r="I81">
        <v>53</v>
      </c>
      <c r="K81" t="s">
        <v>1601</v>
      </c>
      <c r="S81" t="b">
        <v>1</v>
      </c>
    </row>
    <row r="82" spans="1:19" x14ac:dyDescent="0.25">
      <c r="D82">
        <v>26</v>
      </c>
      <c r="E82" t="s">
        <v>73</v>
      </c>
      <c r="F82" s="27" t="s">
        <v>166</v>
      </c>
      <c r="G82" t="s">
        <v>133</v>
      </c>
      <c r="I82">
        <v>53</v>
      </c>
      <c r="K82" t="s">
        <v>1602</v>
      </c>
      <c r="S82" t="b">
        <v>1</v>
      </c>
    </row>
    <row r="83" spans="1:19" x14ac:dyDescent="0.25">
      <c r="D83">
        <v>27</v>
      </c>
      <c r="E83" t="s">
        <v>73</v>
      </c>
      <c r="F83" s="27" t="s">
        <v>167</v>
      </c>
      <c r="G83" t="s">
        <v>133</v>
      </c>
      <c r="I83">
        <v>53</v>
      </c>
      <c r="K83" t="s">
        <v>1603</v>
      </c>
      <c r="S83" t="b">
        <v>1</v>
      </c>
    </row>
    <row r="84" spans="1:19" x14ac:dyDescent="0.25">
      <c r="D84">
        <v>28</v>
      </c>
      <c r="E84" t="s">
        <v>73</v>
      </c>
      <c r="F84" s="27" t="s">
        <v>168</v>
      </c>
      <c r="G84" t="s">
        <v>133</v>
      </c>
      <c r="I84">
        <v>53</v>
      </c>
      <c r="K84" t="s">
        <v>1604</v>
      </c>
      <c r="S84" t="b">
        <v>1</v>
      </c>
    </row>
    <row r="85" spans="1:19" x14ac:dyDescent="0.25">
      <c r="D85">
        <v>29</v>
      </c>
      <c r="E85" t="s">
        <v>73</v>
      </c>
      <c r="F85" s="27" t="s">
        <v>169</v>
      </c>
      <c r="G85" t="s">
        <v>133</v>
      </c>
      <c r="I85">
        <v>53</v>
      </c>
      <c r="K85" t="s">
        <v>1605</v>
      </c>
      <c r="S85" t="b">
        <v>1</v>
      </c>
    </row>
    <row r="86" spans="1:19" x14ac:dyDescent="0.25">
      <c r="D86">
        <v>30</v>
      </c>
      <c r="E86" t="s">
        <v>73</v>
      </c>
      <c r="F86" s="27" t="s">
        <v>170</v>
      </c>
      <c r="G86" t="s">
        <v>133</v>
      </c>
      <c r="I86">
        <v>53</v>
      </c>
      <c r="K86" t="s">
        <v>1606</v>
      </c>
      <c r="S86" t="b">
        <v>1</v>
      </c>
    </row>
    <row r="87" spans="1:19" x14ac:dyDescent="0.25">
      <c r="D87">
        <v>31</v>
      </c>
      <c r="E87" t="s">
        <v>73</v>
      </c>
      <c r="F87" s="27" t="s">
        <v>171</v>
      </c>
      <c r="G87" t="s">
        <v>133</v>
      </c>
      <c r="I87">
        <v>53</v>
      </c>
      <c r="K87" t="s">
        <v>1607</v>
      </c>
      <c r="S87" t="b">
        <v>1</v>
      </c>
    </row>
    <row r="88" spans="1:19" x14ac:dyDescent="0.25">
      <c r="D88">
        <v>32</v>
      </c>
      <c r="E88" t="s">
        <v>73</v>
      </c>
      <c r="F88" s="27" t="s">
        <v>137</v>
      </c>
      <c r="G88" t="s">
        <v>138</v>
      </c>
      <c r="I88">
        <v>3</v>
      </c>
      <c r="K88" t="s">
        <v>1608</v>
      </c>
      <c r="S88" t="b">
        <v>1</v>
      </c>
    </row>
    <row r="89" spans="1:19" x14ac:dyDescent="0.25">
      <c r="A89" t="s">
        <v>537</v>
      </c>
    </row>
    <row r="90" spans="1:19" x14ac:dyDescent="0.25">
      <c r="A90" t="s">
        <v>538</v>
      </c>
    </row>
    <row r="91" spans="1:19" x14ac:dyDescent="0.25">
      <c r="D91">
        <v>1</v>
      </c>
      <c r="E91" t="s">
        <v>73</v>
      </c>
      <c r="F91" s="27" t="s">
        <v>74</v>
      </c>
      <c r="G91" t="s">
        <v>75</v>
      </c>
      <c r="I91">
        <v>10</v>
      </c>
      <c r="J91">
        <v>0</v>
      </c>
      <c r="K91" t="s">
        <v>1538</v>
      </c>
      <c r="S91" t="b">
        <v>1</v>
      </c>
    </row>
    <row r="92" spans="1:19" x14ac:dyDescent="0.25">
      <c r="D92">
        <v>2</v>
      </c>
      <c r="E92" t="s">
        <v>73</v>
      </c>
      <c r="F92" s="27" t="s">
        <v>76</v>
      </c>
      <c r="G92" t="s">
        <v>75</v>
      </c>
      <c r="I92">
        <v>10</v>
      </c>
      <c r="J92">
        <v>0</v>
      </c>
      <c r="K92" t="s">
        <v>1539</v>
      </c>
      <c r="S92" t="b">
        <v>1</v>
      </c>
    </row>
    <row r="93" spans="1:19" x14ac:dyDescent="0.25">
      <c r="D93">
        <v>3</v>
      </c>
      <c r="E93" t="s">
        <v>73</v>
      </c>
      <c r="F93" s="27" t="s">
        <v>337</v>
      </c>
      <c r="G93" t="s">
        <v>75</v>
      </c>
      <c r="I93">
        <v>10</v>
      </c>
      <c r="J93">
        <v>0</v>
      </c>
      <c r="K93" t="s">
        <v>1584</v>
      </c>
      <c r="S93" t="b">
        <v>1</v>
      </c>
    </row>
    <row r="94" spans="1:19" x14ac:dyDescent="0.25">
      <c r="D94">
        <v>4</v>
      </c>
      <c r="E94" t="s">
        <v>73</v>
      </c>
      <c r="F94" s="27" t="s">
        <v>553</v>
      </c>
      <c r="G94" t="s">
        <v>75</v>
      </c>
      <c r="I94">
        <v>10</v>
      </c>
      <c r="J94">
        <v>0</v>
      </c>
      <c r="K94" t="s">
        <v>553</v>
      </c>
      <c r="S94" t="b">
        <v>1</v>
      </c>
    </row>
    <row r="95" spans="1:19" x14ac:dyDescent="0.25">
      <c r="D95">
        <v>5</v>
      </c>
      <c r="E95" t="s">
        <v>73</v>
      </c>
      <c r="F95" s="27" t="s">
        <v>136</v>
      </c>
      <c r="G95" t="s">
        <v>75</v>
      </c>
      <c r="I95">
        <v>10</v>
      </c>
      <c r="J95">
        <v>0</v>
      </c>
      <c r="K95" t="s">
        <v>136</v>
      </c>
      <c r="S95" t="b">
        <v>1</v>
      </c>
    </row>
    <row r="96" spans="1:19" x14ac:dyDescent="0.25">
      <c r="D96">
        <v>6</v>
      </c>
      <c r="E96" t="s">
        <v>73</v>
      </c>
      <c r="F96" s="27" t="s">
        <v>158</v>
      </c>
      <c r="G96" t="s">
        <v>132</v>
      </c>
      <c r="H96">
        <v>50</v>
      </c>
      <c r="K96" t="s">
        <v>889</v>
      </c>
      <c r="S96" t="b">
        <v>1</v>
      </c>
    </row>
    <row r="97" spans="4:19" x14ac:dyDescent="0.25">
      <c r="D97">
        <v>7</v>
      </c>
      <c r="E97" t="s">
        <v>73</v>
      </c>
      <c r="F97" s="27" t="s">
        <v>173</v>
      </c>
      <c r="G97" t="s">
        <v>75</v>
      </c>
      <c r="I97">
        <v>10</v>
      </c>
      <c r="J97">
        <v>0</v>
      </c>
      <c r="K97" t="s">
        <v>890</v>
      </c>
      <c r="S97" t="b">
        <v>1</v>
      </c>
    </row>
    <row r="98" spans="4:19" x14ac:dyDescent="0.25">
      <c r="D98">
        <v>8</v>
      </c>
      <c r="E98" t="s">
        <v>73</v>
      </c>
      <c r="F98" s="27" t="s">
        <v>332</v>
      </c>
      <c r="G98" t="s">
        <v>75</v>
      </c>
      <c r="I98">
        <v>10</v>
      </c>
      <c r="J98">
        <v>0</v>
      </c>
      <c r="K98" t="s">
        <v>1585</v>
      </c>
      <c r="S98" t="b">
        <v>1</v>
      </c>
    </row>
    <row r="99" spans="4:19" x14ac:dyDescent="0.25">
      <c r="D99">
        <v>9</v>
      </c>
      <c r="E99" t="s">
        <v>73</v>
      </c>
      <c r="F99" s="27" t="s">
        <v>152</v>
      </c>
      <c r="G99" t="s">
        <v>132</v>
      </c>
      <c r="H99">
        <v>50</v>
      </c>
      <c r="K99" t="s">
        <v>1586</v>
      </c>
      <c r="S99" t="b">
        <v>1</v>
      </c>
    </row>
    <row r="100" spans="4:19" x14ac:dyDescent="0.25">
      <c r="D100">
        <v>10</v>
      </c>
      <c r="E100" t="s">
        <v>73</v>
      </c>
      <c r="F100" s="27" t="s">
        <v>186</v>
      </c>
      <c r="G100" t="s">
        <v>75</v>
      </c>
      <c r="I100">
        <v>10</v>
      </c>
      <c r="J100">
        <v>0</v>
      </c>
      <c r="K100" t="s">
        <v>195</v>
      </c>
      <c r="S100" t="b">
        <v>1</v>
      </c>
    </row>
    <row r="101" spans="4:19" x14ac:dyDescent="0.25">
      <c r="D101">
        <v>11</v>
      </c>
      <c r="E101" t="s">
        <v>73</v>
      </c>
      <c r="F101" s="27" t="s">
        <v>397</v>
      </c>
      <c r="G101" t="s">
        <v>75</v>
      </c>
      <c r="I101">
        <v>10</v>
      </c>
      <c r="J101">
        <v>0</v>
      </c>
      <c r="K101" t="s">
        <v>1587</v>
      </c>
      <c r="S101" t="b">
        <v>1</v>
      </c>
    </row>
    <row r="102" spans="4:19" x14ac:dyDescent="0.25">
      <c r="D102">
        <v>12</v>
      </c>
      <c r="E102" t="s">
        <v>73</v>
      </c>
      <c r="F102" s="27" t="s">
        <v>213</v>
      </c>
      <c r="G102" t="s">
        <v>75</v>
      </c>
      <c r="I102">
        <v>10</v>
      </c>
      <c r="J102">
        <v>0</v>
      </c>
      <c r="K102" t="s">
        <v>1588</v>
      </c>
      <c r="S102" t="b">
        <v>1</v>
      </c>
    </row>
    <row r="103" spans="4:19" x14ac:dyDescent="0.25">
      <c r="D103">
        <v>13</v>
      </c>
      <c r="E103" t="s">
        <v>73</v>
      </c>
      <c r="F103" s="27" t="s">
        <v>212</v>
      </c>
      <c r="G103" t="s">
        <v>75</v>
      </c>
      <c r="I103">
        <v>10</v>
      </c>
      <c r="J103">
        <v>0</v>
      </c>
      <c r="K103" t="s">
        <v>1589</v>
      </c>
      <c r="S103" t="b">
        <v>1</v>
      </c>
    </row>
    <row r="104" spans="4:19" x14ac:dyDescent="0.25">
      <c r="D104">
        <v>14</v>
      </c>
      <c r="E104" t="s">
        <v>73</v>
      </c>
      <c r="F104" s="27" t="s">
        <v>175</v>
      </c>
      <c r="G104" t="s">
        <v>75</v>
      </c>
      <c r="I104">
        <v>10</v>
      </c>
      <c r="J104">
        <v>0</v>
      </c>
      <c r="K104" t="s">
        <v>1590</v>
      </c>
      <c r="S104" t="b">
        <v>1</v>
      </c>
    </row>
    <row r="105" spans="4:19" x14ac:dyDescent="0.25">
      <c r="D105">
        <v>15</v>
      </c>
      <c r="E105" t="s">
        <v>73</v>
      </c>
      <c r="F105" s="27" t="s">
        <v>176</v>
      </c>
      <c r="G105" t="s">
        <v>75</v>
      </c>
      <c r="I105">
        <v>10</v>
      </c>
      <c r="J105">
        <v>0</v>
      </c>
      <c r="K105" t="s">
        <v>1591</v>
      </c>
      <c r="S105" t="b">
        <v>1</v>
      </c>
    </row>
    <row r="106" spans="4:19" x14ac:dyDescent="0.25">
      <c r="D106">
        <v>16</v>
      </c>
      <c r="E106" t="s">
        <v>73</v>
      </c>
      <c r="F106" s="27" t="s">
        <v>177</v>
      </c>
      <c r="G106" t="s">
        <v>132</v>
      </c>
      <c r="H106">
        <v>50</v>
      </c>
      <c r="K106" t="s">
        <v>1592</v>
      </c>
      <c r="S106" t="b">
        <v>1</v>
      </c>
    </row>
    <row r="107" spans="4:19" x14ac:dyDescent="0.25">
      <c r="D107">
        <v>17</v>
      </c>
      <c r="E107" t="s">
        <v>73</v>
      </c>
      <c r="F107" s="27" t="s">
        <v>178</v>
      </c>
      <c r="G107" t="s">
        <v>132</v>
      </c>
      <c r="H107">
        <v>50</v>
      </c>
      <c r="K107" t="s">
        <v>1593</v>
      </c>
      <c r="S107" t="b">
        <v>1</v>
      </c>
    </row>
    <row r="108" spans="4:19" x14ac:dyDescent="0.25">
      <c r="D108">
        <v>18</v>
      </c>
      <c r="E108" t="s">
        <v>73</v>
      </c>
      <c r="F108" s="27" t="s">
        <v>12</v>
      </c>
      <c r="G108" t="s">
        <v>132</v>
      </c>
      <c r="H108">
        <v>50</v>
      </c>
      <c r="K108" t="s">
        <v>1545</v>
      </c>
      <c r="S108" t="b">
        <v>1</v>
      </c>
    </row>
    <row r="109" spans="4:19" x14ac:dyDescent="0.25">
      <c r="D109">
        <v>19</v>
      </c>
      <c r="E109" t="s">
        <v>73</v>
      </c>
      <c r="F109" s="27" t="s">
        <v>490</v>
      </c>
      <c r="G109" t="s">
        <v>132</v>
      </c>
      <c r="H109">
        <v>255</v>
      </c>
      <c r="K109" t="s">
        <v>1594</v>
      </c>
      <c r="S109" t="b">
        <v>1</v>
      </c>
    </row>
    <row r="110" spans="4:19" x14ac:dyDescent="0.25">
      <c r="D110">
        <v>20</v>
      </c>
      <c r="E110" t="s">
        <v>73</v>
      </c>
      <c r="F110" s="27" t="s">
        <v>172</v>
      </c>
      <c r="G110" t="s">
        <v>133</v>
      </c>
      <c r="I110">
        <v>53</v>
      </c>
      <c r="K110" t="s">
        <v>1595</v>
      </c>
      <c r="S110" t="b">
        <v>1</v>
      </c>
    </row>
    <row r="111" spans="4:19" x14ac:dyDescent="0.25">
      <c r="D111">
        <v>21</v>
      </c>
      <c r="E111" t="s">
        <v>73</v>
      </c>
      <c r="F111" s="27" t="s">
        <v>160</v>
      </c>
      <c r="G111" t="s">
        <v>133</v>
      </c>
      <c r="I111">
        <v>53</v>
      </c>
      <c r="K111" t="s">
        <v>1596</v>
      </c>
      <c r="S111" t="b">
        <v>1</v>
      </c>
    </row>
    <row r="112" spans="4:19" x14ac:dyDescent="0.25">
      <c r="D112">
        <v>22</v>
      </c>
      <c r="E112" t="s">
        <v>73</v>
      </c>
      <c r="F112" s="27" t="s">
        <v>161</v>
      </c>
      <c r="G112" t="s">
        <v>133</v>
      </c>
      <c r="I112">
        <v>53</v>
      </c>
      <c r="K112" t="s">
        <v>1597</v>
      </c>
      <c r="S112" t="b">
        <v>1</v>
      </c>
    </row>
    <row r="113" spans="1:19" x14ac:dyDescent="0.25">
      <c r="D113">
        <v>23</v>
      </c>
      <c r="E113" t="s">
        <v>73</v>
      </c>
      <c r="F113" s="27" t="s">
        <v>162</v>
      </c>
      <c r="G113" t="s">
        <v>133</v>
      </c>
      <c r="I113">
        <v>53</v>
      </c>
      <c r="K113" t="s">
        <v>1598</v>
      </c>
      <c r="S113" t="b">
        <v>1</v>
      </c>
    </row>
    <row r="114" spans="1:19" x14ac:dyDescent="0.25">
      <c r="D114">
        <v>24</v>
      </c>
      <c r="E114" t="s">
        <v>73</v>
      </c>
      <c r="F114" s="27" t="s">
        <v>163</v>
      </c>
      <c r="G114" t="s">
        <v>133</v>
      </c>
      <c r="I114">
        <v>53</v>
      </c>
      <c r="K114" t="s">
        <v>1599</v>
      </c>
      <c r="S114" t="b">
        <v>1</v>
      </c>
    </row>
    <row r="115" spans="1:19" x14ac:dyDescent="0.25">
      <c r="D115">
        <v>25</v>
      </c>
      <c r="E115" t="s">
        <v>73</v>
      </c>
      <c r="F115" s="27" t="s">
        <v>164</v>
      </c>
      <c r="G115" t="s">
        <v>133</v>
      </c>
      <c r="I115">
        <v>53</v>
      </c>
      <c r="K115" t="s">
        <v>1600</v>
      </c>
      <c r="S115" t="b">
        <v>1</v>
      </c>
    </row>
    <row r="116" spans="1:19" x14ac:dyDescent="0.25">
      <c r="D116">
        <v>26</v>
      </c>
      <c r="E116" t="s">
        <v>73</v>
      </c>
      <c r="F116" s="27" t="s">
        <v>165</v>
      </c>
      <c r="G116" t="s">
        <v>133</v>
      </c>
      <c r="I116">
        <v>53</v>
      </c>
      <c r="K116" t="s">
        <v>1601</v>
      </c>
      <c r="S116" t="b">
        <v>1</v>
      </c>
    </row>
    <row r="117" spans="1:19" x14ac:dyDescent="0.25">
      <c r="D117">
        <v>27</v>
      </c>
      <c r="E117" t="s">
        <v>73</v>
      </c>
      <c r="F117" s="27" t="s">
        <v>166</v>
      </c>
      <c r="G117" t="s">
        <v>133</v>
      </c>
      <c r="I117">
        <v>53</v>
      </c>
      <c r="K117" t="s">
        <v>1602</v>
      </c>
      <c r="S117" t="b">
        <v>1</v>
      </c>
    </row>
    <row r="118" spans="1:19" x14ac:dyDescent="0.25">
      <c r="D118">
        <v>28</v>
      </c>
      <c r="E118" t="s">
        <v>73</v>
      </c>
      <c r="F118" s="27" t="s">
        <v>167</v>
      </c>
      <c r="G118" t="s">
        <v>133</v>
      </c>
      <c r="I118">
        <v>53</v>
      </c>
      <c r="K118" t="s">
        <v>1603</v>
      </c>
      <c r="S118" t="b">
        <v>1</v>
      </c>
    </row>
    <row r="119" spans="1:19" x14ac:dyDescent="0.25">
      <c r="D119">
        <v>29</v>
      </c>
      <c r="E119" t="s">
        <v>73</v>
      </c>
      <c r="F119" s="27" t="s">
        <v>168</v>
      </c>
      <c r="G119" t="s">
        <v>133</v>
      </c>
      <c r="I119">
        <v>53</v>
      </c>
      <c r="K119" t="s">
        <v>1604</v>
      </c>
      <c r="S119" t="b">
        <v>1</v>
      </c>
    </row>
    <row r="120" spans="1:19" x14ac:dyDescent="0.25">
      <c r="D120">
        <v>30</v>
      </c>
      <c r="E120" t="s">
        <v>73</v>
      </c>
      <c r="F120" s="27" t="s">
        <v>169</v>
      </c>
      <c r="G120" t="s">
        <v>133</v>
      </c>
      <c r="I120">
        <v>53</v>
      </c>
      <c r="K120" t="s">
        <v>1605</v>
      </c>
      <c r="S120" t="b">
        <v>1</v>
      </c>
    </row>
    <row r="121" spans="1:19" x14ac:dyDescent="0.25">
      <c r="D121">
        <v>31</v>
      </c>
      <c r="E121" t="s">
        <v>73</v>
      </c>
      <c r="F121" s="27" t="s">
        <v>170</v>
      </c>
      <c r="G121" t="s">
        <v>133</v>
      </c>
      <c r="I121">
        <v>53</v>
      </c>
      <c r="K121" t="s">
        <v>1606</v>
      </c>
      <c r="S121" t="b">
        <v>1</v>
      </c>
    </row>
    <row r="122" spans="1:19" x14ac:dyDescent="0.25">
      <c r="D122">
        <v>32</v>
      </c>
      <c r="E122" t="s">
        <v>73</v>
      </c>
      <c r="F122" s="27" t="s">
        <v>171</v>
      </c>
      <c r="G122" t="s">
        <v>133</v>
      </c>
      <c r="I122">
        <v>53</v>
      </c>
      <c r="K122" t="s">
        <v>1607</v>
      </c>
      <c r="S122" t="b">
        <v>1</v>
      </c>
    </row>
    <row r="123" spans="1:19" x14ac:dyDescent="0.25">
      <c r="D123">
        <v>33</v>
      </c>
      <c r="E123" t="s">
        <v>73</v>
      </c>
      <c r="F123" s="27" t="s">
        <v>137</v>
      </c>
      <c r="G123" t="s">
        <v>138</v>
      </c>
      <c r="I123">
        <v>3</v>
      </c>
      <c r="K123" t="s">
        <v>1608</v>
      </c>
      <c r="S123" t="b">
        <v>1</v>
      </c>
    </row>
    <row r="124" spans="1:19" x14ac:dyDescent="0.25">
      <c r="A124" t="s">
        <v>539</v>
      </c>
    </row>
    <row r="125" spans="1:19" x14ac:dyDescent="0.25">
      <c r="A125" t="s">
        <v>540</v>
      </c>
    </row>
    <row r="126" spans="1:19" x14ac:dyDescent="0.25">
      <c r="D126">
        <v>1</v>
      </c>
      <c r="E126" t="s">
        <v>73</v>
      </c>
      <c r="F126" s="27" t="s">
        <v>74</v>
      </c>
      <c r="G126" t="s">
        <v>75</v>
      </c>
      <c r="I126">
        <v>10</v>
      </c>
      <c r="J126">
        <v>0</v>
      </c>
      <c r="K126" t="s">
        <v>1538</v>
      </c>
      <c r="S126" t="b">
        <v>1</v>
      </c>
    </row>
    <row r="127" spans="1:19" x14ac:dyDescent="0.25">
      <c r="D127">
        <v>2</v>
      </c>
      <c r="E127" t="s">
        <v>73</v>
      </c>
      <c r="F127" s="27" t="s">
        <v>76</v>
      </c>
      <c r="G127" t="s">
        <v>75</v>
      </c>
      <c r="I127">
        <v>10</v>
      </c>
      <c r="J127">
        <v>0</v>
      </c>
      <c r="K127" t="s">
        <v>1539</v>
      </c>
      <c r="S127" t="b">
        <v>1</v>
      </c>
    </row>
    <row r="128" spans="1:19" x14ac:dyDescent="0.25">
      <c r="D128">
        <v>3</v>
      </c>
      <c r="E128" t="s">
        <v>73</v>
      </c>
      <c r="F128" s="27" t="s">
        <v>337</v>
      </c>
      <c r="G128" t="s">
        <v>75</v>
      </c>
      <c r="I128">
        <v>10</v>
      </c>
      <c r="J128">
        <v>0</v>
      </c>
      <c r="K128" t="s">
        <v>1584</v>
      </c>
      <c r="S128" t="b">
        <v>1</v>
      </c>
    </row>
    <row r="129" spans="1:19" x14ac:dyDescent="0.25">
      <c r="D129">
        <v>4</v>
      </c>
      <c r="E129" t="s">
        <v>73</v>
      </c>
      <c r="F129" s="27" t="s">
        <v>553</v>
      </c>
      <c r="G129" t="s">
        <v>75</v>
      </c>
      <c r="I129">
        <v>10</v>
      </c>
      <c r="J129">
        <v>0</v>
      </c>
      <c r="K129" t="s">
        <v>553</v>
      </c>
      <c r="S129" t="b">
        <v>1</v>
      </c>
    </row>
    <row r="130" spans="1:19" x14ac:dyDescent="0.25">
      <c r="A130" t="s">
        <v>541</v>
      </c>
    </row>
    <row r="131" spans="1:19" x14ac:dyDescent="0.25">
      <c r="A131" t="s">
        <v>551</v>
      </c>
    </row>
    <row r="132" spans="1:19" x14ac:dyDescent="0.25">
      <c r="D132">
        <v>1</v>
      </c>
      <c r="E132" t="s">
        <v>73</v>
      </c>
      <c r="F132" s="27" t="s">
        <v>398</v>
      </c>
      <c r="G132" t="s">
        <v>75</v>
      </c>
      <c r="I132">
        <v>10</v>
      </c>
      <c r="J132">
        <v>0</v>
      </c>
      <c r="K132" t="s">
        <v>1537</v>
      </c>
      <c r="S132" t="b">
        <v>1</v>
      </c>
    </row>
    <row r="133" spans="1:19" x14ac:dyDescent="0.25">
      <c r="D133">
        <v>2</v>
      </c>
      <c r="E133" t="s">
        <v>73</v>
      </c>
      <c r="F133" s="27" t="s">
        <v>318</v>
      </c>
      <c r="G133" t="s">
        <v>1950</v>
      </c>
      <c r="H133">
        <v>10</v>
      </c>
      <c r="K133" t="s">
        <v>318</v>
      </c>
      <c r="S133" t="b">
        <v>1</v>
      </c>
    </row>
    <row r="134" spans="1:19" x14ac:dyDescent="0.25">
      <c r="A134" t="s">
        <v>552</v>
      </c>
    </row>
    <row r="135" spans="1:19" x14ac:dyDescent="0.25">
      <c r="A135" t="s">
        <v>542</v>
      </c>
    </row>
    <row r="136" spans="1:19" x14ac:dyDescent="0.25">
      <c r="A136">
        <v>2</v>
      </c>
    </row>
    <row r="137" spans="1:19" x14ac:dyDescent="0.25">
      <c r="A137">
        <v>1</v>
      </c>
      <c r="B137" s="27" t="s">
        <v>1541</v>
      </c>
    </row>
    <row r="138" spans="1:19" x14ac:dyDescent="0.25">
      <c r="A138" t="s">
        <v>543</v>
      </c>
    </row>
    <row r="139" spans="1:19" x14ac:dyDescent="0.25">
      <c r="A139" t="s">
        <v>833</v>
      </c>
    </row>
    <row r="140" spans="1:19" x14ac:dyDescent="0.25">
      <c r="D140">
        <v>1</v>
      </c>
      <c r="E140" t="s">
        <v>73</v>
      </c>
      <c r="F140" s="27" t="s">
        <v>398</v>
      </c>
      <c r="G140" t="s">
        <v>75</v>
      </c>
      <c r="I140">
        <v>10</v>
      </c>
      <c r="J140">
        <v>0</v>
      </c>
      <c r="K140" t="s">
        <v>1537</v>
      </c>
      <c r="M140" t="s">
        <v>78</v>
      </c>
      <c r="N140" t="s">
        <v>404</v>
      </c>
      <c r="O140" t="s">
        <v>80</v>
      </c>
      <c r="S140" t="b">
        <v>0</v>
      </c>
    </row>
    <row r="141" spans="1:19" x14ac:dyDescent="0.25">
      <c r="D141">
        <v>2</v>
      </c>
      <c r="E141" t="s">
        <v>73</v>
      </c>
      <c r="F141" s="27" t="s">
        <v>318</v>
      </c>
      <c r="G141" t="s">
        <v>1950</v>
      </c>
      <c r="H141">
        <v>10</v>
      </c>
      <c r="K141" t="s">
        <v>318</v>
      </c>
      <c r="S141" t="b">
        <v>1</v>
      </c>
    </row>
    <row r="142" spans="1:19" x14ac:dyDescent="0.25">
      <c r="A142" t="s">
        <v>834</v>
      </c>
    </row>
    <row r="143" spans="1:19" x14ac:dyDescent="0.25">
      <c r="A143" t="s">
        <v>835</v>
      </c>
    </row>
    <row r="144" spans="1:19" x14ac:dyDescent="0.25">
      <c r="D144">
        <v>1</v>
      </c>
      <c r="E144" t="s">
        <v>73</v>
      </c>
      <c r="F144" s="27" t="s">
        <v>398</v>
      </c>
      <c r="G144" t="s">
        <v>75</v>
      </c>
      <c r="I144">
        <v>10</v>
      </c>
      <c r="J144">
        <v>0</v>
      </c>
      <c r="K144" t="s">
        <v>1537</v>
      </c>
      <c r="S144" t="b">
        <v>1</v>
      </c>
    </row>
    <row r="145" spans="1:19" x14ac:dyDescent="0.25">
      <c r="D145">
        <v>2</v>
      </c>
      <c r="E145" t="s">
        <v>73</v>
      </c>
      <c r="F145" s="27" t="s">
        <v>12</v>
      </c>
      <c r="G145" t="s">
        <v>132</v>
      </c>
      <c r="H145">
        <v>50</v>
      </c>
      <c r="K145" t="s">
        <v>1545</v>
      </c>
      <c r="S145" t="b">
        <v>1</v>
      </c>
    </row>
    <row r="146" spans="1:19" x14ac:dyDescent="0.25">
      <c r="D146">
        <v>3</v>
      </c>
      <c r="E146" t="s">
        <v>73</v>
      </c>
      <c r="F146" s="27" t="s">
        <v>140</v>
      </c>
      <c r="G146" t="s">
        <v>132</v>
      </c>
      <c r="H146">
        <v>100</v>
      </c>
      <c r="K146" t="s">
        <v>1546</v>
      </c>
      <c r="S146" t="b">
        <v>1</v>
      </c>
    </row>
    <row r="147" spans="1:19" x14ac:dyDescent="0.25">
      <c r="D147">
        <v>4</v>
      </c>
      <c r="E147" t="s">
        <v>73</v>
      </c>
      <c r="F147" s="27" t="s">
        <v>353</v>
      </c>
      <c r="G147" t="s">
        <v>132</v>
      </c>
      <c r="H147">
        <v>100</v>
      </c>
      <c r="K147" t="s">
        <v>1610</v>
      </c>
      <c r="S147" t="b">
        <v>1</v>
      </c>
    </row>
    <row r="148" spans="1:19" x14ac:dyDescent="0.25">
      <c r="D148">
        <v>5</v>
      </c>
      <c r="E148" t="s">
        <v>73</v>
      </c>
      <c r="F148" s="27" t="s">
        <v>318</v>
      </c>
      <c r="G148" t="s">
        <v>1950</v>
      </c>
      <c r="H148">
        <v>10</v>
      </c>
      <c r="K148" t="s">
        <v>318</v>
      </c>
      <c r="S148" t="b">
        <v>1</v>
      </c>
    </row>
    <row r="149" spans="1:19" x14ac:dyDescent="0.25">
      <c r="A149" t="s">
        <v>836</v>
      </c>
    </row>
    <row r="150" spans="1:19" x14ac:dyDescent="0.25">
      <c r="A150" t="s">
        <v>837</v>
      </c>
    </row>
    <row r="151" spans="1:19" x14ac:dyDescent="0.25">
      <c r="D151">
        <v>1</v>
      </c>
      <c r="E151" t="s">
        <v>73</v>
      </c>
      <c r="F151" s="27" t="s">
        <v>139</v>
      </c>
      <c r="G151" t="s">
        <v>75</v>
      </c>
      <c r="I151">
        <v>10</v>
      </c>
      <c r="J151">
        <v>0</v>
      </c>
      <c r="K151" t="s">
        <v>45</v>
      </c>
      <c r="S151" t="b">
        <v>1</v>
      </c>
    </row>
    <row r="152" spans="1:19" x14ac:dyDescent="0.25">
      <c r="D152">
        <v>2</v>
      </c>
      <c r="E152" t="s">
        <v>73</v>
      </c>
      <c r="F152" s="27" t="s">
        <v>12</v>
      </c>
      <c r="G152" t="s">
        <v>132</v>
      </c>
      <c r="H152">
        <v>50</v>
      </c>
      <c r="K152" t="s">
        <v>1545</v>
      </c>
      <c r="S152" t="b">
        <v>1</v>
      </c>
    </row>
    <row r="153" spans="1:19" x14ac:dyDescent="0.25">
      <c r="D153">
        <v>3</v>
      </c>
      <c r="E153" t="s">
        <v>73</v>
      </c>
      <c r="F153" s="27" t="s">
        <v>140</v>
      </c>
      <c r="G153" t="s">
        <v>132</v>
      </c>
      <c r="H153">
        <v>100</v>
      </c>
      <c r="K153" t="s">
        <v>1546</v>
      </c>
      <c r="S153" t="b">
        <v>1</v>
      </c>
    </row>
    <row r="154" spans="1:19" x14ac:dyDescent="0.25">
      <c r="D154">
        <v>4</v>
      </c>
      <c r="E154" t="s">
        <v>73</v>
      </c>
      <c r="F154" s="27" t="s">
        <v>353</v>
      </c>
      <c r="G154" t="s">
        <v>132</v>
      </c>
      <c r="H154">
        <v>100</v>
      </c>
      <c r="K154" t="s">
        <v>1610</v>
      </c>
      <c r="S154" t="b">
        <v>1</v>
      </c>
    </row>
    <row r="155" spans="1:19" x14ac:dyDescent="0.25">
      <c r="D155">
        <v>5</v>
      </c>
      <c r="E155" t="s">
        <v>73</v>
      </c>
      <c r="F155" s="27" t="s">
        <v>318</v>
      </c>
      <c r="G155" t="s">
        <v>1950</v>
      </c>
      <c r="H155">
        <v>10</v>
      </c>
      <c r="K155" t="s">
        <v>318</v>
      </c>
      <c r="S155" t="b">
        <v>1</v>
      </c>
    </row>
    <row r="156" spans="1:19" x14ac:dyDescent="0.25">
      <c r="A156" t="s">
        <v>838</v>
      </c>
    </row>
    <row r="157" spans="1:19" x14ac:dyDescent="0.25">
      <c r="A157" t="s">
        <v>839</v>
      </c>
    </row>
    <row r="158" spans="1:19" x14ac:dyDescent="0.25">
      <c r="D158">
        <v>1</v>
      </c>
      <c r="E158" t="s">
        <v>73</v>
      </c>
      <c r="F158" s="27" t="s">
        <v>139</v>
      </c>
      <c r="G158" t="s">
        <v>75</v>
      </c>
      <c r="I158">
        <v>10</v>
      </c>
      <c r="J158">
        <v>0</v>
      </c>
      <c r="K158" t="s">
        <v>45</v>
      </c>
      <c r="S158" t="b">
        <v>1</v>
      </c>
    </row>
    <row r="159" spans="1:19" x14ac:dyDescent="0.25">
      <c r="A159" t="s">
        <v>840</v>
      </c>
    </row>
    <row r="160" spans="1:19" x14ac:dyDescent="0.25">
      <c r="A160" t="s">
        <v>841</v>
      </c>
    </row>
    <row r="161" spans="1:6" x14ac:dyDescent="0.25">
      <c r="A161">
        <v>2</v>
      </c>
    </row>
    <row r="162" spans="1:6" x14ac:dyDescent="0.25">
      <c r="A162">
        <v>1</v>
      </c>
      <c r="B162" s="27" t="s">
        <v>1541</v>
      </c>
    </row>
    <row r="163" spans="1:6" x14ac:dyDescent="0.25">
      <c r="A163" t="s">
        <v>842</v>
      </c>
    </row>
    <row r="164" spans="1:6" x14ac:dyDescent="0.25">
      <c r="A164" t="s">
        <v>843</v>
      </c>
    </row>
    <row r="165" spans="1:6" x14ac:dyDescent="0.25">
      <c r="A165" t="s">
        <v>844</v>
      </c>
      <c r="B165" t="b">
        <v>0</v>
      </c>
      <c r="C165" t="s">
        <v>845</v>
      </c>
      <c r="D165" t="s">
        <v>373</v>
      </c>
      <c r="E165" t="s">
        <v>77</v>
      </c>
      <c r="F165" t="s">
        <v>846</v>
      </c>
    </row>
    <row r="166" spans="1:6" x14ac:dyDescent="0.25">
      <c r="A166" t="s">
        <v>847</v>
      </c>
    </row>
    <row r="167" spans="1:6" x14ac:dyDescent="0.25">
      <c r="A167" t="s">
        <v>855</v>
      </c>
    </row>
    <row r="168" spans="1:6" x14ac:dyDescent="0.25">
      <c r="A168" s="27" t="s">
        <v>13</v>
      </c>
      <c r="B168" t="s">
        <v>124</v>
      </c>
      <c r="C168" s="27" t="s">
        <v>856</v>
      </c>
    </row>
    <row r="169" spans="1:6" x14ac:dyDescent="0.25">
      <c r="A169" s="27" t="s">
        <v>13</v>
      </c>
      <c r="B169" t="s">
        <v>125</v>
      </c>
      <c r="C169" t="b">
        <v>0</v>
      </c>
    </row>
    <row r="170" spans="1:6" x14ac:dyDescent="0.25">
      <c r="A170" s="27" t="s">
        <v>13</v>
      </c>
      <c r="B170" t="s">
        <v>857</v>
      </c>
      <c r="C170" s="27" t="s">
        <v>858</v>
      </c>
    </row>
    <row r="171" spans="1:6" x14ac:dyDescent="0.25">
      <c r="A171" s="27" t="s">
        <v>13</v>
      </c>
      <c r="B171" t="s">
        <v>859</v>
      </c>
      <c r="C171" t="b">
        <v>0</v>
      </c>
    </row>
    <row r="172" spans="1:6" x14ac:dyDescent="0.25">
      <c r="A172" s="27" t="s">
        <v>13</v>
      </c>
      <c r="B172" t="s">
        <v>860</v>
      </c>
      <c r="C172" t="b">
        <v>0</v>
      </c>
    </row>
    <row r="173" spans="1:6" x14ac:dyDescent="0.25">
      <c r="A173" s="27" t="s">
        <v>13</v>
      </c>
      <c r="B173" t="s">
        <v>861</v>
      </c>
      <c r="C173" t="b">
        <v>0</v>
      </c>
    </row>
    <row r="174" spans="1:6" x14ac:dyDescent="0.25">
      <c r="A174" s="27" t="s">
        <v>13</v>
      </c>
      <c r="B174" t="s">
        <v>862</v>
      </c>
      <c r="C174" t="b">
        <v>0</v>
      </c>
    </row>
    <row r="175" spans="1:6" x14ac:dyDescent="0.25">
      <c r="A175" s="27" t="s">
        <v>82</v>
      </c>
      <c r="B175" t="s">
        <v>126</v>
      </c>
      <c r="C175" t="b">
        <v>1</v>
      </c>
    </row>
    <row r="176" spans="1:6" x14ac:dyDescent="0.25">
      <c r="A176" s="27" t="s">
        <v>82</v>
      </c>
      <c r="B176" t="s">
        <v>863</v>
      </c>
      <c r="C176" s="27" t="s">
        <v>864</v>
      </c>
    </row>
    <row r="177" spans="1:3" x14ac:dyDescent="0.25">
      <c r="A177" s="27" t="s">
        <v>82</v>
      </c>
      <c r="B177" t="s">
        <v>865</v>
      </c>
      <c r="C177" s="27" t="s">
        <v>866</v>
      </c>
    </row>
    <row r="178" spans="1:3" x14ac:dyDescent="0.25">
      <c r="A178" s="27" t="s">
        <v>139</v>
      </c>
      <c r="B178" t="s">
        <v>126</v>
      </c>
      <c r="C178" t="b">
        <v>0</v>
      </c>
    </row>
    <row r="179" spans="1:3" x14ac:dyDescent="0.25">
      <c r="A179" s="27" t="s">
        <v>139</v>
      </c>
      <c r="B179" t="s">
        <v>863</v>
      </c>
      <c r="C179" s="27" t="s">
        <v>867</v>
      </c>
    </row>
    <row r="180" spans="1:3" x14ac:dyDescent="0.25">
      <c r="A180" s="27" t="s">
        <v>139</v>
      </c>
      <c r="B180" t="s">
        <v>868</v>
      </c>
      <c r="C180">
        <v>4.43</v>
      </c>
    </row>
    <row r="181" spans="1:3" x14ac:dyDescent="0.25">
      <c r="A181" s="27" t="s">
        <v>139</v>
      </c>
      <c r="B181" t="s">
        <v>865</v>
      </c>
      <c r="C181" s="27" t="s">
        <v>866</v>
      </c>
    </row>
    <row r="182" spans="1:3" x14ac:dyDescent="0.25">
      <c r="A182" s="27" t="s">
        <v>12</v>
      </c>
      <c r="B182" t="s">
        <v>126</v>
      </c>
      <c r="C182" t="b">
        <v>0</v>
      </c>
    </row>
    <row r="183" spans="1:3" x14ac:dyDescent="0.25">
      <c r="A183" s="27" t="s">
        <v>12</v>
      </c>
      <c r="B183" t="s">
        <v>863</v>
      </c>
      <c r="C183" s="27" t="s">
        <v>869</v>
      </c>
    </row>
    <row r="184" spans="1:3" x14ac:dyDescent="0.25">
      <c r="A184" s="27" t="s">
        <v>12</v>
      </c>
      <c r="B184" t="s">
        <v>868</v>
      </c>
      <c r="C184">
        <v>14.71</v>
      </c>
    </row>
    <row r="185" spans="1:3" x14ac:dyDescent="0.25">
      <c r="A185" s="27" t="s">
        <v>12</v>
      </c>
      <c r="B185" t="s">
        <v>865</v>
      </c>
      <c r="C185" s="27" t="s">
        <v>866</v>
      </c>
    </row>
    <row r="186" spans="1:3" x14ac:dyDescent="0.25">
      <c r="A186" s="27" t="s">
        <v>140</v>
      </c>
      <c r="B186" t="s">
        <v>126</v>
      </c>
      <c r="C186" t="b">
        <v>0</v>
      </c>
    </row>
    <row r="187" spans="1:3" x14ac:dyDescent="0.25">
      <c r="A187" s="27" t="s">
        <v>140</v>
      </c>
      <c r="B187" t="s">
        <v>863</v>
      </c>
      <c r="C187" s="27" t="s">
        <v>870</v>
      </c>
    </row>
    <row r="188" spans="1:3" x14ac:dyDescent="0.25">
      <c r="A188" s="27" t="s">
        <v>140</v>
      </c>
      <c r="B188" t="s">
        <v>868</v>
      </c>
      <c r="C188">
        <v>21.43</v>
      </c>
    </row>
    <row r="189" spans="1:3" x14ac:dyDescent="0.25">
      <c r="A189" s="27" t="s">
        <v>140</v>
      </c>
      <c r="B189" t="s">
        <v>865</v>
      </c>
      <c r="C189" s="27" t="s">
        <v>866</v>
      </c>
    </row>
    <row r="190" spans="1:3" x14ac:dyDescent="0.25">
      <c r="A190" s="27" t="s">
        <v>353</v>
      </c>
      <c r="B190" t="s">
        <v>126</v>
      </c>
      <c r="C190" t="b">
        <v>0</v>
      </c>
    </row>
    <row r="191" spans="1:3" x14ac:dyDescent="0.25">
      <c r="A191" s="27" t="s">
        <v>353</v>
      </c>
      <c r="B191" t="s">
        <v>863</v>
      </c>
      <c r="C191" s="27" t="s">
        <v>871</v>
      </c>
    </row>
    <row r="192" spans="1:3" x14ac:dyDescent="0.25">
      <c r="A192" s="27" t="s">
        <v>353</v>
      </c>
      <c r="B192" t="s">
        <v>868</v>
      </c>
      <c r="C192">
        <v>26</v>
      </c>
    </row>
    <row r="193" spans="1:3" x14ac:dyDescent="0.25">
      <c r="A193" s="27" t="s">
        <v>353</v>
      </c>
      <c r="B193" t="s">
        <v>865</v>
      </c>
      <c r="C193" s="27" t="s">
        <v>866</v>
      </c>
    </row>
    <row r="194" spans="1:3" x14ac:dyDescent="0.25">
      <c r="A194" s="27" t="s">
        <v>13</v>
      </c>
      <c r="B194" t="s">
        <v>872</v>
      </c>
      <c r="C194">
        <v>6299648</v>
      </c>
    </row>
    <row r="195" spans="1:3" x14ac:dyDescent="0.25">
      <c r="A195" s="27" t="s">
        <v>13</v>
      </c>
      <c r="B195" t="s">
        <v>873</v>
      </c>
      <c r="C195" t="b">
        <v>0</v>
      </c>
    </row>
    <row r="196" spans="1:3" x14ac:dyDescent="0.25">
      <c r="A196" s="27" t="s">
        <v>13</v>
      </c>
      <c r="B196" t="s">
        <v>874</v>
      </c>
      <c r="C196" t="b">
        <v>1</v>
      </c>
    </row>
    <row r="197" spans="1:3" x14ac:dyDescent="0.25">
      <c r="A197" s="27" t="s">
        <v>13</v>
      </c>
      <c r="B197" t="s">
        <v>875</v>
      </c>
      <c r="C197" t="b">
        <v>1</v>
      </c>
    </row>
    <row r="198" spans="1:3" x14ac:dyDescent="0.25">
      <c r="A198" s="27" t="s">
        <v>13</v>
      </c>
      <c r="B198" t="s">
        <v>876</v>
      </c>
      <c r="C198">
        <v>0</v>
      </c>
    </row>
    <row r="199" spans="1:3" x14ac:dyDescent="0.25">
      <c r="A199" s="27" t="s">
        <v>13</v>
      </c>
      <c r="B199" t="s">
        <v>877</v>
      </c>
      <c r="C199">
        <v>-2</v>
      </c>
    </row>
    <row r="200" spans="1:3" x14ac:dyDescent="0.25">
      <c r="A200" s="27" t="s">
        <v>13</v>
      </c>
      <c r="B200" t="s">
        <v>878</v>
      </c>
      <c r="C200">
        <v>1</v>
      </c>
    </row>
    <row r="201" spans="1:3" x14ac:dyDescent="0.25">
      <c r="A201" s="27" t="s">
        <v>13</v>
      </c>
      <c r="B201" t="s">
        <v>879</v>
      </c>
      <c r="C201">
        <v>1</v>
      </c>
    </row>
    <row r="202" spans="1:3" x14ac:dyDescent="0.25">
      <c r="A202" s="27" t="s">
        <v>13</v>
      </c>
      <c r="B202" t="s">
        <v>880</v>
      </c>
      <c r="C202">
        <v>1</v>
      </c>
    </row>
    <row r="203" spans="1:3" x14ac:dyDescent="0.25">
      <c r="A203" t="s">
        <v>881</v>
      </c>
    </row>
    <row r="204" spans="1:3" x14ac:dyDescent="0.25">
      <c r="A204" t="s">
        <v>882</v>
      </c>
    </row>
    <row r="205" spans="1:3" x14ac:dyDescent="0.25">
      <c r="A205" t="s">
        <v>1536</v>
      </c>
      <c r="B205" t="b">
        <v>0</v>
      </c>
    </row>
    <row r="206" spans="1:3" x14ac:dyDescent="0.25">
      <c r="A206" t="s">
        <v>883</v>
      </c>
    </row>
    <row r="207" spans="1:3" x14ac:dyDescent="0.25">
      <c r="A207" t="s">
        <v>1614</v>
      </c>
    </row>
    <row r="208" spans="1:3" x14ac:dyDescent="0.25">
      <c r="A208" t="s">
        <v>886</v>
      </c>
      <c r="B208" t="s">
        <v>849</v>
      </c>
    </row>
    <row r="209" spans="1:2" x14ac:dyDescent="0.25">
      <c r="A209" t="s">
        <v>139</v>
      </c>
      <c r="B209" t="s">
        <v>45</v>
      </c>
    </row>
    <row r="210" spans="1:2" x14ac:dyDescent="0.25">
      <c r="A210" t="s">
        <v>12</v>
      </c>
      <c r="B210" t="s">
        <v>1545</v>
      </c>
    </row>
    <row r="211" spans="1:2" x14ac:dyDescent="0.25">
      <c r="A211" t="s">
        <v>140</v>
      </c>
      <c r="B211" t="s">
        <v>1546</v>
      </c>
    </row>
    <row r="212" spans="1:2" x14ac:dyDescent="0.25">
      <c r="A212" t="s">
        <v>353</v>
      </c>
      <c r="B212" t="s">
        <v>1610</v>
      </c>
    </row>
    <row r="213" spans="1:2" x14ac:dyDescent="0.25">
      <c r="A213" t="s">
        <v>1615</v>
      </c>
    </row>
    <row r="214" spans="1:2" x14ac:dyDescent="0.25">
      <c r="A214" t="s">
        <v>1618</v>
      </c>
    </row>
    <row r="215" spans="1:2" x14ac:dyDescent="0.25">
      <c r="A215" t="s">
        <v>886</v>
      </c>
      <c r="B215" t="s">
        <v>528</v>
      </c>
    </row>
    <row r="216" spans="1:2" x14ac:dyDescent="0.25">
      <c r="A216" t="s">
        <v>158</v>
      </c>
      <c r="B216" t="s">
        <v>889</v>
      </c>
    </row>
    <row r="217" spans="1:2" x14ac:dyDescent="0.25">
      <c r="A217" t="s">
        <v>173</v>
      </c>
      <c r="B217" t="s">
        <v>890</v>
      </c>
    </row>
    <row r="218" spans="1:2" x14ac:dyDescent="0.25">
      <c r="A218" t="s">
        <v>332</v>
      </c>
      <c r="B218" t="s">
        <v>891</v>
      </c>
    </row>
    <row r="219" spans="1:2" x14ac:dyDescent="0.25">
      <c r="A219" t="s">
        <v>152</v>
      </c>
      <c r="B219" t="s">
        <v>1193</v>
      </c>
    </row>
    <row r="220" spans="1:2" x14ac:dyDescent="0.25">
      <c r="A220" t="s">
        <v>186</v>
      </c>
      <c r="B220" t="s">
        <v>360</v>
      </c>
    </row>
    <row r="221" spans="1:2" x14ac:dyDescent="0.25">
      <c r="A221" t="s">
        <v>397</v>
      </c>
      <c r="B221" t="s">
        <v>892</v>
      </c>
    </row>
    <row r="222" spans="1:2" x14ac:dyDescent="0.25">
      <c r="A222" t="s">
        <v>213</v>
      </c>
      <c r="B222" t="s">
        <v>893</v>
      </c>
    </row>
    <row r="223" spans="1:2" x14ac:dyDescent="0.25">
      <c r="A223" t="s">
        <v>212</v>
      </c>
      <c r="B223" t="s">
        <v>894</v>
      </c>
    </row>
    <row r="224" spans="1:2" x14ac:dyDescent="0.25">
      <c r="A224" t="s">
        <v>175</v>
      </c>
      <c r="B224" t="s">
        <v>895</v>
      </c>
    </row>
    <row r="225" spans="1:2" x14ac:dyDescent="0.25">
      <c r="A225" t="s">
        <v>176</v>
      </c>
      <c r="B225" t="s">
        <v>896</v>
      </c>
    </row>
    <row r="226" spans="1:2" x14ac:dyDescent="0.25">
      <c r="A226" t="s">
        <v>177</v>
      </c>
      <c r="B226" t="s">
        <v>897</v>
      </c>
    </row>
    <row r="227" spans="1:2" x14ac:dyDescent="0.25">
      <c r="A227" t="s">
        <v>178</v>
      </c>
      <c r="B227" t="s">
        <v>898</v>
      </c>
    </row>
    <row r="228" spans="1:2" x14ac:dyDescent="0.25">
      <c r="A228" t="s">
        <v>12</v>
      </c>
      <c r="B228" t="s">
        <v>884</v>
      </c>
    </row>
    <row r="229" spans="1:2" x14ac:dyDescent="0.25">
      <c r="A229" t="s">
        <v>490</v>
      </c>
      <c r="B229" t="s">
        <v>899</v>
      </c>
    </row>
    <row r="230" spans="1:2" x14ac:dyDescent="0.25">
      <c r="A230" t="s">
        <v>172</v>
      </c>
      <c r="B230" t="s">
        <v>11</v>
      </c>
    </row>
    <row r="231" spans="1:2" x14ac:dyDescent="0.25">
      <c r="A231" t="s">
        <v>160</v>
      </c>
      <c r="B231" t="s">
        <v>34</v>
      </c>
    </row>
    <row r="232" spans="1:2" x14ac:dyDescent="0.25">
      <c r="A232" t="s">
        <v>161</v>
      </c>
      <c r="B232" t="s">
        <v>35</v>
      </c>
    </row>
    <row r="233" spans="1:2" x14ac:dyDescent="0.25">
      <c r="A233" t="s">
        <v>162</v>
      </c>
      <c r="B233" t="s">
        <v>36</v>
      </c>
    </row>
    <row r="234" spans="1:2" x14ac:dyDescent="0.25">
      <c r="A234" t="s">
        <v>163</v>
      </c>
      <c r="B234" t="s">
        <v>37</v>
      </c>
    </row>
    <row r="235" spans="1:2" x14ac:dyDescent="0.25">
      <c r="A235" t="s">
        <v>164</v>
      </c>
      <c r="B235" t="s">
        <v>10</v>
      </c>
    </row>
    <row r="236" spans="1:2" x14ac:dyDescent="0.25">
      <c r="A236" t="s">
        <v>165</v>
      </c>
      <c r="B236" t="s">
        <v>38</v>
      </c>
    </row>
    <row r="237" spans="1:2" x14ac:dyDescent="0.25">
      <c r="A237" t="s">
        <v>166</v>
      </c>
      <c r="B237" t="s">
        <v>39</v>
      </c>
    </row>
    <row r="238" spans="1:2" x14ac:dyDescent="0.25">
      <c r="A238" t="s">
        <v>167</v>
      </c>
      <c r="B238" t="s">
        <v>40</v>
      </c>
    </row>
    <row r="239" spans="1:2" x14ac:dyDescent="0.25">
      <c r="A239" t="s">
        <v>168</v>
      </c>
      <c r="B239" t="s">
        <v>41</v>
      </c>
    </row>
    <row r="240" spans="1:2" x14ac:dyDescent="0.25">
      <c r="A240" t="s">
        <v>169</v>
      </c>
      <c r="B240" t="s">
        <v>42</v>
      </c>
    </row>
    <row r="241" spans="1:2" x14ac:dyDescent="0.25">
      <c r="A241" t="s">
        <v>170</v>
      </c>
      <c r="B241" t="s">
        <v>43</v>
      </c>
    </row>
    <row r="242" spans="1:2" x14ac:dyDescent="0.25">
      <c r="A242" t="s">
        <v>171</v>
      </c>
      <c r="B242" t="s">
        <v>44</v>
      </c>
    </row>
    <row r="243" spans="1:2" x14ac:dyDescent="0.25">
      <c r="A243" t="s">
        <v>1619</v>
      </c>
    </row>
    <row r="244" spans="1:2" x14ac:dyDescent="0.25">
      <c r="A244" t="s">
        <v>1620</v>
      </c>
    </row>
    <row r="245" spans="1:2" x14ac:dyDescent="0.25">
      <c r="A245" t="s">
        <v>886</v>
      </c>
      <c r="B245" t="s">
        <v>81</v>
      </c>
    </row>
    <row r="246" spans="1:2" x14ac:dyDescent="0.25">
      <c r="A246" t="s">
        <v>223</v>
      </c>
      <c r="B246" t="s">
        <v>900</v>
      </c>
    </row>
    <row r="247" spans="1:2" x14ac:dyDescent="0.25">
      <c r="A247" t="s">
        <v>12</v>
      </c>
      <c r="B247" t="s">
        <v>884</v>
      </c>
    </row>
    <row r="248" spans="1:2" x14ac:dyDescent="0.25">
      <c r="A248" t="s">
        <v>140</v>
      </c>
      <c r="B248" t="s">
        <v>885</v>
      </c>
    </row>
    <row r="249" spans="1:2" x14ac:dyDescent="0.25">
      <c r="A249" t="s">
        <v>49</v>
      </c>
      <c r="B249" t="s">
        <v>901</v>
      </c>
    </row>
    <row r="250" spans="1:2" x14ac:dyDescent="0.25">
      <c r="A250" t="s">
        <v>50</v>
      </c>
      <c r="B250" t="s">
        <v>902</v>
      </c>
    </row>
    <row r="251" spans="1:2" x14ac:dyDescent="0.25">
      <c r="A251" t="s">
        <v>51</v>
      </c>
      <c r="B251" t="s">
        <v>903</v>
      </c>
    </row>
    <row r="252" spans="1:2" x14ac:dyDescent="0.25">
      <c r="A252" t="s">
        <v>52</v>
      </c>
      <c r="B252" t="s">
        <v>904</v>
      </c>
    </row>
    <row r="253" spans="1:2" x14ac:dyDescent="0.25">
      <c r="A253" t="s">
        <v>53</v>
      </c>
      <c r="B253" t="s">
        <v>905</v>
      </c>
    </row>
    <row r="254" spans="1:2" x14ac:dyDescent="0.25">
      <c r="A254" t="s">
        <v>54</v>
      </c>
      <c r="B254" t="s">
        <v>906</v>
      </c>
    </row>
    <row r="255" spans="1:2" x14ac:dyDescent="0.25">
      <c r="A255" t="s">
        <v>55</v>
      </c>
      <c r="B255" t="s">
        <v>907</v>
      </c>
    </row>
    <row r="256" spans="1:2" x14ac:dyDescent="0.25">
      <c r="A256" t="s">
        <v>56</v>
      </c>
      <c r="B256" t="s">
        <v>908</v>
      </c>
    </row>
    <row r="257" spans="1:2" x14ac:dyDescent="0.25">
      <c r="A257" t="s">
        <v>57</v>
      </c>
      <c r="B257" t="s">
        <v>909</v>
      </c>
    </row>
    <row r="258" spans="1:2" x14ac:dyDescent="0.25">
      <c r="A258" t="s">
        <v>58</v>
      </c>
      <c r="B258" t="s">
        <v>910</v>
      </c>
    </row>
    <row r="259" spans="1:2" x14ac:dyDescent="0.25">
      <c r="A259" t="s">
        <v>59</v>
      </c>
      <c r="B259" t="s">
        <v>911</v>
      </c>
    </row>
    <row r="260" spans="1:2" x14ac:dyDescent="0.25">
      <c r="A260" t="s">
        <v>60</v>
      </c>
      <c r="B260" t="s">
        <v>912</v>
      </c>
    </row>
    <row r="261" spans="1:2" x14ac:dyDescent="0.25">
      <c r="A261" t="s">
        <v>98</v>
      </c>
      <c r="B261" t="s">
        <v>913</v>
      </c>
    </row>
    <row r="262" spans="1:2" x14ac:dyDescent="0.25">
      <c r="A262" t="s">
        <v>100</v>
      </c>
      <c r="B262" t="s">
        <v>914</v>
      </c>
    </row>
    <row r="263" spans="1:2" x14ac:dyDescent="0.25">
      <c r="A263" t="s">
        <v>102</v>
      </c>
      <c r="B263" t="s">
        <v>915</v>
      </c>
    </row>
    <row r="264" spans="1:2" x14ac:dyDescent="0.25">
      <c r="A264" t="s">
        <v>104</v>
      </c>
      <c r="B264" t="s">
        <v>916</v>
      </c>
    </row>
    <row r="265" spans="1:2" x14ac:dyDescent="0.25">
      <c r="A265" t="s">
        <v>106</v>
      </c>
      <c r="B265" t="s">
        <v>917</v>
      </c>
    </row>
    <row r="266" spans="1:2" x14ac:dyDescent="0.25">
      <c r="A266" t="s">
        <v>108</v>
      </c>
      <c r="B266" t="s">
        <v>918</v>
      </c>
    </row>
    <row r="267" spans="1:2" x14ac:dyDescent="0.25">
      <c r="A267" t="s">
        <v>110</v>
      </c>
      <c r="B267" t="s">
        <v>919</v>
      </c>
    </row>
    <row r="268" spans="1:2" x14ac:dyDescent="0.25">
      <c r="A268" t="s">
        <v>112</v>
      </c>
      <c r="B268" t="s">
        <v>920</v>
      </c>
    </row>
    <row r="269" spans="1:2" x14ac:dyDescent="0.25">
      <c r="A269" t="s">
        <v>114</v>
      </c>
      <c r="B269" t="s">
        <v>921</v>
      </c>
    </row>
    <row r="270" spans="1:2" x14ac:dyDescent="0.25">
      <c r="A270" t="s">
        <v>116</v>
      </c>
      <c r="B270" t="s">
        <v>922</v>
      </c>
    </row>
    <row r="271" spans="1:2" x14ac:dyDescent="0.25">
      <c r="A271" t="s">
        <v>118</v>
      </c>
      <c r="B271" t="s">
        <v>923</v>
      </c>
    </row>
    <row r="272" spans="1:2" x14ac:dyDescent="0.25">
      <c r="A272" t="s">
        <v>120</v>
      </c>
      <c r="B272" t="s">
        <v>924</v>
      </c>
    </row>
    <row r="273" spans="1:3" x14ac:dyDescent="0.25">
      <c r="A273" t="s">
        <v>97</v>
      </c>
      <c r="B273" t="s">
        <v>925</v>
      </c>
    </row>
    <row r="274" spans="1:3" x14ac:dyDescent="0.25">
      <c r="A274" t="s">
        <v>99</v>
      </c>
      <c r="B274" t="s">
        <v>926</v>
      </c>
    </row>
    <row r="275" spans="1:3" x14ac:dyDescent="0.25">
      <c r="A275" t="s">
        <v>101</v>
      </c>
      <c r="B275" t="s">
        <v>927</v>
      </c>
    </row>
    <row r="276" spans="1:3" x14ac:dyDescent="0.25">
      <c r="A276" t="s">
        <v>103</v>
      </c>
      <c r="B276" t="s">
        <v>928</v>
      </c>
    </row>
    <row r="277" spans="1:3" x14ac:dyDescent="0.25">
      <c r="A277" t="s">
        <v>105</v>
      </c>
      <c r="B277" t="s">
        <v>929</v>
      </c>
    </row>
    <row r="278" spans="1:3" x14ac:dyDescent="0.25">
      <c r="A278" t="s">
        <v>107</v>
      </c>
      <c r="B278" t="s">
        <v>930</v>
      </c>
    </row>
    <row r="279" spans="1:3" x14ac:dyDescent="0.25">
      <c r="A279" t="s">
        <v>109</v>
      </c>
      <c r="B279" t="s">
        <v>931</v>
      </c>
    </row>
    <row r="280" spans="1:3" x14ac:dyDescent="0.25">
      <c r="A280" t="s">
        <v>111</v>
      </c>
      <c r="B280" t="s">
        <v>932</v>
      </c>
    </row>
    <row r="281" spans="1:3" x14ac:dyDescent="0.25">
      <c r="A281" t="s">
        <v>113</v>
      </c>
      <c r="B281" t="s">
        <v>933</v>
      </c>
    </row>
    <row r="282" spans="1:3" x14ac:dyDescent="0.25">
      <c r="A282" t="s">
        <v>115</v>
      </c>
      <c r="B282" t="s">
        <v>934</v>
      </c>
    </row>
    <row r="283" spans="1:3" x14ac:dyDescent="0.25">
      <c r="A283" t="s">
        <v>117</v>
      </c>
      <c r="B283" t="s">
        <v>935</v>
      </c>
    </row>
    <row r="284" spans="1:3" x14ac:dyDescent="0.25">
      <c r="A284" t="s">
        <v>119</v>
      </c>
      <c r="B284" t="s">
        <v>936</v>
      </c>
    </row>
    <row r="285" spans="1:3" x14ac:dyDescent="0.25">
      <c r="A285" t="s">
        <v>121</v>
      </c>
      <c r="B285" t="s">
        <v>937</v>
      </c>
    </row>
    <row r="286" spans="1:3" x14ac:dyDescent="0.25">
      <c r="A286" t="s">
        <v>1621</v>
      </c>
    </row>
    <row r="287" spans="1:3" x14ac:dyDescent="0.25">
      <c r="A287" t="s">
        <v>1114</v>
      </c>
    </row>
    <row r="288" spans="1:3" x14ac:dyDescent="0.25">
      <c r="A288" s="27" t="s">
        <v>13</v>
      </c>
      <c r="B288" t="s">
        <v>124</v>
      </c>
      <c r="C288" s="27" t="s">
        <v>184</v>
      </c>
    </row>
    <row r="289" spans="1:3" x14ac:dyDescent="0.25">
      <c r="A289" s="27" t="s">
        <v>13</v>
      </c>
      <c r="B289" t="s">
        <v>125</v>
      </c>
      <c r="C289" t="b">
        <v>0</v>
      </c>
    </row>
    <row r="290" spans="1:3" x14ac:dyDescent="0.25">
      <c r="A290" s="27" t="s">
        <v>13</v>
      </c>
      <c r="B290" t="s">
        <v>857</v>
      </c>
      <c r="C290" s="27" t="s">
        <v>858</v>
      </c>
    </row>
    <row r="291" spans="1:3" x14ac:dyDescent="0.25">
      <c r="A291" s="27" t="s">
        <v>13</v>
      </c>
      <c r="B291" t="s">
        <v>859</v>
      </c>
      <c r="C291" t="b">
        <v>0</v>
      </c>
    </row>
    <row r="292" spans="1:3" x14ac:dyDescent="0.25">
      <c r="A292" s="27" t="s">
        <v>13</v>
      </c>
      <c r="B292" t="s">
        <v>860</v>
      </c>
      <c r="C292" t="b">
        <v>0</v>
      </c>
    </row>
    <row r="293" spans="1:3" x14ac:dyDescent="0.25">
      <c r="A293" s="27" t="s">
        <v>13</v>
      </c>
      <c r="B293" t="s">
        <v>861</v>
      </c>
      <c r="C293" t="b">
        <v>0</v>
      </c>
    </row>
    <row r="294" spans="1:3" x14ac:dyDescent="0.25">
      <c r="A294" s="27" t="s">
        <v>13</v>
      </c>
      <c r="B294" t="s">
        <v>862</v>
      </c>
      <c r="C294" t="b">
        <v>0</v>
      </c>
    </row>
    <row r="295" spans="1:3" x14ac:dyDescent="0.25">
      <c r="A295" s="27" t="s">
        <v>82</v>
      </c>
      <c r="B295" t="s">
        <v>126</v>
      </c>
      <c r="C295" t="b">
        <v>1</v>
      </c>
    </row>
    <row r="296" spans="1:3" x14ac:dyDescent="0.25">
      <c r="A296" s="27" t="s">
        <v>82</v>
      </c>
      <c r="B296" t="s">
        <v>863</v>
      </c>
      <c r="C296" s="27" t="s">
        <v>864</v>
      </c>
    </row>
    <row r="297" spans="1:3" x14ac:dyDescent="0.25">
      <c r="A297" s="27" t="s">
        <v>82</v>
      </c>
      <c r="B297" t="s">
        <v>865</v>
      </c>
      <c r="C297" s="27" t="s">
        <v>866</v>
      </c>
    </row>
    <row r="298" spans="1:3" x14ac:dyDescent="0.25">
      <c r="A298" s="27" t="s">
        <v>553</v>
      </c>
      <c r="B298" t="s">
        <v>126</v>
      </c>
      <c r="C298" t="b">
        <v>1</v>
      </c>
    </row>
    <row r="299" spans="1:3" x14ac:dyDescent="0.25">
      <c r="A299" s="27" t="s">
        <v>553</v>
      </c>
      <c r="B299" t="s">
        <v>863</v>
      </c>
      <c r="C299" s="27" t="s">
        <v>867</v>
      </c>
    </row>
    <row r="300" spans="1:3" x14ac:dyDescent="0.25">
      <c r="A300" s="27" t="s">
        <v>553</v>
      </c>
      <c r="B300" t="s">
        <v>865</v>
      </c>
      <c r="C300" s="27" t="s">
        <v>866</v>
      </c>
    </row>
    <row r="301" spans="1:3" x14ac:dyDescent="0.25">
      <c r="A301" s="27" t="s">
        <v>158</v>
      </c>
      <c r="B301" t="s">
        <v>126</v>
      </c>
      <c r="C301" t="b">
        <v>1</v>
      </c>
    </row>
    <row r="302" spans="1:3" x14ac:dyDescent="0.25">
      <c r="A302" s="27" t="s">
        <v>158</v>
      </c>
      <c r="B302" t="s">
        <v>863</v>
      </c>
      <c r="C302" s="27" t="s">
        <v>869</v>
      </c>
    </row>
    <row r="303" spans="1:3" x14ac:dyDescent="0.25">
      <c r="A303" s="27" t="s">
        <v>158</v>
      </c>
      <c r="B303" t="s">
        <v>865</v>
      </c>
      <c r="C303" s="27" t="s">
        <v>866</v>
      </c>
    </row>
    <row r="304" spans="1:3" x14ac:dyDescent="0.25">
      <c r="A304" s="27" t="s">
        <v>158</v>
      </c>
      <c r="B304" t="s">
        <v>1115</v>
      </c>
      <c r="C304">
        <v>6</v>
      </c>
    </row>
    <row r="305" spans="1:3" x14ac:dyDescent="0.25">
      <c r="A305" s="27" t="s">
        <v>158</v>
      </c>
      <c r="B305" t="s">
        <v>1116</v>
      </c>
      <c r="C305">
        <v>8</v>
      </c>
    </row>
    <row r="306" spans="1:3" x14ac:dyDescent="0.25">
      <c r="A306" s="27" t="s">
        <v>158</v>
      </c>
      <c r="B306" t="s">
        <v>1117</v>
      </c>
      <c r="C306" s="27" t="s">
        <v>1118</v>
      </c>
    </row>
    <row r="307" spans="1:3" x14ac:dyDescent="0.25">
      <c r="A307" s="27" t="s">
        <v>158</v>
      </c>
      <c r="B307" t="s">
        <v>1119</v>
      </c>
      <c r="C307">
        <v>1</v>
      </c>
    </row>
    <row r="308" spans="1:3" x14ac:dyDescent="0.25">
      <c r="A308" s="27" t="s">
        <v>158</v>
      </c>
      <c r="B308" t="s">
        <v>1120</v>
      </c>
      <c r="C308" t="b">
        <v>1</v>
      </c>
    </row>
    <row r="309" spans="1:3" x14ac:dyDescent="0.25">
      <c r="A309" s="27" t="s">
        <v>158</v>
      </c>
      <c r="B309" t="s">
        <v>1121</v>
      </c>
      <c r="C309" t="b">
        <v>1</v>
      </c>
    </row>
    <row r="310" spans="1:3" x14ac:dyDescent="0.25">
      <c r="A310" s="27" t="s">
        <v>158</v>
      </c>
      <c r="B310" t="s">
        <v>1122</v>
      </c>
      <c r="C310" t="b">
        <v>1</v>
      </c>
    </row>
    <row r="311" spans="1:3" x14ac:dyDescent="0.25">
      <c r="A311" s="27" t="s">
        <v>158</v>
      </c>
      <c r="B311" t="s">
        <v>1123</v>
      </c>
      <c r="C311" t="b">
        <v>1</v>
      </c>
    </row>
    <row r="312" spans="1:3" x14ac:dyDescent="0.25">
      <c r="A312" s="27" t="s">
        <v>173</v>
      </c>
      <c r="B312" t="s">
        <v>126</v>
      </c>
      <c r="C312" t="b">
        <v>1</v>
      </c>
    </row>
    <row r="313" spans="1:3" x14ac:dyDescent="0.25">
      <c r="A313" s="27" t="s">
        <v>173</v>
      </c>
      <c r="B313" t="s">
        <v>863</v>
      </c>
      <c r="C313" s="27" t="s">
        <v>870</v>
      </c>
    </row>
    <row r="314" spans="1:3" x14ac:dyDescent="0.25">
      <c r="A314" s="27" t="s">
        <v>173</v>
      </c>
      <c r="B314" t="s">
        <v>865</v>
      </c>
      <c r="C314" s="27" t="s">
        <v>866</v>
      </c>
    </row>
    <row r="315" spans="1:3" x14ac:dyDescent="0.25">
      <c r="A315" s="27" t="s">
        <v>173</v>
      </c>
      <c r="B315" t="s">
        <v>1115</v>
      </c>
      <c r="C315">
        <v>1</v>
      </c>
    </row>
    <row r="316" spans="1:3" x14ac:dyDescent="0.25">
      <c r="A316" s="27" t="s">
        <v>173</v>
      </c>
      <c r="B316" t="s">
        <v>1116</v>
      </c>
      <c r="C316">
        <v>1</v>
      </c>
    </row>
    <row r="317" spans="1:3" x14ac:dyDescent="0.25">
      <c r="A317" s="27" t="s">
        <v>173</v>
      </c>
      <c r="B317" t="s">
        <v>1117</v>
      </c>
      <c r="C317" s="27" t="s">
        <v>1124</v>
      </c>
    </row>
    <row r="318" spans="1:3" x14ac:dyDescent="0.25">
      <c r="A318" s="27" t="s">
        <v>173</v>
      </c>
      <c r="B318" t="s">
        <v>1125</v>
      </c>
      <c r="C318" s="27" t="s">
        <v>1126</v>
      </c>
    </row>
    <row r="319" spans="1:3" x14ac:dyDescent="0.25">
      <c r="A319" s="27" t="s">
        <v>173</v>
      </c>
      <c r="B319" t="s">
        <v>1119</v>
      </c>
      <c r="C319">
        <v>1</v>
      </c>
    </row>
    <row r="320" spans="1:3" x14ac:dyDescent="0.25">
      <c r="A320" s="27" t="s">
        <v>173</v>
      </c>
      <c r="B320" t="s">
        <v>1120</v>
      </c>
      <c r="C320" t="b">
        <v>1</v>
      </c>
    </row>
    <row r="321" spans="1:3" x14ac:dyDescent="0.25">
      <c r="A321" s="27" t="s">
        <v>173</v>
      </c>
      <c r="B321" t="s">
        <v>1121</v>
      </c>
      <c r="C321" t="b">
        <v>1</v>
      </c>
    </row>
    <row r="322" spans="1:3" x14ac:dyDescent="0.25">
      <c r="A322" s="27" t="s">
        <v>173</v>
      </c>
      <c r="B322" t="s">
        <v>1122</v>
      </c>
      <c r="C322" t="b">
        <v>1</v>
      </c>
    </row>
    <row r="323" spans="1:3" x14ac:dyDescent="0.25">
      <c r="A323" s="27" t="s">
        <v>173</v>
      </c>
      <c r="B323" t="s">
        <v>1123</v>
      </c>
      <c r="C323" t="b">
        <v>1</v>
      </c>
    </row>
    <row r="324" spans="1:3" x14ac:dyDescent="0.25">
      <c r="A324" s="27" t="s">
        <v>332</v>
      </c>
      <c r="B324" t="s">
        <v>126</v>
      </c>
      <c r="C324" t="b">
        <v>1</v>
      </c>
    </row>
    <row r="325" spans="1:3" x14ac:dyDescent="0.25">
      <c r="A325" s="27" t="s">
        <v>332</v>
      </c>
      <c r="B325" t="s">
        <v>863</v>
      </c>
      <c r="C325" s="27" t="s">
        <v>871</v>
      </c>
    </row>
    <row r="326" spans="1:3" x14ac:dyDescent="0.25">
      <c r="A326" s="27" t="s">
        <v>332</v>
      </c>
      <c r="B326" t="s">
        <v>865</v>
      </c>
      <c r="C326" s="27" t="s">
        <v>866</v>
      </c>
    </row>
    <row r="327" spans="1:3" x14ac:dyDescent="0.25">
      <c r="A327" s="27" t="s">
        <v>152</v>
      </c>
      <c r="B327" t="s">
        <v>126</v>
      </c>
      <c r="C327" t="b">
        <v>1</v>
      </c>
    </row>
    <row r="328" spans="1:3" x14ac:dyDescent="0.25">
      <c r="A328" s="27" t="s">
        <v>152</v>
      </c>
      <c r="B328" t="s">
        <v>863</v>
      </c>
      <c r="C328" s="27" t="s">
        <v>1127</v>
      </c>
    </row>
    <row r="329" spans="1:3" x14ac:dyDescent="0.25">
      <c r="A329" s="27" t="s">
        <v>152</v>
      </c>
      <c r="B329" t="s">
        <v>865</v>
      </c>
      <c r="C329" s="27" t="s">
        <v>866</v>
      </c>
    </row>
    <row r="330" spans="1:3" x14ac:dyDescent="0.25">
      <c r="A330" s="27" t="s">
        <v>186</v>
      </c>
      <c r="B330" t="s">
        <v>126</v>
      </c>
      <c r="C330" t="b">
        <v>1</v>
      </c>
    </row>
    <row r="331" spans="1:3" x14ac:dyDescent="0.25">
      <c r="A331" s="27" t="s">
        <v>186</v>
      </c>
      <c r="B331" t="s">
        <v>863</v>
      </c>
      <c r="C331" s="27" t="s">
        <v>1128</v>
      </c>
    </row>
    <row r="332" spans="1:3" x14ac:dyDescent="0.25">
      <c r="A332" s="27" t="s">
        <v>186</v>
      </c>
      <c r="B332" t="s">
        <v>865</v>
      </c>
      <c r="C332" s="27" t="s">
        <v>866</v>
      </c>
    </row>
    <row r="333" spans="1:3" x14ac:dyDescent="0.25">
      <c r="A333" s="27" t="s">
        <v>397</v>
      </c>
      <c r="B333" t="s">
        <v>126</v>
      </c>
      <c r="C333" t="b">
        <v>1</v>
      </c>
    </row>
    <row r="334" spans="1:3" x14ac:dyDescent="0.25">
      <c r="A334" s="27" t="s">
        <v>397</v>
      </c>
      <c r="B334" t="s">
        <v>863</v>
      </c>
      <c r="C334" s="27" t="s">
        <v>1129</v>
      </c>
    </row>
    <row r="335" spans="1:3" x14ac:dyDescent="0.25">
      <c r="A335" s="27" t="s">
        <v>397</v>
      </c>
      <c r="B335" t="s">
        <v>865</v>
      </c>
      <c r="C335" s="27" t="s">
        <v>866</v>
      </c>
    </row>
    <row r="336" spans="1:3" x14ac:dyDescent="0.25">
      <c r="A336" s="27" t="s">
        <v>213</v>
      </c>
      <c r="B336" t="s">
        <v>126</v>
      </c>
      <c r="C336" t="b">
        <v>1</v>
      </c>
    </row>
    <row r="337" spans="1:3" x14ac:dyDescent="0.25">
      <c r="A337" s="27" t="s">
        <v>213</v>
      </c>
      <c r="B337" t="s">
        <v>863</v>
      </c>
      <c r="C337" s="27" t="s">
        <v>1130</v>
      </c>
    </row>
    <row r="338" spans="1:3" x14ac:dyDescent="0.25">
      <c r="A338" s="27" t="s">
        <v>213</v>
      </c>
      <c r="B338" t="s">
        <v>865</v>
      </c>
      <c r="C338" s="27" t="s">
        <v>866</v>
      </c>
    </row>
    <row r="339" spans="1:3" x14ac:dyDescent="0.25">
      <c r="A339" s="27" t="s">
        <v>213</v>
      </c>
      <c r="B339" t="s">
        <v>1115</v>
      </c>
      <c r="C339">
        <v>1</v>
      </c>
    </row>
    <row r="340" spans="1:3" x14ac:dyDescent="0.25">
      <c r="A340" s="27" t="s">
        <v>213</v>
      </c>
      <c r="B340" t="s">
        <v>1116</v>
      </c>
      <c r="C340">
        <v>1</v>
      </c>
    </row>
    <row r="341" spans="1:3" x14ac:dyDescent="0.25">
      <c r="A341" s="27" t="s">
        <v>213</v>
      </c>
      <c r="B341" t="s">
        <v>1117</v>
      </c>
      <c r="C341" s="27" t="s">
        <v>1124</v>
      </c>
    </row>
    <row r="342" spans="1:3" x14ac:dyDescent="0.25">
      <c r="A342" s="27" t="s">
        <v>213</v>
      </c>
      <c r="B342" t="s">
        <v>1125</v>
      </c>
      <c r="C342" s="27" t="s">
        <v>1126</v>
      </c>
    </row>
    <row r="343" spans="1:3" x14ac:dyDescent="0.25">
      <c r="A343" s="27" t="s">
        <v>213</v>
      </c>
      <c r="B343" t="s">
        <v>1119</v>
      </c>
      <c r="C343">
        <v>1</v>
      </c>
    </row>
    <row r="344" spans="1:3" x14ac:dyDescent="0.25">
      <c r="A344" s="27" t="s">
        <v>213</v>
      </c>
      <c r="B344" t="s">
        <v>1120</v>
      </c>
      <c r="C344" t="b">
        <v>1</v>
      </c>
    </row>
    <row r="345" spans="1:3" x14ac:dyDescent="0.25">
      <c r="A345" s="27" t="s">
        <v>213</v>
      </c>
      <c r="B345" t="s">
        <v>1121</v>
      </c>
      <c r="C345" t="b">
        <v>1</v>
      </c>
    </row>
    <row r="346" spans="1:3" x14ac:dyDescent="0.25">
      <c r="A346" s="27" t="s">
        <v>213</v>
      </c>
      <c r="B346" t="s">
        <v>1122</v>
      </c>
      <c r="C346" t="b">
        <v>1</v>
      </c>
    </row>
    <row r="347" spans="1:3" x14ac:dyDescent="0.25">
      <c r="A347" s="27" t="s">
        <v>213</v>
      </c>
      <c r="B347" t="s">
        <v>1123</v>
      </c>
      <c r="C347" t="b">
        <v>1</v>
      </c>
    </row>
    <row r="348" spans="1:3" x14ac:dyDescent="0.25">
      <c r="A348" s="27" t="s">
        <v>212</v>
      </c>
      <c r="B348" t="s">
        <v>126</v>
      </c>
      <c r="C348" t="b">
        <v>1</v>
      </c>
    </row>
    <row r="349" spans="1:3" x14ac:dyDescent="0.25">
      <c r="A349" s="27" t="s">
        <v>212</v>
      </c>
      <c r="B349" t="s">
        <v>863</v>
      </c>
      <c r="C349" s="27" t="s">
        <v>1131</v>
      </c>
    </row>
    <row r="350" spans="1:3" x14ac:dyDescent="0.25">
      <c r="A350" s="27" t="s">
        <v>212</v>
      </c>
      <c r="B350" t="s">
        <v>865</v>
      </c>
      <c r="C350" s="27" t="s">
        <v>866</v>
      </c>
    </row>
    <row r="351" spans="1:3" x14ac:dyDescent="0.25">
      <c r="A351" s="27" t="s">
        <v>212</v>
      </c>
      <c r="B351" t="s">
        <v>1115</v>
      </c>
      <c r="C351">
        <v>1</v>
      </c>
    </row>
    <row r="352" spans="1:3" x14ac:dyDescent="0.25">
      <c r="A352" s="27" t="s">
        <v>212</v>
      </c>
      <c r="B352" t="s">
        <v>1116</v>
      </c>
      <c r="C352">
        <v>1</v>
      </c>
    </row>
    <row r="353" spans="1:3" x14ac:dyDescent="0.25">
      <c r="A353" s="27" t="s">
        <v>212</v>
      </c>
      <c r="B353" t="s">
        <v>1117</v>
      </c>
      <c r="C353" s="27" t="s">
        <v>1124</v>
      </c>
    </row>
    <row r="354" spans="1:3" x14ac:dyDescent="0.25">
      <c r="A354" s="27" t="s">
        <v>212</v>
      </c>
      <c r="B354" t="s">
        <v>1125</v>
      </c>
      <c r="C354" s="27" t="s">
        <v>1126</v>
      </c>
    </row>
    <row r="355" spans="1:3" x14ac:dyDescent="0.25">
      <c r="A355" s="27" t="s">
        <v>212</v>
      </c>
      <c r="B355" t="s">
        <v>1119</v>
      </c>
      <c r="C355">
        <v>1</v>
      </c>
    </row>
    <row r="356" spans="1:3" x14ac:dyDescent="0.25">
      <c r="A356" s="27" t="s">
        <v>212</v>
      </c>
      <c r="B356" t="s">
        <v>1120</v>
      </c>
      <c r="C356" t="b">
        <v>1</v>
      </c>
    </row>
    <row r="357" spans="1:3" x14ac:dyDescent="0.25">
      <c r="A357" s="27" t="s">
        <v>212</v>
      </c>
      <c r="B357" t="s">
        <v>1121</v>
      </c>
      <c r="C357" t="b">
        <v>1</v>
      </c>
    </row>
    <row r="358" spans="1:3" x14ac:dyDescent="0.25">
      <c r="A358" s="27" t="s">
        <v>212</v>
      </c>
      <c r="B358" t="s">
        <v>1122</v>
      </c>
      <c r="C358" t="b">
        <v>1</v>
      </c>
    </row>
    <row r="359" spans="1:3" x14ac:dyDescent="0.25">
      <c r="A359" s="27" t="s">
        <v>212</v>
      </c>
      <c r="B359" t="s">
        <v>1123</v>
      </c>
      <c r="C359" t="b">
        <v>1</v>
      </c>
    </row>
    <row r="360" spans="1:3" x14ac:dyDescent="0.25">
      <c r="A360" s="27" t="s">
        <v>175</v>
      </c>
      <c r="B360" t="s">
        <v>126</v>
      </c>
      <c r="C360" t="b">
        <v>1</v>
      </c>
    </row>
    <row r="361" spans="1:3" x14ac:dyDescent="0.25">
      <c r="A361" s="27" t="s">
        <v>175</v>
      </c>
      <c r="B361" t="s">
        <v>863</v>
      </c>
      <c r="C361" s="27" t="s">
        <v>1132</v>
      </c>
    </row>
    <row r="362" spans="1:3" x14ac:dyDescent="0.25">
      <c r="A362" s="27" t="s">
        <v>175</v>
      </c>
      <c r="B362" t="s">
        <v>865</v>
      </c>
      <c r="C362" s="27" t="s">
        <v>866</v>
      </c>
    </row>
    <row r="363" spans="1:3" x14ac:dyDescent="0.25">
      <c r="A363" s="27" t="s">
        <v>176</v>
      </c>
      <c r="B363" t="s">
        <v>126</v>
      </c>
      <c r="C363" t="b">
        <v>1</v>
      </c>
    </row>
    <row r="364" spans="1:3" x14ac:dyDescent="0.25">
      <c r="A364" s="27" t="s">
        <v>176</v>
      </c>
      <c r="B364" t="s">
        <v>863</v>
      </c>
      <c r="C364" s="27" t="s">
        <v>1133</v>
      </c>
    </row>
    <row r="365" spans="1:3" x14ac:dyDescent="0.25">
      <c r="A365" s="27" t="s">
        <v>176</v>
      </c>
      <c r="B365" t="s">
        <v>865</v>
      </c>
      <c r="C365" s="27" t="s">
        <v>866</v>
      </c>
    </row>
    <row r="366" spans="1:3" x14ac:dyDescent="0.25">
      <c r="A366" s="27" t="s">
        <v>177</v>
      </c>
      <c r="B366" t="s">
        <v>126</v>
      </c>
      <c r="C366" t="b">
        <v>1</v>
      </c>
    </row>
    <row r="367" spans="1:3" x14ac:dyDescent="0.25">
      <c r="A367" s="27" t="s">
        <v>177</v>
      </c>
      <c r="B367" t="s">
        <v>863</v>
      </c>
      <c r="C367" s="27" t="s">
        <v>1134</v>
      </c>
    </row>
    <row r="368" spans="1:3" x14ac:dyDescent="0.25">
      <c r="A368" s="27" t="s">
        <v>177</v>
      </c>
      <c r="B368" t="s">
        <v>865</v>
      </c>
      <c r="C368" s="27" t="s">
        <v>866</v>
      </c>
    </row>
    <row r="369" spans="1:3" x14ac:dyDescent="0.25">
      <c r="A369" s="27" t="s">
        <v>177</v>
      </c>
      <c r="B369" t="s">
        <v>1115</v>
      </c>
      <c r="C369">
        <v>6</v>
      </c>
    </row>
    <row r="370" spans="1:3" x14ac:dyDescent="0.25">
      <c r="A370" s="27" t="s">
        <v>177</v>
      </c>
      <c r="B370" t="s">
        <v>1116</v>
      </c>
      <c r="C370">
        <v>8</v>
      </c>
    </row>
    <row r="371" spans="1:3" x14ac:dyDescent="0.25">
      <c r="A371" s="27" t="s">
        <v>177</v>
      </c>
      <c r="B371" t="s">
        <v>1117</v>
      </c>
      <c r="C371" s="27" t="s">
        <v>1118</v>
      </c>
    </row>
    <row r="372" spans="1:3" x14ac:dyDescent="0.25">
      <c r="A372" s="27" t="s">
        <v>177</v>
      </c>
      <c r="B372" t="s">
        <v>1119</v>
      </c>
      <c r="C372">
        <v>1</v>
      </c>
    </row>
    <row r="373" spans="1:3" x14ac:dyDescent="0.25">
      <c r="A373" s="27" t="s">
        <v>177</v>
      </c>
      <c r="B373" t="s">
        <v>1120</v>
      </c>
      <c r="C373" t="b">
        <v>1</v>
      </c>
    </row>
    <row r="374" spans="1:3" x14ac:dyDescent="0.25">
      <c r="A374" s="27" t="s">
        <v>177</v>
      </c>
      <c r="B374" t="s">
        <v>1121</v>
      </c>
      <c r="C374" t="b">
        <v>1</v>
      </c>
    </row>
    <row r="375" spans="1:3" x14ac:dyDescent="0.25">
      <c r="A375" s="27" t="s">
        <v>177</v>
      </c>
      <c r="B375" t="s">
        <v>1122</v>
      </c>
      <c r="C375" t="b">
        <v>1</v>
      </c>
    </row>
    <row r="376" spans="1:3" x14ac:dyDescent="0.25">
      <c r="A376" s="27" t="s">
        <v>177</v>
      </c>
      <c r="B376" t="s">
        <v>1123</v>
      </c>
      <c r="C376" t="b">
        <v>1</v>
      </c>
    </row>
    <row r="377" spans="1:3" x14ac:dyDescent="0.25">
      <c r="A377" s="27" t="s">
        <v>178</v>
      </c>
      <c r="B377" t="s">
        <v>126</v>
      </c>
      <c r="C377" t="b">
        <v>1</v>
      </c>
    </row>
    <row r="378" spans="1:3" x14ac:dyDescent="0.25">
      <c r="A378" s="27" t="s">
        <v>178</v>
      </c>
      <c r="B378" t="s">
        <v>863</v>
      </c>
      <c r="C378" s="27" t="s">
        <v>1135</v>
      </c>
    </row>
    <row r="379" spans="1:3" x14ac:dyDescent="0.25">
      <c r="A379" s="27" t="s">
        <v>178</v>
      </c>
      <c r="B379" t="s">
        <v>865</v>
      </c>
      <c r="C379" s="27" t="s">
        <v>866</v>
      </c>
    </row>
    <row r="380" spans="1:3" x14ac:dyDescent="0.25">
      <c r="A380" s="27" t="s">
        <v>178</v>
      </c>
      <c r="B380" t="s">
        <v>1115</v>
      </c>
      <c r="C380">
        <v>6</v>
      </c>
    </row>
    <row r="381" spans="1:3" x14ac:dyDescent="0.25">
      <c r="A381" s="27" t="s">
        <v>178</v>
      </c>
      <c r="B381" t="s">
        <v>1116</v>
      </c>
      <c r="C381">
        <v>8</v>
      </c>
    </row>
    <row r="382" spans="1:3" x14ac:dyDescent="0.25">
      <c r="A382" s="27" t="s">
        <v>178</v>
      </c>
      <c r="B382" t="s">
        <v>1117</v>
      </c>
      <c r="C382" s="27" t="s">
        <v>1118</v>
      </c>
    </row>
    <row r="383" spans="1:3" x14ac:dyDescent="0.25">
      <c r="A383" s="27" t="s">
        <v>178</v>
      </c>
      <c r="B383" t="s">
        <v>1119</v>
      </c>
      <c r="C383">
        <v>1</v>
      </c>
    </row>
    <row r="384" spans="1:3" x14ac:dyDescent="0.25">
      <c r="A384" s="27" t="s">
        <v>178</v>
      </c>
      <c r="B384" t="s">
        <v>1120</v>
      </c>
      <c r="C384" t="b">
        <v>1</v>
      </c>
    </row>
    <row r="385" spans="1:3" x14ac:dyDescent="0.25">
      <c r="A385" s="27" t="s">
        <v>178</v>
      </c>
      <c r="B385" t="s">
        <v>1121</v>
      </c>
      <c r="C385" t="b">
        <v>1</v>
      </c>
    </row>
    <row r="386" spans="1:3" x14ac:dyDescent="0.25">
      <c r="A386" s="27" t="s">
        <v>178</v>
      </c>
      <c r="B386" t="s">
        <v>1122</v>
      </c>
      <c r="C386" t="b">
        <v>1</v>
      </c>
    </row>
    <row r="387" spans="1:3" x14ac:dyDescent="0.25">
      <c r="A387" s="27" t="s">
        <v>178</v>
      </c>
      <c r="B387" t="s">
        <v>1123</v>
      </c>
      <c r="C387" t="b">
        <v>1</v>
      </c>
    </row>
    <row r="388" spans="1:3" x14ac:dyDescent="0.25">
      <c r="A388" s="27" t="s">
        <v>12</v>
      </c>
      <c r="B388" t="s">
        <v>126</v>
      </c>
      <c r="C388" t="b">
        <v>0</v>
      </c>
    </row>
    <row r="389" spans="1:3" x14ac:dyDescent="0.25">
      <c r="A389" s="27" t="s">
        <v>12</v>
      </c>
      <c r="B389" t="s">
        <v>863</v>
      </c>
      <c r="C389" s="27" t="s">
        <v>1136</v>
      </c>
    </row>
    <row r="390" spans="1:3" x14ac:dyDescent="0.25">
      <c r="A390" s="27" t="s">
        <v>12</v>
      </c>
      <c r="B390" t="s">
        <v>868</v>
      </c>
      <c r="C390">
        <v>6.86</v>
      </c>
    </row>
    <row r="391" spans="1:3" x14ac:dyDescent="0.25">
      <c r="A391" s="27" t="s">
        <v>12</v>
      </c>
      <c r="B391" t="s">
        <v>865</v>
      </c>
      <c r="C391" s="27" t="s">
        <v>866</v>
      </c>
    </row>
    <row r="392" spans="1:3" x14ac:dyDescent="0.25">
      <c r="A392" s="27" t="s">
        <v>12</v>
      </c>
      <c r="B392" t="s">
        <v>1115</v>
      </c>
      <c r="C392">
        <v>6</v>
      </c>
    </row>
    <row r="393" spans="1:3" x14ac:dyDescent="0.25">
      <c r="A393" s="27" t="s">
        <v>12</v>
      </c>
      <c r="B393" t="s">
        <v>1116</v>
      </c>
      <c r="C393">
        <v>8</v>
      </c>
    </row>
    <row r="394" spans="1:3" x14ac:dyDescent="0.25">
      <c r="A394" s="27" t="s">
        <v>12</v>
      </c>
      <c r="B394" t="s">
        <v>1117</v>
      </c>
      <c r="C394" s="27" t="s">
        <v>1118</v>
      </c>
    </row>
    <row r="395" spans="1:3" x14ac:dyDescent="0.25">
      <c r="A395" s="27" t="s">
        <v>12</v>
      </c>
      <c r="B395" t="s">
        <v>1119</v>
      </c>
      <c r="C395">
        <v>1</v>
      </c>
    </row>
    <row r="396" spans="1:3" x14ac:dyDescent="0.25">
      <c r="A396" s="27" t="s">
        <v>12</v>
      </c>
      <c r="B396" t="s">
        <v>1120</v>
      </c>
      <c r="C396" t="b">
        <v>1</v>
      </c>
    </row>
    <row r="397" spans="1:3" x14ac:dyDescent="0.25">
      <c r="A397" s="27" t="s">
        <v>12</v>
      </c>
      <c r="B397" t="s">
        <v>1121</v>
      </c>
      <c r="C397" t="b">
        <v>1</v>
      </c>
    </row>
    <row r="398" spans="1:3" x14ac:dyDescent="0.25">
      <c r="A398" s="27" t="s">
        <v>12</v>
      </c>
      <c r="B398" t="s">
        <v>1122</v>
      </c>
      <c r="C398" t="b">
        <v>1</v>
      </c>
    </row>
    <row r="399" spans="1:3" x14ac:dyDescent="0.25">
      <c r="A399" s="27" t="s">
        <v>12</v>
      </c>
      <c r="B399" t="s">
        <v>1123</v>
      </c>
      <c r="C399" t="b">
        <v>1</v>
      </c>
    </row>
    <row r="400" spans="1:3" x14ac:dyDescent="0.25">
      <c r="A400" s="27" t="s">
        <v>490</v>
      </c>
      <c r="B400" t="s">
        <v>126</v>
      </c>
      <c r="C400" t="b">
        <v>0</v>
      </c>
    </row>
    <row r="401" spans="1:3" x14ac:dyDescent="0.25">
      <c r="A401" s="27" t="s">
        <v>490</v>
      </c>
      <c r="B401" t="s">
        <v>863</v>
      </c>
      <c r="C401" s="27" t="s">
        <v>1139</v>
      </c>
    </row>
    <row r="402" spans="1:3" x14ac:dyDescent="0.25">
      <c r="A402" s="27" t="s">
        <v>490</v>
      </c>
      <c r="B402" t="s">
        <v>868</v>
      </c>
      <c r="C402">
        <v>63.71</v>
      </c>
    </row>
    <row r="403" spans="1:3" x14ac:dyDescent="0.25">
      <c r="A403" s="27" t="s">
        <v>490</v>
      </c>
      <c r="B403" t="s">
        <v>865</v>
      </c>
      <c r="C403" s="27" t="s">
        <v>1137</v>
      </c>
    </row>
    <row r="404" spans="1:3" x14ac:dyDescent="0.25">
      <c r="A404" s="27" t="s">
        <v>490</v>
      </c>
      <c r="B404" t="s">
        <v>1115</v>
      </c>
      <c r="C404">
        <v>2</v>
      </c>
    </row>
    <row r="405" spans="1:3" x14ac:dyDescent="0.25">
      <c r="A405" s="27" t="s">
        <v>490</v>
      </c>
      <c r="B405" t="s">
        <v>1116</v>
      </c>
      <c r="C405">
        <v>4</v>
      </c>
    </row>
    <row r="406" spans="1:3" x14ac:dyDescent="0.25">
      <c r="A406" s="27" t="s">
        <v>490</v>
      </c>
      <c r="B406" t="s">
        <v>1117</v>
      </c>
      <c r="C406" s="27" t="s">
        <v>1138</v>
      </c>
    </row>
    <row r="407" spans="1:3" x14ac:dyDescent="0.25">
      <c r="A407" s="27" t="s">
        <v>490</v>
      </c>
      <c r="B407" t="s">
        <v>1119</v>
      </c>
      <c r="C407">
        <v>1</v>
      </c>
    </row>
    <row r="408" spans="1:3" x14ac:dyDescent="0.25">
      <c r="A408" s="27" t="s">
        <v>490</v>
      </c>
      <c r="B408" t="s">
        <v>1120</v>
      </c>
      <c r="C408" t="b">
        <v>1</v>
      </c>
    </row>
    <row r="409" spans="1:3" x14ac:dyDescent="0.25">
      <c r="A409" s="27" t="s">
        <v>490</v>
      </c>
      <c r="B409" t="s">
        <v>1121</v>
      </c>
      <c r="C409" t="b">
        <v>1</v>
      </c>
    </row>
    <row r="410" spans="1:3" x14ac:dyDescent="0.25">
      <c r="A410" s="27" t="s">
        <v>490</v>
      </c>
      <c r="B410" t="s">
        <v>1122</v>
      </c>
      <c r="C410" t="b">
        <v>1</v>
      </c>
    </row>
    <row r="411" spans="1:3" x14ac:dyDescent="0.25">
      <c r="A411" s="27" t="s">
        <v>490</v>
      </c>
      <c r="B411" t="s">
        <v>1123</v>
      </c>
      <c r="C411" t="b">
        <v>1</v>
      </c>
    </row>
    <row r="412" spans="1:3" x14ac:dyDescent="0.25">
      <c r="A412" s="27" t="s">
        <v>172</v>
      </c>
      <c r="B412" t="s">
        <v>126</v>
      </c>
      <c r="C412" t="b">
        <v>0</v>
      </c>
    </row>
    <row r="413" spans="1:3" x14ac:dyDescent="0.25">
      <c r="A413" s="27" t="s">
        <v>172</v>
      </c>
      <c r="B413" t="s">
        <v>863</v>
      </c>
      <c r="C413" s="27" t="s">
        <v>1140</v>
      </c>
    </row>
    <row r="414" spans="1:3" x14ac:dyDescent="0.25">
      <c r="A414" s="27" t="s">
        <v>172</v>
      </c>
      <c r="B414" t="s">
        <v>868</v>
      </c>
      <c r="C414">
        <v>12.71</v>
      </c>
    </row>
    <row r="415" spans="1:3" x14ac:dyDescent="0.25">
      <c r="A415" s="27" t="s">
        <v>172</v>
      </c>
      <c r="B415" t="s">
        <v>865</v>
      </c>
      <c r="C415" s="27" t="s">
        <v>1137</v>
      </c>
    </row>
    <row r="416" spans="1:3" x14ac:dyDescent="0.25">
      <c r="A416" s="27" t="s">
        <v>172</v>
      </c>
      <c r="B416" t="s">
        <v>1115</v>
      </c>
      <c r="C416">
        <v>2</v>
      </c>
    </row>
    <row r="417" spans="1:3" x14ac:dyDescent="0.25">
      <c r="A417" s="27" t="s">
        <v>172</v>
      </c>
      <c r="B417" t="s">
        <v>1116</v>
      </c>
      <c r="C417">
        <v>4</v>
      </c>
    </row>
    <row r="418" spans="1:3" x14ac:dyDescent="0.25">
      <c r="A418" s="27" t="s">
        <v>172</v>
      </c>
      <c r="B418" t="s">
        <v>1117</v>
      </c>
      <c r="C418" s="27" t="s">
        <v>1138</v>
      </c>
    </row>
    <row r="419" spans="1:3" x14ac:dyDescent="0.25">
      <c r="A419" s="27" t="s">
        <v>172</v>
      </c>
      <c r="B419" t="s">
        <v>1119</v>
      </c>
      <c r="C419">
        <v>1</v>
      </c>
    </row>
    <row r="420" spans="1:3" x14ac:dyDescent="0.25">
      <c r="A420" s="27" t="s">
        <v>172</v>
      </c>
      <c r="B420" t="s">
        <v>1120</v>
      </c>
      <c r="C420" t="b">
        <v>1</v>
      </c>
    </row>
    <row r="421" spans="1:3" x14ac:dyDescent="0.25">
      <c r="A421" s="27" t="s">
        <v>172</v>
      </c>
      <c r="B421" t="s">
        <v>1121</v>
      </c>
      <c r="C421" t="b">
        <v>1</v>
      </c>
    </row>
    <row r="422" spans="1:3" x14ac:dyDescent="0.25">
      <c r="A422" s="27" t="s">
        <v>172</v>
      </c>
      <c r="B422" t="s">
        <v>1122</v>
      </c>
      <c r="C422" t="b">
        <v>1</v>
      </c>
    </row>
    <row r="423" spans="1:3" x14ac:dyDescent="0.25">
      <c r="A423" s="27" t="s">
        <v>172</v>
      </c>
      <c r="B423" t="s">
        <v>1123</v>
      </c>
      <c r="C423" t="b">
        <v>1</v>
      </c>
    </row>
    <row r="424" spans="1:3" x14ac:dyDescent="0.25">
      <c r="A424" s="27" t="s">
        <v>160</v>
      </c>
      <c r="B424" t="s">
        <v>126</v>
      </c>
      <c r="C424" t="b">
        <v>0</v>
      </c>
    </row>
    <row r="425" spans="1:3" x14ac:dyDescent="0.25">
      <c r="A425" s="27" t="s">
        <v>160</v>
      </c>
      <c r="B425" t="s">
        <v>863</v>
      </c>
      <c r="C425" s="27" t="s">
        <v>1141</v>
      </c>
    </row>
    <row r="426" spans="1:3" x14ac:dyDescent="0.25">
      <c r="A426" s="27" t="s">
        <v>160</v>
      </c>
      <c r="B426" t="s">
        <v>868</v>
      </c>
      <c r="C426">
        <v>12.71</v>
      </c>
    </row>
    <row r="427" spans="1:3" x14ac:dyDescent="0.25">
      <c r="A427" s="27" t="s">
        <v>160</v>
      </c>
      <c r="B427" t="s">
        <v>865</v>
      </c>
      <c r="C427" s="27" t="s">
        <v>1137</v>
      </c>
    </row>
    <row r="428" spans="1:3" x14ac:dyDescent="0.25">
      <c r="A428" s="27" t="s">
        <v>160</v>
      </c>
      <c r="B428" t="s">
        <v>1115</v>
      </c>
      <c r="C428">
        <v>2</v>
      </c>
    </row>
    <row r="429" spans="1:3" x14ac:dyDescent="0.25">
      <c r="A429" s="27" t="s">
        <v>160</v>
      </c>
      <c r="B429" t="s">
        <v>1116</v>
      </c>
      <c r="C429">
        <v>4</v>
      </c>
    </row>
    <row r="430" spans="1:3" x14ac:dyDescent="0.25">
      <c r="A430" s="27" t="s">
        <v>160</v>
      </c>
      <c r="B430" t="s">
        <v>1117</v>
      </c>
      <c r="C430" s="27" t="s">
        <v>1138</v>
      </c>
    </row>
    <row r="431" spans="1:3" x14ac:dyDescent="0.25">
      <c r="A431" s="27" t="s">
        <v>160</v>
      </c>
      <c r="B431" t="s">
        <v>1119</v>
      </c>
      <c r="C431">
        <v>1</v>
      </c>
    </row>
    <row r="432" spans="1:3" x14ac:dyDescent="0.25">
      <c r="A432" s="27" t="s">
        <v>160</v>
      </c>
      <c r="B432" t="s">
        <v>1120</v>
      </c>
      <c r="C432" t="b">
        <v>1</v>
      </c>
    </row>
    <row r="433" spans="1:3" x14ac:dyDescent="0.25">
      <c r="A433" s="27" t="s">
        <v>160</v>
      </c>
      <c r="B433" t="s">
        <v>1121</v>
      </c>
      <c r="C433" t="b">
        <v>1</v>
      </c>
    </row>
    <row r="434" spans="1:3" x14ac:dyDescent="0.25">
      <c r="A434" s="27" t="s">
        <v>160</v>
      </c>
      <c r="B434" t="s">
        <v>1122</v>
      </c>
      <c r="C434" t="b">
        <v>1</v>
      </c>
    </row>
    <row r="435" spans="1:3" x14ac:dyDescent="0.25">
      <c r="A435" s="27" t="s">
        <v>160</v>
      </c>
      <c r="B435" t="s">
        <v>1123</v>
      </c>
      <c r="C435" t="b">
        <v>1</v>
      </c>
    </row>
    <row r="436" spans="1:3" x14ac:dyDescent="0.25">
      <c r="A436" s="27" t="s">
        <v>161</v>
      </c>
      <c r="B436" t="s">
        <v>126</v>
      </c>
      <c r="C436" t="b">
        <v>0</v>
      </c>
    </row>
    <row r="437" spans="1:3" x14ac:dyDescent="0.25">
      <c r="A437" s="27" t="s">
        <v>161</v>
      </c>
      <c r="B437" t="s">
        <v>863</v>
      </c>
      <c r="C437" s="27" t="s">
        <v>1142</v>
      </c>
    </row>
    <row r="438" spans="1:3" x14ac:dyDescent="0.25">
      <c r="A438" s="27" t="s">
        <v>161</v>
      </c>
      <c r="B438" t="s">
        <v>868</v>
      </c>
      <c r="C438">
        <v>12.71</v>
      </c>
    </row>
    <row r="439" spans="1:3" x14ac:dyDescent="0.25">
      <c r="A439" s="27" t="s">
        <v>161</v>
      </c>
      <c r="B439" t="s">
        <v>865</v>
      </c>
      <c r="C439" s="27" t="s">
        <v>1137</v>
      </c>
    </row>
    <row r="440" spans="1:3" x14ac:dyDescent="0.25">
      <c r="A440" s="27" t="s">
        <v>161</v>
      </c>
      <c r="B440" t="s">
        <v>1115</v>
      </c>
      <c r="C440">
        <v>2</v>
      </c>
    </row>
    <row r="441" spans="1:3" x14ac:dyDescent="0.25">
      <c r="A441" s="27" t="s">
        <v>161</v>
      </c>
      <c r="B441" t="s">
        <v>1116</v>
      </c>
      <c r="C441">
        <v>4</v>
      </c>
    </row>
    <row r="442" spans="1:3" x14ac:dyDescent="0.25">
      <c r="A442" s="27" t="s">
        <v>161</v>
      </c>
      <c r="B442" t="s">
        <v>1117</v>
      </c>
      <c r="C442" s="27" t="s">
        <v>1138</v>
      </c>
    </row>
    <row r="443" spans="1:3" x14ac:dyDescent="0.25">
      <c r="A443" s="27" t="s">
        <v>161</v>
      </c>
      <c r="B443" t="s">
        <v>1119</v>
      </c>
      <c r="C443">
        <v>1</v>
      </c>
    </row>
    <row r="444" spans="1:3" x14ac:dyDescent="0.25">
      <c r="A444" s="27" t="s">
        <v>161</v>
      </c>
      <c r="B444" t="s">
        <v>1120</v>
      </c>
      <c r="C444" t="b">
        <v>1</v>
      </c>
    </row>
    <row r="445" spans="1:3" x14ac:dyDescent="0.25">
      <c r="A445" s="27" t="s">
        <v>161</v>
      </c>
      <c r="B445" t="s">
        <v>1121</v>
      </c>
      <c r="C445" t="b">
        <v>1</v>
      </c>
    </row>
    <row r="446" spans="1:3" x14ac:dyDescent="0.25">
      <c r="A446" s="27" t="s">
        <v>161</v>
      </c>
      <c r="B446" t="s">
        <v>1122</v>
      </c>
      <c r="C446" t="b">
        <v>1</v>
      </c>
    </row>
    <row r="447" spans="1:3" x14ac:dyDescent="0.25">
      <c r="A447" s="27" t="s">
        <v>161</v>
      </c>
      <c r="B447" t="s">
        <v>1123</v>
      </c>
      <c r="C447" t="b">
        <v>1</v>
      </c>
    </row>
    <row r="448" spans="1:3" x14ac:dyDescent="0.25">
      <c r="A448" s="27" t="s">
        <v>162</v>
      </c>
      <c r="B448" t="s">
        <v>126</v>
      </c>
      <c r="C448" t="b">
        <v>0</v>
      </c>
    </row>
    <row r="449" spans="1:3" x14ac:dyDescent="0.25">
      <c r="A449" s="27" t="s">
        <v>162</v>
      </c>
      <c r="B449" t="s">
        <v>863</v>
      </c>
      <c r="C449" s="27" t="s">
        <v>1143</v>
      </c>
    </row>
    <row r="450" spans="1:3" x14ac:dyDescent="0.25">
      <c r="A450" s="27" t="s">
        <v>162</v>
      </c>
      <c r="B450" t="s">
        <v>868</v>
      </c>
      <c r="C450">
        <v>12.71</v>
      </c>
    </row>
    <row r="451" spans="1:3" x14ac:dyDescent="0.25">
      <c r="A451" s="27" t="s">
        <v>162</v>
      </c>
      <c r="B451" t="s">
        <v>865</v>
      </c>
      <c r="C451" s="27" t="s">
        <v>1137</v>
      </c>
    </row>
    <row r="452" spans="1:3" x14ac:dyDescent="0.25">
      <c r="A452" s="27" t="s">
        <v>162</v>
      </c>
      <c r="B452" t="s">
        <v>1115</v>
      </c>
      <c r="C452">
        <v>2</v>
      </c>
    </row>
    <row r="453" spans="1:3" x14ac:dyDescent="0.25">
      <c r="A453" s="27" t="s">
        <v>162</v>
      </c>
      <c r="B453" t="s">
        <v>1116</v>
      </c>
      <c r="C453">
        <v>4</v>
      </c>
    </row>
    <row r="454" spans="1:3" x14ac:dyDescent="0.25">
      <c r="A454" s="27" t="s">
        <v>162</v>
      </c>
      <c r="B454" t="s">
        <v>1117</v>
      </c>
      <c r="C454" s="27" t="s">
        <v>1138</v>
      </c>
    </row>
    <row r="455" spans="1:3" x14ac:dyDescent="0.25">
      <c r="A455" s="27" t="s">
        <v>162</v>
      </c>
      <c r="B455" t="s">
        <v>1119</v>
      </c>
      <c r="C455">
        <v>1</v>
      </c>
    </row>
    <row r="456" spans="1:3" x14ac:dyDescent="0.25">
      <c r="A456" s="27" t="s">
        <v>162</v>
      </c>
      <c r="B456" t="s">
        <v>1120</v>
      </c>
      <c r="C456" t="b">
        <v>1</v>
      </c>
    </row>
    <row r="457" spans="1:3" x14ac:dyDescent="0.25">
      <c r="A457" s="27" t="s">
        <v>162</v>
      </c>
      <c r="B457" t="s">
        <v>1121</v>
      </c>
      <c r="C457" t="b">
        <v>1</v>
      </c>
    </row>
    <row r="458" spans="1:3" x14ac:dyDescent="0.25">
      <c r="A458" s="27" t="s">
        <v>162</v>
      </c>
      <c r="B458" t="s">
        <v>1122</v>
      </c>
      <c r="C458" t="b">
        <v>1</v>
      </c>
    </row>
    <row r="459" spans="1:3" x14ac:dyDescent="0.25">
      <c r="A459" s="27" t="s">
        <v>162</v>
      </c>
      <c r="B459" t="s">
        <v>1123</v>
      </c>
      <c r="C459" t="b">
        <v>1</v>
      </c>
    </row>
    <row r="460" spans="1:3" x14ac:dyDescent="0.25">
      <c r="A460" s="27" t="s">
        <v>163</v>
      </c>
      <c r="B460" t="s">
        <v>126</v>
      </c>
      <c r="C460" t="b">
        <v>0</v>
      </c>
    </row>
    <row r="461" spans="1:3" x14ac:dyDescent="0.25">
      <c r="A461" s="27" t="s">
        <v>163</v>
      </c>
      <c r="B461" t="s">
        <v>863</v>
      </c>
      <c r="C461" s="27" t="s">
        <v>1144</v>
      </c>
    </row>
    <row r="462" spans="1:3" x14ac:dyDescent="0.25">
      <c r="A462" s="27" t="s">
        <v>163</v>
      </c>
      <c r="B462" t="s">
        <v>868</v>
      </c>
      <c r="C462">
        <v>12.71</v>
      </c>
    </row>
    <row r="463" spans="1:3" x14ac:dyDescent="0.25">
      <c r="A463" s="27" t="s">
        <v>163</v>
      </c>
      <c r="B463" t="s">
        <v>865</v>
      </c>
      <c r="C463" s="27" t="s">
        <v>1137</v>
      </c>
    </row>
    <row r="464" spans="1:3" x14ac:dyDescent="0.25">
      <c r="A464" s="27" t="s">
        <v>163</v>
      </c>
      <c r="B464" t="s">
        <v>1115</v>
      </c>
      <c r="C464">
        <v>2</v>
      </c>
    </row>
    <row r="465" spans="1:3" x14ac:dyDescent="0.25">
      <c r="A465" s="27" t="s">
        <v>163</v>
      </c>
      <c r="B465" t="s">
        <v>1116</v>
      </c>
      <c r="C465">
        <v>4</v>
      </c>
    </row>
    <row r="466" spans="1:3" x14ac:dyDescent="0.25">
      <c r="A466" s="27" t="s">
        <v>163</v>
      </c>
      <c r="B466" t="s">
        <v>1117</v>
      </c>
      <c r="C466" s="27" t="s">
        <v>1138</v>
      </c>
    </row>
    <row r="467" spans="1:3" x14ac:dyDescent="0.25">
      <c r="A467" s="27" t="s">
        <v>163</v>
      </c>
      <c r="B467" t="s">
        <v>1119</v>
      </c>
      <c r="C467">
        <v>1</v>
      </c>
    </row>
    <row r="468" spans="1:3" x14ac:dyDescent="0.25">
      <c r="A468" s="27" t="s">
        <v>163</v>
      </c>
      <c r="B468" t="s">
        <v>1120</v>
      </c>
      <c r="C468" t="b">
        <v>1</v>
      </c>
    </row>
    <row r="469" spans="1:3" x14ac:dyDescent="0.25">
      <c r="A469" s="27" t="s">
        <v>163</v>
      </c>
      <c r="B469" t="s">
        <v>1121</v>
      </c>
      <c r="C469" t="b">
        <v>1</v>
      </c>
    </row>
    <row r="470" spans="1:3" x14ac:dyDescent="0.25">
      <c r="A470" s="27" t="s">
        <v>163</v>
      </c>
      <c r="B470" t="s">
        <v>1122</v>
      </c>
      <c r="C470" t="b">
        <v>1</v>
      </c>
    </row>
    <row r="471" spans="1:3" x14ac:dyDescent="0.25">
      <c r="A471" s="27" t="s">
        <v>163</v>
      </c>
      <c r="B471" t="s">
        <v>1123</v>
      </c>
      <c r="C471" t="b">
        <v>1</v>
      </c>
    </row>
    <row r="472" spans="1:3" x14ac:dyDescent="0.25">
      <c r="A472" s="27" t="s">
        <v>164</v>
      </c>
      <c r="B472" t="s">
        <v>126</v>
      </c>
      <c r="C472" t="b">
        <v>0</v>
      </c>
    </row>
    <row r="473" spans="1:3" x14ac:dyDescent="0.25">
      <c r="A473" s="27" t="s">
        <v>164</v>
      </c>
      <c r="B473" t="s">
        <v>863</v>
      </c>
      <c r="C473" s="27" t="s">
        <v>1145</v>
      </c>
    </row>
    <row r="474" spans="1:3" x14ac:dyDescent="0.25">
      <c r="A474" s="27" t="s">
        <v>164</v>
      </c>
      <c r="B474" t="s">
        <v>868</v>
      </c>
      <c r="C474">
        <v>12.71</v>
      </c>
    </row>
    <row r="475" spans="1:3" x14ac:dyDescent="0.25">
      <c r="A475" s="27" t="s">
        <v>164</v>
      </c>
      <c r="B475" t="s">
        <v>865</v>
      </c>
      <c r="C475" s="27" t="s">
        <v>1137</v>
      </c>
    </row>
    <row r="476" spans="1:3" x14ac:dyDescent="0.25">
      <c r="A476" s="27" t="s">
        <v>164</v>
      </c>
      <c r="B476" t="s">
        <v>1115</v>
      </c>
      <c r="C476">
        <v>2</v>
      </c>
    </row>
    <row r="477" spans="1:3" x14ac:dyDescent="0.25">
      <c r="A477" s="27" t="s">
        <v>164</v>
      </c>
      <c r="B477" t="s">
        <v>1116</v>
      </c>
      <c r="C477">
        <v>4</v>
      </c>
    </row>
    <row r="478" spans="1:3" x14ac:dyDescent="0.25">
      <c r="A478" s="27" t="s">
        <v>164</v>
      </c>
      <c r="B478" t="s">
        <v>1117</v>
      </c>
      <c r="C478" s="27" t="s">
        <v>1138</v>
      </c>
    </row>
    <row r="479" spans="1:3" x14ac:dyDescent="0.25">
      <c r="A479" s="27" t="s">
        <v>164</v>
      </c>
      <c r="B479" t="s">
        <v>1119</v>
      </c>
      <c r="C479">
        <v>1</v>
      </c>
    </row>
    <row r="480" spans="1:3" x14ac:dyDescent="0.25">
      <c r="A480" s="27" t="s">
        <v>164</v>
      </c>
      <c r="B480" t="s">
        <v>1120</v>
      </c>
      <c r="C480" t="b">
        <v>1</v>
      </c>
    </row>
    <row r="481" spans="1:3" x14ac:dyDescent="0.25">
      <c r="A481" s="27" t="s">
        <v>164</v>
      </c>
      <c r="B481" t="s">
        <v>1121</v>
      </c>
      <c r="C481" t="b">
        <v>1</v>
      </c>
    </row>
    <row r="482" spans="1:3" x14ac:dyDescent="0.25">
      <c r="A482" s="27" t="s">
        <v>164</v>
      </c>
      <c r="B482" t="s">
        <v>1122</v>
      </c>
      <c r="C482" t="b">
        <v>1</v>
      </c>
    </row>
    <row r="483" spans="1:3" x14ac:dyDescent="0.25">
      <c r="A483" s="27" t="s">
        <v>164</v>
      </c>
      <c r="B483" t="s">
        <v>1123</v>
      </c>
      <c r="C483" t="b">
        <v>1</v>
      </c>
    </row>
    <row r="484" spans="1:3" x14ac:dyDescent="0.25">
      <c r="A484" s="27" t="s">
        <v>165</v>
      </c>
      <c r="B484" t="s">
        <v>126</v>
      </c>
      <c r="C484" t="b">
        <v>0</v>
      </c>
    </row>
    <row r="485" spans="1:3" x14ac:dyDescent="0.25">
      <c r="A485" s="27" t="s">
        <v>165</v>
      </c>
      <c r="B485" t="s">
        <v>863</v>
      </c>
      <c r="C485" s="27" t="s">
        <v>1146</v>
      </c>
    </row>
    <row r="486" spans="1:3" x14ac:dyDescent="0.25">
      <c r="A486" s="27" t="s">
        <v>165</v>
      </c>
      <c r="B486" t="s">
        <v>868</v>
      </c>
      <c r="C486">
        <v>12.71</v>
      </c>
    </row>
    <row r="487" spans="1:3" x14ac:dyDescent="0.25">
      <c r="A487" s="27" t="s">
        <v>165</v>
      </c>
      <c r="B487" t="s">
        <v>865</v>
      </c>
      <c r="C487" s="27" t="s">
        <v>1137</v>
      </c>
    </row>
    <row r="488" spans="1:3" x14ac:dyDescent="0.25">
      <c r="A488" s="27" t="s">
        <v>165</v>
      </c>
      <c r="B488" t="s">
        <v>1115</v>
      </c>
      <c r="C488">
        <v>2</v>
      </c>
    </row>
    <row r="489" spans="1:3" x14ac:dyDescent="0.25">
      <c r="A489" s="27" t="s">
        <v>165</v>
      </c>
      <c r="B489" t="s">
        <v>1116</v>
      </c>
      <c r="C489">
        <v>4</v>
      </c>
    </row>
    <row r="490" spans="1:3" x14ac:dyDescent="0.25">
      <c r="A490" s="27" t="s">
        <v>165</v>
      </c>
      <c r="B490" t="s">
        <v>1117</v>
      </c>
      <c r="C490" s="27" t="s">
        <v>1138</v>
      </c>
    </row>
    <row r="491" spans="1:3" x14ac:dyDescent="0.25">
      <c r="A491" s="27" t="s">
        <v>165</v>
      </c>
      <c r="B491" t="s">
        <v>1119</v>
      </c>
      <c r="C491">
        <v>1</v>
      </c>
    </row>
    <row r="492" spans="1:3" x14ac:dyDescent="0.25">
      <c r="A492" s="27" t="s">
        <v>165</v>
      </c>
      <c r="B492" t="s">
        <v>1120</v>
      </c>
      <c r="C492" t="b">
        <v>1</v>
      </c>
    </row>
    <row r="493" spans="1:3" x14ac:dyDescent="0.25">
      <c r="A493" s="27" t="s">
        <v>165</v>
      </c>
      <c r="B493" t="s">
        <v>1121</v>
      </c>
      <c r="C493" t="b">
        <v>1</v>
      </c>
    </row>
    <row r="494" spans="1:3" x14ac:dyDescent="0.25">
      <c r="A494" s="27" t="s">
        <v>165</v>
      </c>
      <c r="B494" t="s">
        <v>1122</v>
      </c>
      <c r="C494" t="b">
        <v>1</v>
      </c>
    </row>
    <row r="495" spans="1:3" x14ac:dyDescent="0.25">
      <c r="A495" s="27" t="s">
        <v>165</v>
      </c>
      <c r="B495" t="s">
        <v>1123</v>
      </c>
      <c r="C495" t="b">
        <v>1</v>
      </c>
    </row>
    <row r="496" spans="1:3" x14ac:dyDescent="0.25">
      <c r="A496" s="27" t="s">
        <v>166</v>
      </c>
      <c r="B496" t="s">
        <v>126</v>
      </c>
      <c r="C496" t="b">
        <v>0</v>
      </c>
    </row>
    <row r="497" spans="1:3" x14ac:dyDescent="0.25">
      <c r="A497" s="27" t="s">
        <v>166</v>
      </c>
      <c r="B497" t="s">
        <v>863</v>
      </c>
      <c r="C497" s="27" t="s">
        <v>1147</v>
      </c>
    </row>
    <row r="498" spans="1:3" x14ac:dyDescent="0.25">
      <c r="A498" s="27" t="s">
        <v>166</v>
      </c>
      <c r="B498" t="s">
        <v>868</v>
      </c>
      <c r="C498">
        <v>12.71</v>
      </c>
    </row>
    <row r="499" spans="1:3" x14ac:dyDescent="0.25">
      <c r="A499" s="27" t="s">
        <v>166</v>
      </c>
      <c r="B499" t="s">
        <v>865</v>
      </c>
      <c r="C499" s="27" t="s">
        <v>1137</v>
      </c>
    </row>
    <row r="500" spans="1:3" x14ac:dyDescent="0.25">
      <c r="A500" s="27" t="s">
        <v>166</v>
      </c>
      <c r="B500" t="s">
        <v>1115</v>
      </c>
      <c r="C500">
        <v>2</v>
      </c>
    </row>
    <row r="501" spans="1:3" x14ac:dyDescent="0.25">
      <c r="A501" s="27" t="s">
        <v>166</v>
      </c>
      <c r="B501" t="s">
        <v>1116</v>
      </c>
      <c r="C501">
        <v>4</v>
      </c>
    </row>
    <row r="502" spans="1:3" x14ac:dyDescent="0.25">
      <c r="A502" s="27" t="s">
        <v>166</v>
      </c>
      <c r="B502" t="s">
        <v>1117</v>
      </c>
      <c r="C502" s="27" t="s">
        <v>1138</v>
      </c>
    </row>
    <row r="503" spans="1:3" x14ac:dyDescent="0.25">
      <c r="A503" s="27" t="s">
        <v>166</v>
      </c>
      <c r="B503" t="s">
        <v>1119</v>
      </c>
      <c r="C503">
        <v>1</v>
      </c>
    </row>
    <row r="504" spans="1:3" x14ac:dyDescent="0.25">
      <c r="A504" s="27" t="s">
        <v>166</v>
      </c>
      <c r="B504" t="s">
        <v>1120</v>
      </c>
      <c r="C504" t="b">
        <v>1</v>
      </c>
    </row>
    <row r="505" spans="1:3" x14ac:dyDescent="0.25">
      <c r="A505" s="27" t="s">
        <v>166</v>
      </c>
      <c r="B505" t="s">
        <v>1121</v>
      </c>
      <c r="C505" t="b">
        <v>1</v>
      </c>
    </row>
    <row r="506" spans="1:3" x14ac:dyDescent="0.25">
      <c r="A506" s="27" t="s">
        <v>166</v>
      </c>
      <c r="B506" t="s">
        <v>1122</v>
      </c>
      <c r="C506" t="b">
        <v>1</v>
      </c>
    </row>
    <row r="507" spans="1:3" x14ac:dyDescent="0.25">
      <c r="A507" s="27" t="s">
        <v>166</v>
      </c>
      <c r="B507" t="s">
        <v>1123</v>
      </c>
      <c r="C507" t="b">
        <v>1</v>
      </c>
    </row>
    <row r="508" spans="1:3" x14ac:dyDescent="0.25">
      <c r="A508" s="27" t="s">
        <v>167</v>
      </c>
      <c r="B508" t="s">
        <v>126</v>
      </c>
      <c r="C508" t="b">
        <v>0</v>
      </c>
    </row>
    <row r="509" spans="1:3" x14ac:dyDescent="0.25">
      <c r="A509" s="27" t="s">
        <v>167</v>
      </c>
      <c r="B509" t="s">
        <v>863</v>
      </c>
      <c r="C509" s="27" t="s">
        <v>1148</v>
      </c>
    </row>
    <row r="510" spans="1:3" x14ac:dyDescent="0.25">
      <c r="A510" s="27" t="s">
        <v>167</v>
      </c>
      <c r="B510" t="s">
        <v>868</v>
      </c>
      <c r="C510">
        <v>12.71</v>
      </c>
    </row>
    <row r="511" spans="1:3" x14ac:dyDescent="0.25">
      <c r="A511" s="27" t="s">
        <v>167</v>
      </c>
      <c r="B511" t="s">
        <v>865</v>
      </c>
      <c r="C511" s="27" t="s">
        <v>1137</v>
      </c>
    </row>
    <row r="512" spans="1:3" x14ac:dyDescent="0.25">
      <c r="A512" s="27" t="s">
        <v>167</v>
      </c>
      <c r="B512" t="s">
        <v>1115</v>
      </c>
      <c r="C512">
        <v>2</v>
      </c>
    </row>
    <row r="513" spans="1:3" x14ac:dyDescent="0.25">
      <c r="A513" s="27" t="s">
        <v>167</v>
      </c>
      <c r="B513" t="s">
        <v>1116</v>
      </c>
      <c r="C513">
        <v>4</v>
      </c>
    </row>
    <row r="514" spans="1:3" x14ac:dyDescent="0.25">
      <c r="A514" s="27" t="s">
        <v>167</v>
      </c>
      <c r="B514" t="s">
        <v>1117</v>
      </c>
      <c r="C514" s="27" t="s">
        <v>1138</v>
      </c>
    </row>
    <row r="515" spans="1:3" x14ac:dyDescent="0.25">
      <c r="A515" s="27" t="s">
        <v>167</v>
      </c>
      <c r="B515" t="s">
        <v>1119</v>
      </c>
      <c r="C515">
        <v>1</v>
      </c>
    </row>
    <row r="516" spans="1:3" x14ac:dyDescent="0.25">
      <c r="A516" s="27" t="s">
        <v>167</v>
      </c>
      <c r="B516" t="s">
        <v>1120</v>
      </c>
      <c r="C516" t="b">
        <v>1</v>
      </c>
    </row>
    <row r="517" spans="1:3" x14ac:dyDescent="0.25">
      <c r="A517" s="27" t="s">
        <v>167</v>
      </c>
      <c r="B517" t="s">
        <v>1121</v>
      </c>
      <c r="C517" t="b">
        <v>1</v>
      </c>
    </row>
    <row r="518" spans="1:3" x14ac:dyDescent="0.25">
      <c r="A518" s="27" t="s">
        <v>167</v>
      </c>
      <c r="B518" t="s">
        <v>1122</v>
      </c>
      <c r="C518" t="b">
        <v>1</v>
      </c>
    </row>
    <row r="519" spans="1:3" x14ac:dyDescent="0.25">
      <c r="A519" s="27" t="s">
        <v>167</v>
      </c>
      <c r="B519" t="s">
        <v>1123</v>
      </c>
      <c r="C519" t="b">
        <v>1</v>
      </c>
    </row>
    <row r="520" spans="1:3" x14ac:dyDescent="0.25">
      <c r="A520" s="27" t="s">
        <v>168</v>
      </c>
      <c r="B520" t="s">
        <v>126</v>
      </c>
      <c r="C520" t="b">
        <v>0</v>
      </c>
    </row>
    <row r="521" spans="1:3" x14ac:dyDescent="0.25">
      <c r="A521" s="27" t="s">
        <v>168</v>
      </c>
      <c r="B521" t="s">
        <v>863</v>
      </c>
      <c r="C521" s="27" t="s">
        <v>1149</v>
      </c>
    </row>
    <row r="522" spans="1:3" x14ac:dyDescent="0.25">
      <c r="A522" s="27" t="s">
        <v>168</v>
      </c>
      <c r="B522" t="s">
        <v>868</v>
      </c>
      <c r="C522">
        <v>12.71</v>
      </c>
    </row>
    <row r="523" spans="1:3" x14ac:dyDescent="0.25">
      <c r="A523" s="27" t="s">
        <v>168</v>
      </c>
      <c r="B523" t="s">
        <v>865</v>
      </c>
      <c r="C523" s="27" t="s">
        <v>1137</v>
      </c>
    </row>
    <row r="524" spans="1:3" x14ac:dyDescent="0.25">
      <c r="A524" s="27" t="s">
        <v>168</v>
      </c>
      <c r="B524" t="s">
        <v>1115</v>
      </c>
      <c r="C524">
        <v>2</v>
      </c>
    </row>
    <row r="525" spans="1:3" x14ac:dyDescent="0.25">
      <c r="A525" s="27" t="s">
        <v>168</v>
      </c>
      <c r="B525" t="s">
        <v>1116</v>
      </c>
      <c r="C525">
        <v>4</v>
      </c>
    </row>
    <row r="526" spans="1:3" x14ac:dyDescent="0.25">
      <c r="A526" s="27" t="s">
        <v>168</v>
      </c>
      <c r="B526" t="s">
        <v>1117</v>
      </c>
      <c r="C526" s="27" t="s">
        <v>1138</v>
      </c>
    </row>
    <row r="527" spans="1:3" x14ac:dyDescent="0.25">
      <c r="A527" s="27" t="s">
        <v>168</v>
      </c>
      <c r="B527" t="s">
        <v>1119</v>
      </c>
      <c r="C527">
        <v>1</v>
      </c>
    </row>
    <row r="528" spans="1:3" x14ac:dyDescent="0.25">
      <c r="A528" s="27" t="s">
        <v>168</v>
      </c>
      <c r="B528" t="s">
        <v>1120</v>
      </c>
      <c r="C528" t="b">
        <v>1</v>
      </c>
    </row>
    <row r="529" spans="1:3" x14ac:dyDescent="0.25">
      <c r="A529" s="27" t="s">
        <v>168</v>
      </c>
      <c r="B529" t="s">
        <v>1121</v>
      </c>
      <c r="C529" t="b">
        <v>1</v>
      </c>
    </row>
    <row r="530" spans="1:3" x14ac:dyDescent="0.25">
      <c r="A530" s="27" t="s">
        <v>168</v>
      </c>
      <c r="B530" t="s">
        <v>1122</v>
      </c>
      <c r="C530" t="b">
        <v>1</v>
      </c>
    </row>
    <row r="531" spans="1:3" x14ac:dyDescent="0.25">
      <c r="A531" s="27" t="s">
        <v>168</v>
      </c>
      <c r="B531" t="s">
        <v>1123</v>
      </c>
      <c r="C531" t="b">
        <v>1</v>
      </c>
    </row>
    <row r="532" spans="1:3" x14ac:dyDescent="0.25">
      <c r="A532" s="27" t="s">
        <v>169</v>
      </c>
      <c r="B532" t="s">
        <v>126</v>
      </c>
      <c r="C532" t="b">
        <v>0</v>
      </c>
    </row>
    <row r="533" spans="1:3" x14ac:dyDescent="0.25">
      <c r="A533" s="27" t="s">
        <v>169</v>
      </c>
      <c r="B533" t="s">
        <v>863</v>
      </c>
      <c r="C533" s="27" t="s">
        <v>1150</v>
      </c>
    </row>
    <row r="534" spans="1:3" x14ac:dyDescent="0.25">
      <c r="A534" s="27" t="s">
        <v>169</v>
      </c>
      <c r="B534" t="s">
        <v>868</v>
      </c>
      <c r="C534">
        <v>12.71</v>
      </c>
    </row>
    <row r="535" spans="1:3" x14ac:dyDescent="0.25">
      <c r="A535" s="27" t="s">
        <v>169</v>
      </c>
      <c r="B535" t="s">
        <v>865</v>
      </c>
      <c r="C535" s="27" t="s">
        <v>1137</v>
      </c>
    </row>
    <row r="536" spans="1:3" x14ac:dyDescent="0.25">
      <c r="A536" s="27" t="s">
        <v>169</v>
      </c>
      <c r="B536" t="s">
        <v>1115</v>
      </c>
      <c r="C536">
        <v>2</v>
      </c>
    </row>
    <row r="537" spans="1:3" x14ac:dyDescent="0.25">
      <c r="A537" s="27" t="s">
        <v>169</v>
      </c>
      <c r="B537" t="s">
        <v>1116</v>
      </c>
      <c r="C537">
        <v>4</v>
      </c>
    </row>
    <row r="538" spans="1:3" x14ac:dyDescent="0.25">
      <c r="A538" s="27" t="s">
        <v>169</v>
      </c>
      <c r="B538" t="s">
        <v>1117</v>
      </c>
      <c r="C538" s="27" t="s">
        <v>1138</v>
      </c>
    </row>
    <row r="539" spans="1:3" x14ac:dyDescent="0.25">
      <c r="A539" s="27" t="s">
        <v>169</v>
      </c>
      <c r="B539" t="s">
        <v>1119</v>
      </c>
      <c r="C539">
        <v>1</v>
      </c>
    </row>
    <row r="540" spans="1:3" x14ac:dyDescent="0.25">
      <c r="A540" s="27" t="s">
        <v>169</v>
      </c>
      <c r="B540" t="s">
        <v>1120</v>
      </c>
      <c r="C540" t="b">
        <v>1</v>
      </c>
    </row>
    <row r="541" spans="1:3" x14ac:dyDescent="0.25">
      <c r="A541" s="27" t="s">
        <v>169</v>
      </c>
      <c r="B541" t="s">
        <v>1121</v>
      </c>
      <c r="C541" t="b">
        <v>1</v>
      </c>
    </row>
    <row r="542" spans="1:3" x14ac:dyDescent="0.25">
      <c r="A542" s="27" t="s">
        <v>169</v>
      </c>
      <c r="B542" t="s">
        <v>1122</v>
      </c>
      <c r="C542" t="b">
        <v>1</v>
      </c>
    </row>
    <row r="543" spans="1:3" x14ac:dyDescent="0.25">
      <c r="A543" s="27" t="s">
        <v>169</v>
      </c>
      <c r="B543" t="s">
        <v>1123</v>
      </c>
      <c r="C543" t="b">
        <v>1</v>
      </c>
    </row>
    <row r="544" spans="1:3" x14ac:dyDescent="0.25">
      <c r="A544" s="27" t="s">
        <v>170</v>
      </c>
      <c r="B544" t="s">
        <v>126</v>
      </c>
      <c r="C544" t="b">
        <v>0</v>
      </c>
    </row>
    <row r="545" spans="1:3" x14ac:dyDescent="0.25">
      <c r="A545" s="27" t="s">
        <v>170</v>
      </c>
      <c r="B545" t="s">
        <v>863</v>
      </c>
      <c r="C545" s="27" t="s">
        <v>1151</v>
      </c>
    </row>
    <row r="546" spans="1:3" x14ac:dyDescent="0.25">
      <c r="A546" s="27" t="s">
        <v>170</v>
      </c>
      <c r="B546" t="s">
        <v>868</v>
      </c>
      <c r="C546">
        <v>12.71</v>
      </c>
    </row>
    <row r="547" spans="1:3" x14ac:dyDescent="0.25">
      <c r="A547" s="27" t="s">
        <v>170</v>
      </c>
      <c r="B547" t="s">
        <v>865</v>
      </c>
      <c r="C547" s="27" t="s">
        <v>1137</v>
      </c>
    </row>
    <row r="548" spans="1:3" x14ac:dyDescent="0.25">
      <c r="A548" s="27" t="s">
        <v>170</v>
      </c>
      <c r="B548" t="s">
        <v>1115</v>
      </c>
      <c r="C548">
        <v>2</v>
      </c>
    </row>
    <row r="549" spans="1:3" x14ac:dyDescent="0.25">
      <c r="A549" s="27" t="s">
        <v>170</v>
      </c>
      <c r="B549" t="s">
        <v>1116</v>
      </c>
      <c r="C549">
        <v>4</v>
      </c>
    </row>
    <row r="550" spans="1:3" x14ac:dyDescent="0.25">
      <c r="A550" s="27" t="s">
        <v>170</v>
      </c>
      <c r="B550" t="s">
        <v>1117</v>
      </c>
      <c r="C550" s="27" t="s">
        <v>1138</v>
      </c>
    </row>
    <row r="551" spans="1:3" x14ac:dyDescent="0.25">
      <c r="A551" s="27" t="s">
        <v>170</v>
      </c>
      <c r="B551" t="s">
        <v>1119</v>
      </c>
      <c r="C551">
        <v>1</v>
      </c>
    </row>
    <row r="552" spans="1:3" x14ac:dyDescent="0.25">
      <c r="A552" s="27" t="s">
        <v>170</v>
      </c>
      <c r="B552" t="s">
        <v>1120</v>
      </c>
      <c r="C552" t="b">
        <v>1</v>
      </c>
    </row>
    <row r="553" spans="1:3" x14ac:dyDescent="0.25">
      <c r="A553" s="27" t="s">
        <v>170</v>
      </c>
      <c r="B553" t="s">
        <v>1121</v>
      </c>
      <c r="C553" t="b">
        <v>1</v>
      </c>
    </row>
    <row r="554" spans="1:3" x14ac:dyDescent="0.25">
      <c r="A554" s="27" t="s">
        <v>170</v>
      </c>
      <c r="B554" t="s">
        <v>1122</v>
      </c>
      <c r="C554" t="b">
        <v>1</v>
      </c>
    </row>
    <row r="555" spans="1:3" x14ac:dyDescent="0.25">
      <c r="A555" s="27" t="s">
        <v>170</v>
      </c>
      <c r="B555" t="s">
        <v>1123</v>
      </c>
      <c r="C555" t="b">
        <v>1</v>
      </c>
    </row>
    <row r="556" spans="1:3" x14ac:dyDescent="0.25">
      <c r="A556" s="27" t="s">
        <v>171</v>
      </c>
      <c r="B556" t="s">
        <v>126</v>
      </c>
      <c r="C556" t="b">
        <v>0</v>
      </c>
    </row>
    <row r="557" spans="1:3" x14ac:dyDescent="0.25">
      <c r="A557" s="27" t="s">
        <v>171</v>
      </c>
      <c r="B557" t="s">
        <v>863</v>
      </c>
      <c r="C557" s="27" t="s">
        <v>1194</v>
      </c>
    </row>
    <row r="558" spans="1:3" x14ac:dyDescent="0.25">
      <c r="A558" s="27" t="s">
        <v>171</v>
      </c>
      <c r="B558" t="s">
        <v>868</v>
      </c>
      <c r="C558">
        <v>12.71</v>
      </c>
    </row>
    <row r="559" spans="1:3" x14ac:dyDescent="0.25">
      <c r="A559" s="27" t="s">
        <v>171</v>
      </c>
      <c r="B559" t="s">
        <v>865</v>
      </c>
      <c r="C559" s="27" t="s">
        <v>1137</v>
      </c>
    </row>
    <row r="560" spans="1:3" x14ac:dyDescent="0.25">
      <c r="A560" s="27" t="s">
        <v>171</v>
      </c>
      <c r="B560" t="s">
        <v>1115</v>
      </c>
      <c r="C560">
        <v>2</v>
      </c>
    </row>
    <row r="561" spans="1:3" x14ac:dyDescent="0.25">
      <c r="A561" s="27" t="s">
        <v>171</v>
      </c>
      <c r="B561" t="s">
        <v>1116</v>
      </c>
      <c r="C561">
        <v>4</v>
      </c>
    </row>
    <row r="562" spans="1:3" x14ac:dyDescent="0.25">
      <c r="A562" s="27" t="s">
        <v>171</v>
      </c>
      <c r="B562" t="s">
        <v>1117</v>
      </c>
      <c r="C562" s="27" t="s">
        <v>1138</v>
      </c>
    </row>
    <row r="563" spans="1:3" x14ac:dyDescent="0.25">
      <c r="A563" s="27" t="s">
        <v>171</v>
      </c>
      <c r="B563" t="s">
        <v>1119</v>
      </c>
      <c r="C563">
        <v>1</v>
      </c>
    </row>
    <row r="564" spans="1:3" x14ac:dyDescent="0.25">
      <c r="A564" s="27" t="s">
        <v>171</v>
      </c>
      <c r="B564" t="s">
        <v>1120</v>
      </c>
      <c r="C564" t="b">
        <v>1</v>
      </c>
    </row>
    <row r="565" spans="1:3" x14ac:dyDescent="0.25">
      <c r="A565" s="27" t="s">
        <v>171</v>
      </c>
      <c r="B565" t="s">
        <v>1121</v>
      </c>
      <c r="C565" t="b">
        <v>1</v>
      </c>
    </row>
    <row r="566" spans="1:3" x14ac:dyDescent="0.25">
      <c r="A566" s="27" t="s">
        <v>171</v>
      </c>
      <c r="B566" t="s">
        <v>1122</v>
      </c>
      <c r="C566" t="b">
        <v>1</v>
      </c>
    </row>
    <row r="567" spans="1:3" x14ac:dyDescent="0.25">
      <c r="A567" s="27" t="s">
        <v>171</v>
      </c>
      <c r="B567" t="s">
        <v>1123</v>
      </c>
      <c r="C567" t="b">
        <v>1</v>
      </c>
    </row>
    <row r="568" spans="1:3" x14ac:dyDescent="0.25">
      <c r="A568" s="27" t="s">
        <v>82</v>
      </c>
      <c r="B568" t="s">
        <v>1152</v>
      </c>
      <c r="C568" t="b">
        <v>1</v>
      </c>
    </row>
    <row r="569" spans="1:3" x14ac:dyDescent="0.25">
      <c r="A569" s="27" t="s">
        <v>82</v>
      </c>
      <c r="B569" t="s">
        <v>1153</v>
      </c>
      <c r="C569" s="27" t="s">
        <v>1195</v>
      </c>
    </row>
    <row r="570" spans="1:3" x14ac:dyDescent="0.25">
      <c r="A570" s="27" t="s">
        <v>82</v>
      </c>
      <c r="B570" t="s">
        <v>1154</v>
      </c>
      <c r="C570">
        <v>2</v>
      </c>
    </row>
    <row r="571" spans="1:3" x14ac:dyDescent="0.25">
      <c r="A571" s="27" t="s">
        <v>82</v>
      </c>
      <c r="B571" t="s">
        <v>1155</v>
      </c>
      <c r="C571">
        <v>73</v>
      </c>
    </row>
    <row r="572" spans="1:3" x14ac:dyDescent="0.25">
      <c r="A572" s="27" t="s">
        <v>82</v>
      </c>
      <c r="B572" t="s">
        <v>1156</v>
      </c>
      <c r="C572" t="b">
        <v>1</v>
      </c>
    </row>
    <row r="573" spans="1:3" x14ac:dyDescent="0.25">
      <c r="A573" s="27" t="s">
        <v>82</v>
      </c>
      <c r="B573" t="s">
        <v>1157</v>
      </c>
      <c r="C573" s="27" t="s">
        <v>1196</v>
      </c>
    </row>
    <row r="574" spans="1:3" x14ac:dyDescent="0.25">
      <c r="A574" s="27" t="s">
        <v>82</v>
      </c>
      <c r="B574" t="s">
        <v>1158</v>
      </c>
      <c r="C574" t="b">
        <v>1</v>
      </c>
    </row>
    <row r="575" spans="1:3" x14ac:dyDescent="0.25">
      <c r="A575" s="27" t="s">
        <v>82</v>
      </c>
      <c r="B575" t="s">
        <v>1159</v>
      </c>
      <c r="C575">
        <v>16777215</v>
      </c>
    </row>
    <row r="576" spans="1:3" x14ac:dyDescent="0.25">
      <c r="A576" s="27" t="s">
        <v>82</v>
      </c>
      <c r="B576" t="s">
        <v>1160</v>
      </c>
      <c r="C576">
        <v>1</v>
      </c>
    </row>
    <row r="577" spans="1:3" x14ac:dyDescent="0.25">
      <c r="A577" s="27" t="s">
        <v>82</v>
      </c>
      <c r="B577" t="s">
        <v>1161</v>
      </c>
      <c r="C577">
        <v>0</v>
      </c>
    </row>
    <row r="578" spans="1:3" x14ac:dyDescent="0.25">
      <c r="A578" s="27" t="s">
        <v>82</v>
      </c>
      <c r="B578" t="s">
        <v>1162</v>
      </c>
      <c r="C578">
        <v>6299904</v>
      </c>
    </row>
    <row r="579" spans="1:3" x14ac:dyDescent="0.25">
      <c r="A579" s="27" t="s">
        <v>82</v>
      </c>
      <c r="B579" t="s">
        <v>1163</v>
      </c>
      <c r="C579" t="b">
        <v>1</v>
      </c>
    </row>
    <row r="580" spans="1:3" x14ac:dyDescent="0.25">
      <c r="A580" s="27" t="s">
        <v>82</v>
      </c>
      <c r="B580" t="s">
        <v>1164</v>
      </c>
      <c r="C580" s="27" t="s">
        <v>1195</v>
      </c>
    </row>
    <row r="581" spans="1:3" x14ac:dyDescent="0.25">
      <c r="A581" s="27" t="s">
        <v>82</v>
      </c>
      <c r="B581" t="s">
        <v>1165</v>
      </c>
      <c r="C581">
        <v>2</v>
      </c>
    </row>
    <row r="582" spans="1:3" x14ac:dyDescent="0.25">
      <c r="A582" s="27" t="s">
        <v>82</v>
      </c>
      <c r="B582" t="s">
        <v>1166</v>
      </c>
      <c r="C582">
        <v>74</v>
      </c>
    </row>
    <row r="583" spans="1:3" x14ac:dyDescent="0.25">
      <c r="A583" s="27" t="s">
        <v>82</v>
      </c>
      <c r="B583" t="s">
        <v>1167</v>
      </c>
      <c r="C583" t="b">
        <v>1</v>
      </c>
    </row>
    <row r="584" spans="1:3" x14ac:dyDescent="0.25">
      <c r="A584" s="27" t="s">
        <v>82</v>
      </c>
      <c r="B584" t="s">
        <v>1168</v>
      </c>
      <c r="C584" s="27" t="s">
        <v>1197</v>
      </c>
    </row>
    <row r="585" spans="1:3" x14ac:dyDescent="0.25">
      <c r="A585" s="27" t="s">
        <v>82</v>
      </c>
      <c r="B585" t="s">
        <v>1169</v>
      </c>
      <c r="C585" t="b">
        <v>1</v>
      </c>
    </row>
    <row r="586" spans="1:3" x14ac:dyDescent="0.25">
      <c r="A586" s="27" t="s">
        <v>82</v>
      </c>
      <c r="B586" t="s">
        <v>1170</v>
      </c>
      <c r="C586" t="b">
        <v>1</v>
      </c>
    </row>
    <row r="587" spans="1:3" x14ac:dyDescent="0.25">
      <c r="A587" s="27" t="s">
        <v>82</v>
      </c>
      <c r="B587" t="s">
        <v>1171</v>
      </c>
      <c r="C587" s="27" t="s">
        <v>1195</v>
      </c>
    </row>
    <row r="588" spans="1:3" x14ac:dyDescent="0.25">
      <c r="A588" s="27" t="s">
        <v>82</v>
      </c>
      <c r="B588" t="s">
        <v>1172</v>
      </c>
      <c r="C588">
        <v>2</v>
      </c>
    </row>
    <row r="589" spans="1:3" x14ac:dyDescent="0.25">
      <c r="A589" s="27" t="s">
        <v>82</v>
      </c>
      <c r="B589" t="s">
        <v>1173</v>
      </c>
      <c r="C589">
        <v>75</v>
      </c>
    </row>
    <row r="590" spans="1:3" x14ac:dyDescent="0.25">
      <c r="A590" s="27" t="s">
        <v>82</v>
      </c>
      <c r="B590" t="s">
        <v>1174</v>
      </c>
      <c r="C590" t="b">
        <v>1</v>
      </c>
    </row>
    <row r="591" spans="1:3" x14ac:dyDescent="0.25">
      <c r="A591" s="27" t="s">
        <v>82</v>
      </c>
      <c r="B591" t="s">
        <v>1175</v>
      </c>
      <c r="C591" s="27" t="s">
        <v>1198</v>
      </c>
    </row>
    <row r="592" spans="1:3" x14ac:dyDescent="0.25">
      <c r="A592" s="27" t="s">
        <v>82</v>
      </c>
      <c r="B592" t="s">
        <v>1176</v>
      </c>
      <c r="C592" t="b">
        <v>1</v>
      </c>
    </row>
    <row r="593" spans="1:3" x14ac:dyDescent="0.25">
      <c r="A593" s="27" t="s">
        <v>82</v>
      </c>
      <c r="B593" t="s">
        <v>1177</v>
      </c>
      <c r="C593">
        <v>16777215</v>
      </c>
    </row>
    <row r="594" spans="1:3" x14ac:dyDescent="0.25">
      <c r="A594" s="27" t="s">
        <v>82</v>
      </c>
      <c r="B594" t="s">
        <v>1178</v>
      </c>
      <c r="C594">
        <v>1</v>
      </c>
    </row>
    <row r="595" spans="1:3" x14ac:dyDescent="0.25">
      <c r="A595" s="27" t="s">
        <v>82</v>
      </c>
      <c r="B595" t="s">
        <v>1179</v>
      </c>
      <c r="C595">
        <v>0</v>
      </c>
    </row>
    <row r="596" spans="1:3" x14ac:dyDescent="0.25">
      <c r="A596" s="27" t="s">
        <v>82</v>
      </c>
      <c r="B596" t="s">
        <v>1180</v>
      </c>
      <c r="C596">
        <v>6773025</v>
      </c>
    </row>
    <row r="597" spans="1:3" x14ac:dyDescent="0.25">
      <c r="A597" s="27" t="s">
        <v>82</v>
      </c>
      <c r="B597" t="s">
        <v>1181</v>
      </c>
      <c r="C597" t="b">
        <v>1</v>
      </c>
    </row>
    <row r="598" spans="1:3" x14ac:dyDescent="0.25">
      <c r="A598" s="27" t="s">
        <v>82</v>
      </c>
      <c r="B598" t="s">
        <v>1182</v>
      </c>
      <c r="C598" s="27" t="s">
        <v>1195</v>
      </c>
    </row>
    <row r="599" spans="1:3" x14ac:dyDescent="0.25">
      <c r="A599" s="27" t="s">
        <v>82</v>
      </c>
      <c r="B599" t="s">
        <v>1183</v>
      </c>
      <c r="C599">
        <v>2</v>
      </c>
    </row>
    <row r="600" spans="1:3" x14ac:dyDescent="0.25">
      <c r="A600" s="27" t="s">
        <v>82</v>
      </c>
      <c r="B600" t="s">
        <v>1184</v>
      </c>
      <c r="C600">
        <v>76</v>
      </c>
    </row>
    <row r="601" spans="1:3" x14ac:dyDescent="0.25">
      <c r="A601" s="27" t="s">
        <v>82</v>
      </c>
      <c r="B601" t="s">
        <v>1185</v>
      </c>
      <c r="C601" t="b">
        <v>1</v>
      </c>
    </row>
    <row r="602" spans="1:3" x14ac:dyDescent="0.25">
      <c r="A602" s="27" t="s">
        <v>82</v>
      </c>
      <c r="B602" t="s">
        <v>1186</v>
      </c>
      <c r="C602" s="27" t="s">
        <v>1199</v>
      </c>
    </row>
    <row r="603" spans="1:3" x14ac:dyDescent="0.25">
      <c r="A603" s="27" t="s">
        <v>82</v>
      </c>
      <c r="B603" t="s">
        <v>1187</v>
      </c>
      <c r="C603" t="b">
        <v>1</v>
      </c>
    </row>
    <row r="604" spans="1:3" x14ac:dyDescent="0.25">
      <c r="A604" s="27" t="s">
        <v>172</v>
      </c>
      <c r="B604" t="s">
        <v>1188</v>
      </c>
      <c r="C604">
        <v>13</v>
      </c>
    </row>
    <row r="605" spans="1:3" x14ac:dyDescent="0.25">
      <c r="A605" s="27" t="s">
        <v>172</v>
      </c>
      <c r="B605" t="s">
        <v>1153</v>
      </c>
      <c r="C605" s="27" t="s">
        <v>1200</v>
      </c>
    </row>
    <row r="606" spans="1:3" x14ac:dyDescent="0.25">
      <c r="A606" s="27" t="s">
        <v>172</v>
      </c>
      <c r="B606" t="s">
        <v>1154</v>
      </c>
      <c r="C606">
        <v>2</v>
      </c>
    </row>
    <row r="607" spans="1:3" x14ac:dyDescent="0.25">
      <c r="A607" s="27" t="s">
        <v>172</v>
      </c>
      <c r="B607" t="s">
        <v>1155</v>
      </c>
      <c r="C607">
        <v>1</v>
      </c>
    </row>
    <row r="608" spans="1:3" x14ac:dyDescent="0.25">
      <c r="A608" s="27" t="s">
        <v>172</v>
      </c>
      <c r="B608" t="s">
        <v>1157</v>
      </c>
      <c r="C608" s="27" t="s">
        <v>1199</v>
      </c>
    </row>
    <row r="609" spans="1:3" x14ac:dyDescent="0.25">
      <c r="A609" s="27" t="s">
        <v>172</v>
      </c>
      <c r="B609" t="s">
        <v>1189</v>
      </c>
      <c r="C609" s="27" t="s">
        <v>1190</v>
      </c>
    </row>
    <row r="610" spans="1:3" x14ac:dyDescent="0.25">
      <c r="A610" s="27" t="s">
        <v>175</v>
      </c>
      <c r="B610" t="s">
        <v>193</v>
      </c>
      <c r="C610" s="27" t="s">
        <v>549</v>
      </c>
    </row>
    <row r="611" spans="1:3" x14ac:dyDescent="0.25">
      <c r="A611" s="27" t="s">
        <v>175</v>
      </c>
      <c r="B611" t="s">
        <v>262</v>
      </c>
      <c r="C611">
        <v>2</v>
      </c>
    </row>
    <row r="612" spans="1:3" x14ac:dyDescent="0.25">
      <c r="A612" s="27" t="s">
        <v>175</v>
      </c>
      <c r="B612" t="s">
        <v>263</v>
      </c>
      <c r="C612" s="27" t="s">
        <v>157</v>
      </c>
    </row>
    <row r="613" spans="1:3" x14ac:dyDescent="0.25">
      <c r="A613" s="27" t="s">
        <v>13</v>
      </c>
      <c r="B613" t="s">
        <v>872</v>
      </c>
      <c r="C613">
        <v>6299648</v>
      </c>
    </row>
    <row r="614" spans="1:3" x14ac:dyDescent="0.25">
      <c r="A614" s="27" t="s">
        <v>13</v>
      </c>
      <c r="B614" t="s">
        <v>873</v>
      </c>
      <c r="C614" t="b">
        <v>0</v>
      </c>
    </row>
    <row r="615" spans="1:3" x14ac:dyDescent="0.25">
      <c r="A615" s="27" t="s">
        <v>13</v>
      </c>
      <c r="B615" t="s">
        <v>874</v>
      </c>
      <c r="C615" t="b">
        <v>1</v>
      </c>
    </row>
    <row r="616" spans="1:3" x14ac:dyDescent="0.25">
      <c r="A616" s="27" t="s">
        <v>13</v>
      </c>
      <c r="B616" t="s">
        <v>875</v>
      </c>
      <c r="C616" t="b">
        <v>1</v>
      </c>
    </row>
    <row r="617" spans="1:3" x14ac:dyDescent="0.25">
      <c r="A617" s="27" t="s">
        <v>13</v>
      </c>
      <c r="B617" t="s">
        <v>876</v>
      </c>
      <c r="C617">
        <v>0</v>
      </c>
    </row>
    <row r="618" spans="1:3" x14ac:dyDescent="0.25">
      <c r="A618" s="27" t="s">
        <v>13</v>
      </c>
      <c r="B618" t="s">
        <v>877</v>
      </c>
      <c r="C618">
        <v>-2</v>
      </c>
    </row>
    <row r="619" spans="1:3" x14ac:dyDescent="0.25">
      <c r="A619" s="27" t="s">
        <v>13</v>
      </c>
      <c r="B619" t="s">
        <v>878</v>
      </c>
      <c r="C619">
        <v>1</v>
      </c>
    </row>
    <row r="620" spans="1:3" x14ac:dyDescent="0.25">
      <c r="A620" s="27" t="s">
        <v>13</v>
      </c>
      <c r="B620" t="s">
        <v>879</v>
      </c>
      <c r="C620">
        <v>1</v>
      </c>
    </row>
    <row r="621" spans="1:3" x14ac:dyDescent="0.25">
      <c r="A621" s="27" t="s">
        <v>13</v>
      </c>
      <c r="B621" t="s">
        <v>880</v>
      </c>
      <c r="C621">
        <v>1</v>
      </c>
    </row>
    <row r="622" spans="1:3" x14ac:dyDescent="0.25">
      <c r="A622" t="s">
        <v>1191</v>
      </c>
    </row>
    <row r="623" spans="1:3" x14ac:dyDescent="0.25">
      <c r="A623" t="s">
        <v>1840</v>
      </c>
    </row>
    <row r="624" spans="1:3" x14ac:dyDescent="0.25">
      <c r="A624" s="27" t="s">
        <v>13</v>
      </c>
      <c r="B624" t="s">
        <v>124</v>
      </c>
      <c r="C624" s="27" t="s">
        <v>185</v>
      </c>
    </row>
    <row r="625" spans="1:3" x14ac:dyDescent="0.25">
      <c r="A625" s="27" t="s">
        <v>13</v>
      </c>
      <c r="B625" t="s">
        <v>125</v>
      </c>
      <c r="C625" t="b">
        <v>0</v>
      </c>
    </row>
    <row r="626" spans="1:3" x14ac:dyDescent="0.25">
      <c r="A626" s="27" t="s">
        <v>13</v>
      </c>
      <c r="B626" t="s">
        <v>857</v>
      </c>
      <c r="C626" s="27" t="s">
        <v>858</v>
      </c>
    </row>
    <row r="627" spans="1:3" x14ac:dyDescent="0.25">
      <c r="A627" s="27" t="s">
        <v>13</v>
      </c>
      <c r="B627" t="s">
        <v>859</v>
      </c>
      <c r="C627" t="b">
        <v>0</v>
      </c>
    </row>
    <row r="628" spans="1:3" x14ac:dyDescent="0.25">
      <c r="A628" s="27" t="s">
        <v>13</v>
      </c>
      <c r="B628" t="s">
        <v>860</v>
      </c>
      <c r="C628" t="b">
        <v>0</v>
      </c>
    </row>
    <row r="629" spans="1:3" x14ac:dyDescent="0.25">
      <c r="A629" s="27" t="s">
        <v>13</v>
      </c>
      <c r="B629" t="s">
        <v>861</v>
      </c>
      <c r="C629" t="b">
        <v>0</v>
      </c>
    </row>
    <row r="630" spans="1:3" x14ac:dyDescent="0.25">
      <c r="A630" s="27" t="s">
        <v>13</v>
      </c>
      <c r="B630" t="s">
        <v>862</v>
      </c>
      <c r="C630" t="b">
        <v>0</v>
      </c>
    </row>
    <row r="631" spans="1:3" x14ac:dyDescent="0.25">
      <c r="A631" s="27" t="s">
        <v>407</v>
      </c>
      <c r="B631" t="s">
        <v>126</v>
      </c>
      <c r="C631" t="b">
        <v>0</v>
      </c>
    </row>
    <row r="632" spans="1:3" x14ac:dyDescent="0.25">
      <c r="A632" s="27" t="s">
        <v>407</v>
      </c>
      <c r="B632" t="s">
        <v>863</v>
      </c>
      <c r="C632" s="27" t="s">
        <v>864</v>
      </c>
    </row>
    <row r="633" spans="1:3" x14ac:dyDescent="0.25">
      <c r="A633" s="27" t="s">
        <v>407</v>
      </c>
      <c r="B633" t="s">
        <v>868</v>
      </c>
      <c r="C633">
        <v>11.71</v>
      </c>
    </row>
    <row r="634" spans="1:3" x14ac:dyDescent="0.25">
      <c r="A634" s="27" t="s">
        <v>407</v>
      </c>
      <c r="B634" t="s">
        <v>865</v>
      </c>
      <c r="C634" s="27" t="s">
        <v>866</v>
      </c>
    </row>
    <row r="635" spans="1:3" x14ac:dyDescent="0.25">
      <c r="A635" s="27" t="s">
        <v>223</v>
      </c>
      <c r="B635" t="s">
        <v>126</v>
      </c>
      <c r="C635" t="b">
        <v>0</v>
      </c>
    </row>
    <row r="636" spans="1:3" x14ac:dyDescent="0.25">
      <c r="A636" s="27" t="s">
        <v>223</v>
      </c>
      <c r="B636" t="s">
        <v>863</v>
      </c>
      <c r="C636" s="27" t="s">
        <v>867</v>
      </c>
    </row>
    <row r="637" spans="1:3" x14ac:dyDescent="0.25">
      <c r="A637" s="27" t="s">
        <v>223</v>
      </c>
      <c r="B637" t="s">
        <v>868</v>
      </c>
      <c r="C637">
        <v>25.29</v>
      </c>
    </row>
    <row r="638" spans="1:3" x14ac:dyDescent="0.25">
      <c r="A638" s="27" t="s">
        <v>223</v>
      </c>
      <c r="B638" t="s">
        <v>865</v>
      </c>
      <c r="C638" s="27" t="s">
        <v>1841</v>
      </c>
    </row>
    <row r="639" spans="1:3" x14ac:dyDescent="0.25">
      <c r="A639" s="27" t="s">
        <v>12</v>
      </c>
      <c r="B639" t="s">
        <v>126</v>
      </c>
      <c r="C639" t="b">
        <v>0</v>
      </c>
    </row>
    <row r="640" spans="1:3" x14ac:dyDescent="0.25">
      <c r="A640" s="27" t="s">
        <v>12</v>
      </c>
      <c r="B640" t="s">
        <v>863</v>
      </c>
      <c r="C640" s="27" t="s">
        <v>869</v>
      </c>
    </row>
    <row r="641" spans="1:3" x14ac:dyDescent="0.25">
      <c r="A641" s="27" t="s">
        <v>12</v>
      </c>
      <c r="B641" t="s">
        <v>868</v>
      </c>
      <c r="C641">
        <v>14.86</v>
      </c>
    </row>
    <row r="642" spans="1:3" x14ac:dyDescent="0.25">
      <c r="A642" s="27" t="s">
        <v>12</v>
      </c>
      <c r="B642" t="s">
        <v>865</v>
      </c>
      <c r="C642" s="27" t="s">
        <v>866</v>
      </c>
    </row>
    <row r="643" spans="1:3" x14ac:dyDescent="0.25">
      <c r="A643" s="27" t="s">
        <v>140</v>
      </c>
      <c r="B643" t="s">
        <v>126</v>
      </c>
      <c r="C643" t="b">
        <v>0</v>
      </c>
    </row>
    <row r="644" spans="1:3" x14ac:dyDescent="0.25">
      <c r="A644" s="27" t="s">
        <v>140</v>
      </c>
      <c r="B644" t="s">
        <v>863</v>
      </c>
      <c r="C644" s="27" t="s">
        <v>870</v>
      </c>
    </row>
    <row r="645" spans="1:3" x14ac:dyDescent="0.25">
      <c r="A645" s="27" t="s">
        <v>140</v>
      </c>
      <c r="B645" t="s">
        <v>868</v>
      </c>
      <c r="C645">
        <v>48.43</v>
      </c>
    </row>
    <row r="646" spans="1:3" x14ac:dyDescent="0.25">
      <c r="A646" s="27" t="s">
        <v>140</v>
      </c>
      <c r="B646" t="s">
        <v>865</v>
      </c>
      <c r="C646" s="27" t="s">
        <v>1841</v>
      </c>
    </row>
    <row r="647" spans="1:3" x14ac:dyDescent="0.25">
      <c r="A647" s="27" t="s">
        <v>49</v>
      </c>
      <c r="B647" t="s">
        <v>126</v>
      </c>
      <c r="C647" t="b">
        <v>0</v>
      </c>
    </row>
    <row r="648" spans="1:3" x14ac:dyDescent="0.25">
      <c r="A648" s="27" t="s">
        <v>49</v>
      </c>
      <c r="B648" t="s">
        <v>863</v>
      </c>
      <c r="C648" s="27" t="s">
        <v>871</v>
      </c>
    </row>
    <row r="649" spans="1:3" x14ac:dyDescent="0.25">
      <c r="A649" s="27" t="s">
        <v>49</v>
      </c>
      <c r="B649" t="s">
        <v>868</v>
      </c>
      <c r="C649">
        <v>11.71</v>
      </c>
    </row>
    <row r="650" spans="1:3" x14ac:dyDescent="0.25">
      <c r="A650" s="27" t="s">
        <v>49</v>
      </c>
      <c r="B650" t="s">
        <v>865</v>
      </c>
      <c r="C650" s="27" t="s">
        <v>1841</v>
      </c>
    </row>
    <row r="651" spans="1:3" x14ac:dyDescent="0.25">
      <c r="A651" s="27" t="s">
        <v>50</v>
      </c>
      <c r="B651" t="s">
        <v>126</v>
      </c>
      <c r="C651" t="b">
        <v>0</v>
      </c>
    </row>
    <row r="652" spans="1:3" x14ac:dyDescent="0.25">
      <c r="A652" s="27" t="s">
        <v>50</v>
      </c>
      <c r="B652" t="s">
        <v>863</v>
      </c>
      <c r="C652" s="27" t="s">
        <v>1127</v>
      </c>
    </row>
    <row r="653" spans="1:3" x14ac:dyDescent="0.25">
      <c r="A653" s="27" t="s">
        <v>50</v>
      </c>
      <c r="B653" t="s">
        <v>868</v>
      </c>
      <c r="C653">
        <v>10.14</v>
      </c>
    </row>
    <row r="654" spans="1:3" x14ac:dyDescent="0.25">
      <c r="A654" s="27" t="s">
        <v>50</v>
      </c>
      <c r="B654" t="s">
        <v>865</v>
      </c>
      <c r="C654" s="27" t="s">
        <v>1841</v>
      </c>
    </row>
    <row r="655" spans="1:3" x14ac:dyDescent="0.25">
      <c r="A655" s="27" t="s">
        <v>51</v>
      </c>
      <c r="B655" t="s">
        <v>126</v>
      </c>
      <c r="C655" t="b">
        <v>0</v>
      </c>
    </row>
    <row r="656" spans="1:3" x14ac:dyDescent="0.25">
      <c r="A656" s="27" t="s">
        <v>51</v>
      </c>
      <c r="B656" t="s">
        <v>863</v>
      </c>
      <c r="C656" s="27" t="s">
        <v>1128</v>
      </c>
    </row>
    <row r="657" spans="1:3" x14ac:dyDescent="0.25">
      <c r="A657" s="27" t="s">
        <v>51</v>
      </c>
      <c r="B657" t="s">
        <v>868</v>
      </c>
      <c r="C657">
        <v>10.14</v>
      </c>
    </row>
    <row r="658" spans="1:3" x14ac:dyDescent="0.25">
      <c r="A658" s="27" t="s">
        <v>51</v>
      </c>
      <c r="B658" t="s">
        <v>865</v>
      </c>
      <c r="C658" s="27" t="s">
        <v>1841</v>
      </c>
    </row>
    <row r="659" spans="1:3" x14ac:dyDescent="0.25">
      <c r="A659" s="27" t="s">
        <v>52</v>
      </c>
      <c r="B659" t="s">
        <v>126</v>
      </c>
      <c r="C659" t="b">
        <v>0</v>
      </c>
    </row>
    <row r="660" spans="1:3" x14ac:dyDescent="0.25">
      <c r="A660" s="27" t="s">
        <v>52</v>
      </c>
      <c r="B660" t="s">
        <v>863</v>
      </c>
      <c r="C660" s="27" t="s">
        <v>1129</v>
      </c>
    </row>
    <row r="661" spans="1:3" x14ac:dyDescent="0.25">
      <c r="A661" s="27" t="s">
        <v>52</v>
      </c>
      <c r="B661" t="s">
        <v>868</v>
      </c>
      <c r="C661">
        <v>10.14</v>
      </c>
    </row>
    <row r="662" spans="1:3" x14ac:dyDescent="0.25">
      <c r="A662" s="27" t="s">
        <v>52</v>
      </c>
      <c r="B662" t="s">
        <v>865</v>
      </c>
      <c r="C662" s="27" t="s">
        <v>1841</v>
      </c>
    </row>
    <row r="663" spans="1:3" x14ac:dyDescent="0.25">
      <c r="A663" s="27" t="s">
        <v>53</v>
      </c>
      <c r="B663" t="s">
        <v>126</v>
      </c>
      <c r="C663" t="b">
        <v>0</v>
      </c>
    </row>
    <row r="664" spans="1:3" x14ac:dyDescent="0.25">
      <c r="A664" s="27" t="s">
        <v>53</v>
      </c>
      <c r="B664" t="s">
        <v>863</v>
      </c>
      <c r="C664" s="27" t="s">
        <v>1130</v>
      </c>
    </row>
    <row r="665" spans="1:3" x14ac:dyDescent="0.25">
      <c r="A665" s="27" t="s">
        <v>53</v>
      </c>
      <c r="B665" t="s">
        <v>868</v>
      </c>
      <c r="C665">
        <v>10.14</v>
      </c>
    </row>
    <row r="666" spans="1:3" x14ac:dyDescent="0.25">
      <c r="A666" s="27" t="s">
        <v>53</v>
      </c>
      <c r="B666" t="s">
        <v>865</v>
      </c>
      <c r="C666" s="27" t="s">
        <v>1841</v>
      </c>
    </row>
    <row r="667" spans="1:3" x14ac:dyDescent="0.25">
      <c r="A667" s="27" t="s">
        <v>54</v>
      </c>
      <c r="B667" t="s">
        <v>126</v>
      </c>
      <c r="C667" t="b">
        <v>0</v>
      </c>
    </row>
    <row r="668" spans="1:3" x14ac:dyDescent="0.25">
      <c r="A668" s="27" t="s">
        <v>54</v>
      </c>
      <c r="B668" t="s">
        <v>863</v>
      </c>
      <c r="C668" s="27" t="s">
        <v>1131</v>
      </c>
    </row>
    <row r="669" spans="1:3" x14ac:dyDescent="0.25">
      <c r="A669" s="27" t="s">
        <v>54</v>
      </c>
      <c r="B669" t="s">
        <v>868</v>
      </c>
      <c r="C669">
        <v>10.14</v>
      </c>
    </row>
    <row r="670" spans="1:3" x14ac:dyDescent="0.25">
      <c r="A670" s="27" t="s">
        <v>54</v>
      </c>
      <c r="B670" t="s">
        <v>865</v>
      </c>
      <c r="C670" s="27" t="s">
        <v>1841</v>
      </c>
    </row>
    <row r="671" spans="1:3" x14ac:dyDescent="0.25">
      <c r="A671" s="27" t="s">
        <v>55</v>
      </c>
      <c r="B671" t="s">
        <v>126</v>
      </c>
      <c r="C671" t="b">
        <v>0</v>
      </c>
    </row>
    <row r="672" spans="1:3" x14ac:dyDescent="0.25">
      <c r="A672" s="27" t="s">
        <v>55</v>
      </c>
      <c r="B672" t="s">
        <v>863</v>
      </c>
      <c r="C672" s="27" t="s">
        <v>1132</v>
      </c>
    </row>
    <row r="673" spans="1:3" x14ac:dyDescent="0.25">
      <c r="A673" s="27" t="s">
        <v>55</v>
      </c>
      <c r="B673" t="s">
        <v>868</v>
      </c>
      <c r="C673">
        <v>10.14</v>
      </c>
    </row>
    <row r="674" spans="1:3" x14ac:dyDescent="0.25">
      <c r="A674" s="27" t="s">
        <v>55</v>
      </c>
      <c r="B674" t="s">
        <v>865</v>
      </c>
      <c r="C674" s="27" t="s">
        <v>1841</v>
      </c>
    </row>
    <row r="675" spans="1:3" x14ac:dyDescent="0.25">
      <c r="A675" s="27" t="s">
        <v>56</v>
      </c>
      <c r="B675" t="s">
        <v>126</v>
      </c>
      <c r="C675" t="b">
        <v>0</v>
      </c>
    </row>
    <row r="676" spans="1:3" x14ac:dyDescent="0.25">
      <c r="A676" s="27" t="s">
        <v>56</v>
      </c>
      <c r="B676" t="s">
        <v>863</v>
      </c>
      <c r="C676" s="27" t="s">
        <v>1133</v>
      </c>
    </row>
    <row r="677" spans="1:3" x14ac:dyDescent="0.25">
      <c r="A677" s="27" t="s">
        <v>56</v>
      </c>
      <c r="B677" t="s">
        <v>868</v>
      </c>
      <c r="C677">
        <v>10.14</v>
      </c>
    </row>
    <row r="678" spans="1:3" x14ac:dyDescent="0.25">
      <c r="A678" s="27" t="s">
        <v>56</v>
      </c>
      <c r="B678" t="s">
        <v>865</v>
      </c>
      <c r="C678" s="27" t="s">
        <v>1841</v>
      </c>
    </row>
    <row r="679" spans="1:3" x14ac:dyDescent="0.25">
      <c r="A679" s="27" t="s">
        <v>57</v>
      </c>
      <c r="B679" t="s">
        <v>126</v>
      </c>
      <c r="C679" t="b">
        <v>0</v>
      </c>
    </row>
    <row r="680" spans="1:3" x14ac:dyDescent="0.25">
      <c r="A680" s="27" t="s">
        <v>57</v>
      </c>
      <c r="B680" t="s">
        <v>863</v>
      </c>
      <c r="C680" s="27" t="s">
        <v>1134</v>
      </c>
    </row>
    <row r="681" spans="1:3" x14ac:dyDescent="0.25">
      <c r="A681" s="27" t="s">
        <v>57</v>
      </c>
      <c r="B681" t="s">
        <v>868</v>
      </c>
      <c r="C681">
        <v>10.14</v>
      </c>
    </row>
    <row r="682" spans="1:3" x14ac:dyDescent="0.25">
      <c r="A682" s="27" t="s">
        <v>57</v>
      </c>
      <c r="B682" t="s">
        <v>865</v>
      </c>
      <c r="C682" s="27" t="s">
        <v>1841</v>
      </c>
    </row>
    <row r="683" spans="1:3" x14ac:dyDescent="0.25">
      <c r="A683" s="27" t="s">
        <v>58</v>
      </c>
      <c r="B683" t="s">
        <v>126</v>
      </c>
      <c r="C683" t="b">
        <v>0</v>
      </c>
    </row>
    <row r="684" spans="1:3" x14ac:dyDescent="0.25">
      <c r="A684" s="27" t="s">
        <v>58</v>
      </c>
      <c r="B684" t="s">
        <v>863</v>
      </c>
      <c r="C684" s="27" t="s">
        <v>1135</v>
      </c>
    </row>
    <row r="685" spans="1:3" x14ac:dyDescent="0.25">
      <c r="A685" s="27" t="s">
        <v>58</v>
      </c>
      <c r="B685" t="s">
        <v>868</v>
      </c>
      <c r="C685">
        <v>10.14</v>
      </c>
    </row>
    <row r="686" spans="1:3" x14ac:dyDescent="0.25">
      <c r="A686" s="27" t="s">
        <v>58</v>
      </c>
      <c r="B686" t="s">
        <v>865</v>
      </c>
      <c r="C686" s="27" t="s">
        <v>1841</v>
      </c>
    </row>
    <row r="687" spans="1:3" x14ac:dyDescent="0.25">
      <c r="A687" s="27" t="s">
        <v>59</v>
      </c>
      <c r="B687" t="s">
        <v>126</v>
      </c>
      <c r="C687" t="b">
        <v>0</v>
      </c>
    </row>
    <row r="688" spans="1:3" x14ac:dyDescent="0.25">
      <c r="A688" s="27" t="s">
        <v>59</v>
      </c>
      <c r="B688" t="s">
        <v>863</v>
      </c>
      <c r="C688" s="27" t="s">
        <v>1136</v>
      </c>
    </row>
    <row r="689" spans="1:3" x14ac:dyDescent="0.25">
      <c r="A689" s="27" t="s">
        <v>59</v>
      </c>
      <c r="B689" t="s">
        <v>868</v>
      </c>
      <c r="C689">
        <v>10.14</v>
      </c>
    </row>
    <row r="690" spans="1:3" x14ac:dyDescent="0.25">
      <c r="A690" s="27" t="s">
        <v>59</v>
      </c>
      <c r="B690" t="s">
        <v>865</v>
      </c>
      <c r="C690" s="27" t="s">
        <v>1841</v>
      </c>
    </row>
    <row r="691" spans="1:3" x14ac:dyDescent="0.25">
      <c r="A691" s="27" t="s">
        <v>60</v>
      </c>
      <c r="B691" t="s">
        <v>126</v>
      </c>
      <c r="C691" t="b">
        <v>0</v>
      </c>
    </row>
    <row r="692" spans="1:3" x14ac:dyDescent="0.25">
      <c r="A692" s="27" t="s">
        <v>60</v>
      </c>
      <c r="B692" t="s">
        <v>863</v>
      </c>
      <c r="C692" s="27" t="s">
        <v>1139</v>
      </c>
    </row>
    <row r="693" spans="1:3" x14ac:dyDescent="0.25">
      <c r="A693" s="27" t="s">
        <v>60</v>
      </c>
      <c r="B693" t="s">
        <v>868</v>
      </c>
      <c r="C693">
        <v>10.14</v>
      </c>
    </row>
    <row r="694" spans="1:3" x14ac:dyDescent="0.25">
      <c r="A694" s="27" t="s">
        <v>60</v>
      </c>
      <c r="B694" t="s">
        <v>865</v>
      </c>
      <c r="C694" s="27" t="s">
        <v>1841</v>
      </c>
    </row>
    <row r="695" spans="1:3" x14ac:dyDescent="0.25">
      <c r="A695" s="27" t="s">
        <v>98</v>
      </c>
      <c r="B695" t="s">
        <v>126</v>
      </c>
      <c r="C695" t="b">
        <v>0</v>
      </c>
    </row>
    <row r="696" spans="1:3" x14ac:dyDescent="0.25">
      <c r="A696" s="27" t="s">
        <v>98</v>
      </c>
      <c r="B696" t="s">
        <v>863</v>
      </c>
      <c r="C696" s="27" t="s">
        <v>1140</v>
      </c>
    </row>
    <row r="697" spans="1:3" x14ac:dyDescent="0.25">
      <c r="A697" s="27" t="s">
        <v>98</v>
      </c>
      <c r="B697" t="s">
        <v>868</v>
      </c>
      <c r="C697">
        <v>10.14</v>
      </c>
    </row>
    <row r="698" spans="1:3" x14ac:dyDescent="0.25">
      <c r="A698" s="27" t="s">
        <v>98</v>
      </c>
      <c r="B698" t="s">
        <v>865</v>
      </c>
      <c r="C698" s="27" t="s">
        <v>1841</v>
      </c>
    </row>
    <row r="699" spans="1:3" x14ac:dyDescent="0.25">
      <c r="A699" s="27" t="s">
        <v>100</v>
      </c>
      <c r="B699" t="s">
        <v>126</v>
      </c>
      <c r="C699" t="b">
        <v>0</v>
      </c>
    </row>
    <row r="700" spans="1:3" x14ac:dyDescent="0.25">
      <c r="A700" s="27" t="s">
        <v>100</v>
      </c>
      <c r="B700" t="s">
        <v>863</v>
      </c>
      <c r="C700" s="27" t="s">
        <v>1141</v>
      </c>
    </row>
    <row r="701" spans="1:3" x14ac:dyDescent="0.25">
      <c r="A701" s="27" t="s">
        <v>100</v>
      </c>
      <c r="B701" t="s">
        <v>868</v>
      </c>
      <c r="C701">
        <v>10.14</v>
      </c>
    </row>
    <row r="702" spans="1:3" x14ac:dyDescent="0.25">
      <c r="A702" s="27" t="s">
        <v>100</v>
      </c>
      <c r="B702" t="s">
        <v>865</v>
      </c>
      <c r="C702" s="27" t="s">
        <v>1841</v>
      </c>
    </row>
    <row r="703" spans="1:3" x14ac:dyDescent="0.25">
      <c r="A703" s="27" t="s">
        <v>102</v>
      </c>
      <c r="B703" t="s">
        <v>126</v>
      </c>
      <c r="C703" t="b">
        <v>0</v>
      </c>
    </row>
    <row r="704" spans="1:3" x14ac:dyDescent="0.25">
      <c r="A704" s="27" t="s">
        <v>102</v>
      </c>
      <c r="B704" t="s">
        <v>863</v>
      </c>
      <c r="C704" s="27" t="s">
        <v>1142</v>
      </c>
    </row>
    <row r="705" spans="1:3" x14ac:dyDescent="0.25">
      <c r="A705" s="27" t="s">
        <v>102</v>
      </c>
      <c r="B705" t="s">
        <v>868</v>
      </c>
      <c r="C705">
        <v>10.14</v>
      </c>
    </row>
    <row r="706" spans="1:3" x14ac:dyDescent="0.25">
      <c r="A706" s="27" t="s">
        <v>102</v>
      </c>
      <c r="B706" t="s">
        <v>865</v>
      </c>
      <c r="C706" s="27" t="s">
        <v>1841</v>
      </c>
    </row>
    <row r="707" spans="1:3" x14ac:dyDescent="0.25">
      <c r="A707" s="27" t="s">
        <v>104</v>
      </c>
      <c r="B707" t="s">
        <v>126</v>
      </c>
      <c r="C707" t="b">
        <v>0</v>
      </c>
    </row>
    <row r="708" spans="1:3" x14ac:dyDescent="0.25">
      <c r="A708" s="27" t="s">
        <v>104</v>
      </c>
      <c r="B708" t="s">
        <v>863</v>
      </c>
      <c r="C708" s="27" t="s">
        <v>1143</v>
      </c>
    </row>
    <row r="709" spans="1:3" x14ac:dyDescent="0.25">
      <c r="A709" s="27" t="s">
        <v>104</v>
      </c>
      <c r="B709" t="s">
        <v>868</v>
      </c>
      <c r="C709">
        <v>10.14</v>
      </c>
    </row>
    <row r="710" spans="1:3" x14ac:dyDescent="0.25">
      <c r="A710" s="27" t="s">
        <v>104</v>
      </c>
      <c r="B710" t="s">
        <v>865</v>
      </c>
      <c r="C710" s="27" t="s">
        <v>1841</v>
      </c>
    </row>
    <row r="711" spans="1:3" x14ac:dyDescent="0.25">
      <c r="A711" s="27" t="s">
        <v>106</v>
      </c>
      <c r="B711" t="s">
        <v>126</v>
      </c>
      <c r="C711" t="b">
        <v>0</v>
      </c>
    </row>
    <row r="712" spans="1:3" x14ac:dyDescent="0.25">
      <c r="A712" s="27" t="s">
        <v>106</v>
      </c>
      <c r="B712" t="s">
        <v>863</v>
      </c>
      <c r="C712" s="27" t="s">
        <v>1144</v>
      </c>
    </row>
    <row r="713" spans="1:3" x14ac:dyDescent="0.25">
      <c r="A713" s="27" t="s">
        <v>106</v>
      </c>
      <c r="B713" t="s">
        <v>868</v>
      </c>
      <c r="C713">
        <v>10.14</v>
      </c>
    </row>
    <row r="714" spans="1:3" x14ac:dyDescent="0.25">
      <c r="A714" s="27" t="s">
        <v>106</v>
      </c>
      <c r="B714" t="s">
        <v>865</v>
      </c>
      <c r="C714" s="27" t="s">
        <v>1841</v>
      </c>
    </row>
    <row r="715" spans="1:3" x14ac:dyDescent="0.25">
      <c r="A715" s="27" t="s">
        <v>108</v>
      </c>
      <c r="B715" t="s">
        <v>126</v>
      </c>
      <c r="C715" t="b">
        <v>0</v>
      </c>
    </row>
    <row r="716" spans="1:3" x14ac:dyDescent="0.25">
      <c r="A716" s="27" t="s">
        <v>108</v>
      </c>
      <c r="B716" t="s">
        <v>863</v>
      </c>
      <c r="C716" s="27" t="s">
        <v>1145</v>
      </c>
    </row>
    <row r="717" spans="1:3" x14ac:dyDescent="0.25">
      <c r="A717" s="27" t="s">
        <v>108</v>
      </c>
      <c r="B717" t="s">
        <v>868</v>
      </c>
      <c r="C717">
        <v>10.14</v>
      </c>
    </row>
    <row r="718" spans="1:3" x14ac:dyDescent="0.25">
      <c r="A718" s="27" t="s">
        <v>108</v>
      </c>
      <c r="B718" t="s">
        <v>865</v>
      </c>
      <c r="C718" s="27" t="s">
        <v>1841</v>
      </c>
    </row>
    <row r="719" spans="1:3" x14ac:dyDescent="0.25">
      <c r="A719" s="27" t="s">
        <v>110</v>
      </c>
      <c r="B719" t="s">
        <v>126</v>
      </c>
      <c r="C719" t="b">
        <v>0</v>
      </c>
    </row>
    <row r="720" spans="1:3" x14ac:dyDescent="0.25">
      <c r="A720" s="27" t="s">
        <v>110</v>
      </c>
      <c r="B720" t="s">
        <v>863</v>
      </c>
      <c r="C720" s="27" t="s">
        <v>1146</v>
      </c>
    </row>
    <row r="721" spans="1:3" x14ac:dyDescent="0.25">
      <c r="A721" s="27" t="s">
        <v>110</v>
      </c>
      <c r="B721" t="s">
        <v>868</v>
      </c>
      <c r="C721">
        <v>10.14</v>
      </c>
    </row>
    <row r="722" spans="1:3" x14ac:dyDescent="0.25">
      <c r="A722" s="27" t="s">
        <v>110</v>
      </c>
      <c r="B722" t="s">
        <v>865</v>
      </c>
      <c r="C722" s="27" t="s">
        <v>1841</v>
      </c>
    </row>
    <row r="723" spans="1:3" x14ac:dyDescent="0.25">
      <c r="A723" s="27" t="s">
        <v>112</v>
      </c>
      <c r="B723" t="s">
        <v>126</v>
      </c>
      <c r="C723" t="b">
        <v>0</v>
      </c>
    </row>
    <row r="724" spans="1:3" x14ac:dyDescent="0.25">
      <c r="A724" s="27" t="s">
        <v>112</v>
      </c>
      <c r="B724" t="s">
        <v>863</v>
      </c>
      <c r="C724" s="27" t="s">
        <v>1147</v>
      </c>
    </row>
    <row r="725" spans="1:3" x14ac:dyDescent="0.25">
      <c r="A725" s="27" t="s">
        <v>112</v>
      </c>
      <c r="B725" t="s">
        <v>868</v>
      </c>
      <c r="C725">
        <v>10.14</v>
      </c>
    </row>
    <row r="726" spans="1:3" x14ac:dyDescent="0.25">
      <c r="A726" s="27" t="s">
        <v>112</v>
      </c>
      <c r="B726" t="s">
        <v>865</v>
      </c>
      <c r="C726" s="27" t="s">
        <v>1841</v>
      </c>
    </row>
    <row r="727" spans="1:3" x14ac:dyDescent="0.25">
      <c r="A727" s="27" t="s">
        <v>114</v>
      </c>
      <c r="B727" t="s">
        <v>126</v>
      </c>
      <c r="C727" t="b">
        <v>0</v>
      </c>
    </row>
    <row r="728" spans="1:3" x14ac:dyDescent="0.25">
      <c r="A728" s="27" t="s">
        <v>114</v>
      </c>
      <c r="B728" t="s">
        <v>863</v>
      </c>
      <c r="C728" s="27" t="s">
        <v>1148</v>
      </c>
    </row>
    <row r="729" spans="1:3" x14ac:dyDescent="0.25">
      <c r="A729" s="27" t="s">
        <v>114</v>
      </c>
      <c r="B729" t="s">
        <v>868</v>
      </c>
      <c r="C729">
        <v>10.14</v>
      </c>
    </row>
    <row r="730" spans="1:3" x14ac:dyDescent="0.25">
      <c r="A730" s="27" t="s">
        <v>114</v>
      </c>
      <c r="B730" t="s">
        <v>865</v>
      </c>
      <c r="C730" s="27" t="s">
        <v>1841</v>
      </c>
    </row>
    <row r="731" spans="1:3" x14ac:dyDescent="0.25">
      <c r="A731" s="27" t="s">
        <v>116</v>
      </c>
      <c r="B731" t="s">
        <v>126</v>
      </c>
      <c r="C731" t="b">
        <v>0</v>
      </c>
    </row>
    <row r="732" spans="1:3" x14ac:dyDescent="0.25">
      <c r="A732" s="27" t="s">
        <v>116</v>
      </c>
      <c r="B732" t="s">
        <v>863</v>
      </c>
      <c r="C732" s="27" t="s">
        <v>1149</v>
      </c>
    </row>
    <row r="733" spans="1:3" x14ac:dyDescent="0.25">
      <c r="A733" s="27" t="s">
        <v>116</v>
      </c>
      <c r="B733" t="s">
        <v>868</v>
      </c>
      <c r="C733">
        <v>10.14</v>
      </c>
    </row>
    <row r="734" spans="1:3" x14ac:dyDescent="0.25">
      <c r="A734" s="27" t="s">
        <v>116</v>
      </c>
      <c r="B734" t="s">
        <v>865</v>
      </c>
      <c r="C734" s="27" t="s">
        <v>1841</v>
      </c>
    </row>
    <row r="735" spans="1:3" x14ac:dyDescent="0.25">
      <c r="A735" s="27" t="s">
        <v>118</v>
      </c>
      <c r="B735" t="s">
        <v>126</v>
      </c>
      <c r="C735" t="b">
        <v>0</v>
      </c>
    </row>
    <row r="736" spans="1:3" x14ac:dyDescent="0.25">
      <c r="A736" s="27" t="s">
        <v>118</v>
      </c>
      <c r="B736" t="s">
        <v>863</v>
      </c>
      <c r="C736" s="27" t="s">
        <v>1150</v>
      </c>
    </row>
    <row r="737" spans="1:3" x14ac:dyDescent="0.25">
      <c r="A737" s="27" t="s">
        <v>118</v>
      </c>
      <c r="B737" t="s">
        <v>868</v>
      </c>
      <c r="C737">
        <v>10.14</v>
      </c>
    </row>
    <row r="738" spans="1:3" x14ac:dyDescent="0.25">
      <c r="A738" s="27" t="s">
        <v>118</v>
      </c>
      <c r="B738" t="s">
        <v>865</v>
      </c>
      <c r="C738" s="27" t="s">
        <v>1841</v>
      </c>
    </row>
    <row r="739" spans="1:3" x14ac:dyDescent="0.25">
      <c r="A739" s="27" t="s">
        <v>120</v>
      </c>
      <c r="B739" t="s">
        <v>126</v>
      </c>
      <c r="C739" t="b">
        <v>0</v>
      </c>
    </row>
    <row r="740" spans="1:3" x14ac:dyDescent="0.25">
      <c r="A740" s="27" t="s">
        <v>120</v>
      </c>
      <c r="B740" t="s">
        <v>863</v>
      </c>
      <c r="C740" s="27" t="s">
        <v>1151</v>
      </c>
    </row>
    <row r="741" spans="1:3" x14ac:dyDescent="0.25">
      <c r="A741" s="27" t="s">
        <v>120</v>
      </c>
      <c r="B741" t="s">
        <v>868</v>
      </c>
      <c r="C741">
        <v>10.14</v>
      </c>
    </row>
    <row r="742" spans="1:3" x14ac:dyDescent="0.25">
      <c r="A742" s="27" t="s">
        <v>120</v>
      </c>
      <c r="B742" t="s">
        <v>865</v>
      </c>
      <c r="C742" s="27" t="s">
        <v>1841</v>
      </c>
    </row>
    <row r="743" spans="1:3" x14ac:dyDescent="0.25">
      <c r="A743" s="27" t="s">
        <v>224</v>
      </c>
      <c r="B743" t="s">
        <v>126</v>
      </c>
      <c r="C743" t="b">
        <v>0</v>
      </c>
    </row>
    <row r="744" spans="1:3" x14ac:dyDescent="0.25">
      <c r="A744" s="27" t="s">
        <v>224</v>
      </c>
      <c r="B744" t="s">
        <v>863</v>
      </c>
      <c r="C744" s="27" t="s">
        <v>1194</v>
      </c>
    </row>
    <row r="745" spans="1:3" x14ac:dyDescent="0.25">
      <c r="A745" s="27" t="s">
        <v>224</v>
      </c>
      <c r="B745" t="s">
        <v>868</v>
      </c>
      <c r="C745">
        <v>10.86</v>
      </c>
    </row>
    <row r="746" spans="1:3" x14ac:dyDescent="0.25">
      <c r="A746" s="27" t="s">
        <v>224</v>
      </c>
      <c r="B746" t="s">
        <v>865</v>
      </c>
      <c r="C746" s="27" t="s">
        <v>1841</v>
      </c>
    </row>
    <row r="747" spans="1:3" x14ac:dyDescent="0.25">
      <c r="A747" s="27" t="s">
        <v>225</v>
      </c>
      <c r="B747" t="s">
        <v>126</v>
      </c>
      <c r="C747" t="b">
        <v>0</v>
      </c>
    </row>
    <row r="748" spans="1:3" x14ac:dyDescent="0.25">
      <c r="A748" s="27" t="s">
        <v>225</v>
      </c>
      <c r="B748" t="s">
        <v>863</v>
      </c>
      <c r="C748" s="27" t="s">
        <v>1842</v>
      </c>
    </row>
    <row r="749" spans="1:3" x14ac:dyDescent="0.25">
      <c r="A749" s="27" t="s">
        <v>225</v>
      </c>
      <c r="B749" t="s">
        <v>868</v>
      </c>
      <c r="C749">
        <v>10.86</v>
      </c>
    </row>
    <row r="750" spans="1:3" x14ac:dyDescent="0.25">
      <c r="A750" s="27" t="s">
        <v>225</v>
      </c>
      <c r="B750" t="s">
        <v>865</v>
      </c>
      <c r="C750" s="27" t="s">
        <v>1841</v>
      </c>
    </row>
    <row r="751" spans="1:3" x14ac:dyDescent="0.25">
      <c r="A751" s="27" t="s">
        <v>226</v>
      </c>
      <c r="B751" t="s">
        <v>126</v>
      </c>
      <c r="C751" t="b">
        <v>0</v>
      </c>
    </row>
    <row r="752" spans="1:3" x14ac:dyDescent="0.25">
      <c r="A752" s="27" t="s">
        <v>226</v>
      </c>
      <c r="B752" t="s">
        <v>863</v>
      </c>
      <c r="C752" s="27" t="s">
        <v>1843</v>
      </c>
    </row>
    <row r="753" spans="1:3" x14ac:dyDescent="0.25">
      <c r="A753" s="27" t="s">
        <v>226</v>
      </c>
      <c r="B753" t="s">
        <v>868</v>
      </c>
      <c r="C753">
        <v>10.86</v>
      </c>
    </row>
    <row r="754" spans="1:3" x14ac:dyDescent="0.25">
      <c r="A754" s="27" t="s">
        <v>226</v>
      </c>
      <c r="B754" t="s">
        <v>865</v>
      </c>
      <c r="C754" s="27" t="s">
        <v>1841</v>
      </c>
    </row>
    <row r="755" spans="1:3" x14ac:dyDescent="0.25">
      <c r="A755" s="27" t="s">
        <v>227</v>
      </c>
      <c r="B755" t="s">
        <v>126</v>
      </c>
      <c r="C755" t="b">
        <v>0</v>
      </c>
    </row>
    <row r="756" spans="1:3" x14ac:dyDescent="0.25">
      <c r="A756" s="27" t="s">
        <v>227</v>
      </c>
      <c r="B756" t="s">
        <v>863</v>
      </c>
      <c r="C756" s="27" t="s">
        <v>1844</v>
      </c>
    </row>
    <row r="757" spans="1:3" x14ac:dyDescent="0.25">
      <c r="A757" s="27" t="s">
        <v>227</v>
      </c>
      <c r="B757" t="s">
        <v>868</v>
      </c>
      <c r="C757">
        <v>10.86</v>
      </c>
    </row>
    <row r="758" spans="1:3" x14ac:dyDescent="0.25">
      <c r="A758" s="27" t="s">
        <v>227</v>
      </c>
      <c r="B758" t="s">
        <v>865</v>
      </c>
      <c r="C758" s="27" t="s">
        <v>1841</v>
      </c>
    </row>
    <row r="759" spans="1:3" x14ac:dyDescent="0.25">
      <c r="A759" s="27" t="s">
        <v>228</v>
      </c>
      <c r="B759" t="s">
        <v>126</v>
      </c>
      <c r="C759" t="b">
        <v>0</v>
      </c>
    </row>
    <row r="760" spans="1:3" x14ac:dyDescent="0.25">
      <c r="A760" s="27" t="s">
        <v>228</v>
      </c>
      <c r="B760" t="s">
        <v>863</v>
      </c>
      <c r="C760" s="27" t="s">
        <v>1845</v>
      </c>
    </row>
    <row r="761" spans="1:3" x14ac:dyDescent="0.25">
      <c r="A761" s="27" t="s">
        <v>228</v>
      </c>
      <c r="B761" t="s">
        <v>868</v>
      </c>
      <c r="C761">
        <v>10.86</v>
      </c>
    </row>
    <row r="762" spans="1:3" x14ac:dyDescent="0.25">
      <c r="A762" s="27" t="s">
        <v>228</v>
      </c>
      <c r="B762" t="s">
        <v>865</v>
      </c>
      <c r="C762" s="27" t="s">
        <v>1841</v>
      </c>
    </row>
    <row r="763" spans="1:3" x14ac:dyDescent="0.25">
      <c r="A763" s="27" t="s">
        <v>229</v>
      </c>
      <c r="B763" t="s">
        <v>126</v>
      </c>
      <c r="C763" t="b">
        <v>0</v>
      </c>
    </row>
    <row r="764" spans="1:3" x14ac:dyDescent="0.25">
      <c r="A764" s="27" t="s">
        <v>229</v>
      </c>
      <c r="B764" t="s">
        <v>863</v>
      </c>
      <c r="C764" s="27" t="s">
        <v>1846</v>
      </c>
    </row>
    <row r="765" spans="1:3" x14ac:dyDescent="0.25">
      <c r="A765" s="27" t="s">
        <v>229</v>
      </c>
      <c r="B765" t="s">
        <v>868</v>
      </c>
      <c r="C765">
        <v>10.86</v>
      </c>
    </row>
    <row r="766" spans="1:3" x14ac:dyDescent="0.25">
      <c r="A766" s="27" t="s">
        <v>229</v>
      </c>
      <c r="B766" t="s">
        <v>865</v>
      </c>
      <c r="C766" s="27" t="s">
        <v>1841</v>
      </c>
    </row>
    <row r="767" spans="1:3" x14ac:dyDescent="0.25">
      <c r="A767" s="27" t="s">
        <v>230</v>
      </c>
      <c r="B767" t="s">
        <v>126</v>
      </c>
      <c r="C767" t="b">
        <v>0</v>
      </c>
    </row>
    <row r="768" spans="1:3" x14ac:dyDescent="0.25">
      <c r="A768" s="27" t="s">
        <v>230</v>
      </c>
      <c r="B768" t="s">
        <v>863</v>
      </c>
      <c r="C768" s="27" t="s">
        <v>1847</v>
      </c>
    </row>
    <row r="769" spans="1:3" x14ac:dyDescent="0.25">
      <c r="A769" s="27" t="s">
        <v>230</v>
      </c>
      <c r="B769" t="s">
        <v>868</v>
      </c>
      <c r="C769">
        <v>10.86</v>
      </c>
    </row>
    <row r="770" spans="1:3" x14ac:dyDescent="0.25">
      <c r="A770" s="27" t="s">
        <v>230</v>
      </c>
      <c r="B770" t="s">
        <v>865</v>
      </c>
      <c r="C770" s="27" t="s">
        <v>1841</v>
      </c>
    </row>
    <row r="771" spans="1:3" x14ac:dyDescent="0.25">
      <c r="A771" s="27" t="s">
        <v>231</v>
      </c>
      <c r="B771" t="s">
        <v>126</v>
      </c>
      <c r="C771" t="b">
        <v>0</v>
      </c>
    </row>
    <row r="772" spans="1:3" x14ac:dyDescent="0.25">
      <c r="A772" s="27" t="s">
        <v>231</v>
      </c>
      <c r="B772" t="s">
        <v>863</v>
      </c>
      <c r="C772" s="27" t="s">
        <v>1848</v>
      </c>
    </row>
    <row r="773" spans="1:3" x14ac:dyDescent="0.25">
      <c r="A773" s="27" t="s">
        <v>231</v>
      </c>
      <c r="B773" t="s">
        <v>868</v>
      </c>
      <c r="C773">
        <v>10.86</v>
      </c>
    </row>
    <row r="774" spans="1:3" x14ac:dyDescent="0.25">
      <c r="A774" s="27" t="s">
        <v>231</v>
      </c>
      <c r="B774" t="s">
        <v>865</v>
      </c>
      <c r="C774" s="27" t="s">
        <v>1841</v>
      </c>
    </row>
    <row r="775" spans="1:3" x14ac:dyDescent="0.25">
      <c r="A775" s="27" t="s">
        <v>232</v>
      </c>
      <c r="B775" t="s">
        <v>126</v>
      </c>
      <c r="C775" t="b">
        <v>0</v>
      </c>
    </row>
    <row r="776" spans="1:3" x14ac:dyDescent="0.25">
      <c r="A776" s="27" t="s">
        <v>232</v>
      </c>
      <c r="B776" t="s">
        <v>863</v>
      </c>
      <c r="C776" s="27" t="s">
        <v>1849</v>
      </c>
    </row>
    <row r="777" spans="1:3" x14ac:dyDescent="0.25">
      <c r="A777" s="27" t="s">
        <v>232</v>
      </c>
      <c r="B777" t="s">
        <v>868</v>
      </c>
      <c r="C777">
        <v>10.86</v>
      </c>
    </row>
    <row r="778" spans="1:3" x14ac:dyDescent="0.25">
      <c r="A778" s="27" t="s">
        <v>232</v>
      </c>
      <c r="B778" t="s">
        <v>865</v>
      </c>
      <c r="C778" s="27" t="s">
        <v>1841</v>
      </c>
    </row>
    <row r="779" spans="1:3" x14ac:dyDescent="0.25">
      <c r="A779" s="27" t="s">
        <v>233</v>
      </c>
      <c r="B779" t="s">
        <v>126</v>
      </c>
      <c r="C779" t="b">
        <v>0</v>
      </c>
    </row>
    <row r="780" spans="1:3" x14ac:dyDescent="0.25">
      <c r="A780" s="27" t="s">
        <v>233</v>
      </c>
      <c r="B780" t="s">
        <v>863</v>
      </c>
      <c r="C780" s="27" t="s">
        <v>1850</v>
      </c>
    </row>
    <row r="781" spans="1:3" x14ac:dyDescent="0.25">
      <c r="A781" s="27" t="s">
        <v>233</v>
      </c>
      <c r="B781" t="s">
        <v>868</v>
      </c>
      <c r="C781">
        <v>10.86</v>
      </c>
    </row>
    <row r="782" spans="1:3" x14ac:dyDescent="0.25">
      <c r="A782" s="27" t="s">
        <v>233</v>
      </c>
      <c r="B782" t="s">
        <v>865</v>
      </c>
      <c r="C782" s="27" t="s">
        <v>1841</v>
      </c>
    </row>
    <row r="783" spans="1:3" x14ac:dyDescent="0.25">
      <c r="A783" s="27" t="s">
        <v>234</v>
      </c>
      <c r="B783" t="s">
        <v>126</v>
      </c>
      <c r="C783" t="b">
        <v>0</v>
      </c>
    </row>
    <row r="784" spans="1:3" x14ac:dyDescent="0.25">
      <c r="A784" s="27" t="s">
        <v>234</v>
      </c>
      <c r="B784" t="s">
        <v>863</v>
      </c>
      <c r="C784" s="27" t="s">
        <v>1851</v>
      </c>
    </row>
    <row r="785" spans="1:3" x14ac:dyDescent="0.25">
      <c r="A785" s="27" t="s">
        <v>234</v>
      </c>
      <c r="B785" t="s">
        <v>868</v>
      </c>
      <c r="C785">
        <v>10.86</v>
      </c>
    </row>
    <row r="786" spans="1:3" x14ac:dyDescent="0.25">
      <c r="A786" s="27" t="s">
        <v>234</v>
      </c>
      <c r="B786" t="s">
        <v>865</v>
      </c>
      <c r="C786" s="27" t="s">
        <v>1841</v>
      </c>
    </row>
    <row r="787" spans="1:3" x14ac:dyDescent="0.25">
      <c r="A787" s="27" t="s">
        <v>235</v>
      </c>
      <c r="B787" t="s">
        <v>126</v>
      </c>
      <c r="C787" t="b">
        <v>0</v>
      </c>
    </row>
    <row r="788" spans="1:3" x14ac:dyDescent="0.25">
      <c r="A788" s="27" t="s">
        <v>235</v>
      </c>
      <c r="B788" t="s">
        <v>863</v>
      </c>
      <c r="C788" s="27" t="s">
        <v>1852</v>
      </c>
    </row>
    <row r="789" spans="1:3" x14ac:dyDescent="0.25">
      <c r="A789" s="27" t="s">
        <v>235</v>
      </c>
      <c r="B789" t="s">
        <v>868</v>
      </c>
      <c r="C789">
        <v>10.86</v>
      </c>
    </row>
    <row r="790" spans="1:3" x14ac:dyDescent="0.25">
      <c r="A790" s="27" t="s">
        <v>235</v>
      </c>
      <c r="B790" t="s">
        <v>865</v>
      </c>
      <c r="C790" s="27" t="s">
        <v>1841</v>
      </c>
    </row>
    <row r="791" spans="1:3" x14ac:dyDescent="0.25">
      <c r="A791" s="27" t="s">
        <v>61</v>
      </c>
      <c r="B791" t="s">
        <v>126</v>
      </c>
      <c r="C791" t="b">
        <v>0</v>
      </c>
    </row>
    <row r="792" spans="1:3" x14ac:dyDescent="0.25">
      <c r="A792" s="27" t="s">
        <v>61</v>
      </c>
      <c r="B792" t="s">
        <v>863</v>
      </c>
      <c r="C792" s="27" t="s">
        <v>1853</v>
      </c>
    </row>
    <row r="793" spans="1:3" x14ac:dyDescent="0.25">
      <c r="A793" s="27" t="s">
        <v>61</v>
      </c>
      <c r="B793" t="s">
        <v>868</v>
      </c>
      <c r="C793">
        <v>10.86</v>
      </c>
    </row>
    <row r="794" spans="1:3" x14ac:dyDescent="0.25">
      <c r="A794" s="27" t="s">
        <v>61</v>
      </c>
      <c r="B794" t="s">
        <v>865</v>
      </c>
      <c r="C794" s="27" t="s">
        <v>1841</v>
      </c>
    </row>
    <row r="795" spans="1:3" x14ac:dyDescent="0.25">
      <c r="A795" s="27" t="s">
        <v>62</v>
      </c>
      <c r="B795" t="s">
        <v>126</v>
      </c>
      <c r="C795" t="b">
        <v>0</v>
      </c>
    </row>
    <row r="796" spans="1:3" x14ac:dyDescent="0.25">
      <c r="A796" s="27" t="s">
        <v>62</v>
      </c>
      <c r="B796" t="s">
        <v>863</v>
      </c>
      <c r="C796" s="27" t="s">
        <v>1854</v>
      </c>
    </row>
    <row r="797" spans="1:3" x14ac:dyDescent="0.25">
      <c r="A797" s="27" t="s">
        <v>62</v>
      </c>
      <c r="B797" t="s">
        <v>868</v>
      </c>
      <c r="C797">
        <v>9.86</v>
      </c>
    </row>
    <row r="798" spans="1:3" x14ac:dyDescent="0.25">
      <c r="A798" s="27" t="s">
        <v>62</v>
      </c>
      <c r="B798" t="s">
        <v>865</v>
      </c>
      <c r="C798" s="27" t="s">
        <v>1841</v>
      </c>
    </row>
    <row r="799" spans="1:3" x14ac:dyDescent="0.25">
      <c r="A799" s="27" t="s">
        <v>63</v>
      </c>
      <c r="B799" t="s">
        <v>126</v>
      </c>
      <c r="C799" t="b">
        <v>0</v>
      </c>
    </row>
    <row r="800" spans="1:3" x14ac:dyDescent="0.25">
      <c r="A800" s="27" t="s">
        <v>63</v>
      </c>
      <c r="B800" t="s">
        <v>863</v>
      </c>
      <c r="C800" s="27" t="s">
        <v>1855</v>
      </c>
    </row>
    <row r="801" spans="1:3" x14ac:dyDescent="0.25">
      <c r="A801" s="27" t="s">
        <v>63</v>
      </c>
      <c r="B801" t="s">
        <v>868</v>
      </c>
      <c r="C801">
        <v>9.86</v>
      </c>
    </row>
    <row r="802" spans="1:3" x14ac:dyDescent="0.25">
      <c r="A802" s="27" t="s">
        <v>63</v>
      </c>
      <c r="B802" t="s">
        <v>865</v>
      </c>
      <c r="C802" s="27" t="s">
        <v>1841</v>
      </c>
    </row>
    <row r="803" spans="1:3" x14ac:dyDescent="0.25">
      <c r="A803" s="27" t="s">
        <v>64</v>
      </c>
      <c r="B803" t="s">
        <v>126</v>
      </c>
      <c r="C803" t="b">
        <v>0</v>
      </c>
    </row>
    <row r="804" spans="1:3" x14ac:dyDescent="0.25">
      <c r="A804" s="27" t="s">
        <v>64</v>
      </c>
      <c r="B804" t="s">
        <v>863</v>
      </c>
      <c r="C804" s="27" t="s">
        <v>1856</v>
      </c>
    </row>
    <row r="805" spans="1:3" x14ac:dyDescent="0.25">
      <c r="A805" s="27" t="s">
        <v>64</v>
      </c>
      <c r="B805" t="s">
        <v>868</v>
      </c>
      <c r="C805">
        <v>9.86</v>
      </c>
    </row>
    <row r="806" spans="1:3" x14ac:dyDescent="0.25">
      <c r="A806" s="27" t="s">
        <v>64</v>
      </c>
      <c r="B806" t="s">
        <v>865</v>
      </c>
      <c r="C806" s="27" t="s">
        <v>1841</v>
      </c>
    </row>
    <row r="807" spans="1:3" x14ac:dyDescent="0.25">
      <c r="A807" s="27" t="s">
        <v>65</v>
      </c>
      <c r="B807" t="s">
        <v>126</v>
      </c>
      <c r="C807" t="b">
        <v>0</v>
      </c>
    </row>
    <row r="808" spans="1:3" x14ac:dyDescent="0.25">
      <c r="A808" s="27" t="s">
        <v>65</v>
      </c>
      <c r="B808" t="s">
        <v>863</v>
      </c>
      <c r="C808" s="27" t="s">
        <v>1857</v>
      </c>
    </row>
    <row r="809" spans="1:3" x14ac:dyDescent="0.25">
      <c r="A809" s="27" t="s">
        <v>65</v>
      </c>
      <c r="B809" t="s">
        <v>868</v>
      </c>
      <c r="C809">
        <v>9.86</v>
      </c>
    </row>
    <row r="810" spans="1:3" x14ac:dyDescent="0.25">
      <c r="A810" s="27" t="s">
        <v>65</v>
      </c>
      <c r="B810" t="s">
        <v>865</v>
      </c>
      <c r="C810" s="27" t="s">
        <v>1841</v>
      </c>
    </row>
    <row r="811" spans="1:3" x14ac:dyDescent="0.25">
      <c r="A811" s="27" t="s">
        <v>66</v>
      </c>
      <c r="B811" t="s">
        <v>126</v>
      </c>
      <c r="C811" t="b">
        <v>0</v>
      </c>
    </row>
    <row r="812" spans="1:3" x14ac:dyDescent="0.25">
      <c r="A812" s="27" t="s">
        <v>66</v>
      </c>
      <c r="B812" t="s">
        <v>863</v>
      </c>
      <c r="C812" s="27" t="s">
        <v>1858</v>
      </c>
    </row>
    <row r="813" spans="1:3" x14ac:dyDescent="0.25">
      <c r="A813" s="27" t="s">
        <v>66</v>
      </c>
      <c r="B813" t="s">
        <v>868</v>
      </c>
      <c r="C813">
        <v>9.86</v>
      </c>
    </row>
    <row r="814" spans="1:3" x14ac:dyDescent="0.25">
      <c r="A814" s="27" t="s">
        <v>66</v>
      </c>
      <c r="B814" t="s">
        <v>865</v>
      </c>
      <c r="C814" s="27" t="s">
        <v>1841</v>
      </c>
    </row>
    <row r="815" spans="1:3" x14ac:dyDescent="0.25">
      <c r="A815" s="27" t="s">
        <v>67</v>
      </c>
      <c r="B815" t="s">
        <v>126</v>
      </c>
      <c r="C815" t="b">
        <v>0</v>
      </c>
    </row>
    <row r="816" spans="1:3" x14ac:dyDescent="0.25">
      <c r="A816" s="27" t="s">
        <v>67</v>
      </c>
      <c r="B816" t="s">
        <v>863</v>
      </c>
      <c r="C816" s="27" t="s">
        <v>1859</v>
      </c>
    </row>
    <row r="817" spans="1:3" x14ac:dyDescent="0.25">
      <c r="A817" s="27" t="s">
        <v>67</v>
      </c>
      <c r="B817" t="s">
        <v>868</v>
      </c>
      <c r="C817">
        <v>9.86</v>
      </c>
    </row>
    <row r="818" spans="1:3" x14ac:dyDescent="0.25">
      <c r="A818" s="27" t="s">
        <v>67</v>
      </c>
      <c r="B818" t="s">
        <v>865</v>
      </c>
      <c r="C818" s="27" t="s">
        <v>1841</v>
      </c>
    </row>
    <row r="819" spans="1:3" x14ac:dyDescent="0.25">
      <c r="A819" s="27" t="s">
        <v>68</v>
      </c>
      <c r="B819" t="s">
        <v>126</v>
      </c>
      <c r="C819" t="b">
        <v>0</v>
      </c>
    </row>
    <row r="820" spans="1:3" x14ac:dyDescent="0.25">
      <c r="A820" s="27" t="s">
        <v>68</v>
      </c>
      <c r="B820" t="s">
        <v>863</v>
      </c>
      <c r="C820" s="27" t="s">
        <v>1860</v>
      </c>
    </row>
    <row r="821" spans="1:3" x14ac:dyDescent="0.25">
      <c r="A821" s="27" t="s">
        <v>68</v>
      </c>
      <c r="B821" t="s">
        <v>868</v>
      </c>
      <c r="C821">
        <v>9.86</v>
      </c>
    </row>
    <row r="822" spans="1:3" x14ac:dyDescent="0.25">
      <c r="A822" s="27" t="s">
        <v>68</v>
      </c>
      <c r="B822" t="s">
        <v>865</v>
      </c>
      <c r="C822" s="27" t="s">
        <v>1841</v>
      </c>
    </row>
    <row r="823" spans="1:3" x14ac:dyDescent="0.25">
      <c r="A823" s="27" t="s">
        <v>69</v>
      </c>
      <c r="B823" t="s">
        <v>126</v>
      </c>
      <c r="C823" t="b">
        <v>0</v>
      </c>
    </row>
    <row r="824" spans="1:3" x14ac:dyDescent="0.25">
      <c r="A824" s="27" t="s">
        <v>69</v>
      </c>
      <c r="B824" t="s">
        <v>863</v>
      </c>
      <c r="C824" s="27" t="s">
        <v>1861</v>
      </c>
    </row>
    <row r="825" spans="1:3" x14ac:dyDescent="0.25">
      <c r="A825" s="27" t="s">
        <v>69</v>
      </c>
      <c r="B825" t="s">
        <v>868</v>
      </c>
      <c r="C825">
        <v>9.86</v>
      </c>
    </row>
    <row r="826" spans="1:3" x14ac:dyDescent="0.25">
      <c r="A826" s="27" t="s">
        <v>69</v>
      </c>
      <c r="B826" t="s">
        <v>865</v>
      </c>
      <c r="C826" s="27" t="s">
        <v>1841</v>
      </c>
    </row>
    <row r="827" spans="1:3" x14ac:dyDescent="0.25">
      <c r="A827" s="27" t="s">
        <v>70</v>
      </c>
      <c r="B827" t="s">
        <v>126</v>
      </c>
      <c r="C827" t="b">
        <v>0</v>
      </c>
    </row>
    <row r="828" spans="1:3" x14ac:dyDescent="0.25">
      <c r="A828" s="27" t="s">
        <v>70</v>
      </c>
      <c r="B828" t="s">
        <v>863</v>
      </c>
      <c r="C828" s="27" t="s">
        <v>1862</v>
      </c>
    </row>
    <row r="829" spans="1:3" x14ac:dyDescent="0.25">
      <c r="A829" s="27" t="s">
        <v>70</v>
      </c>
      <c r="B829" t="s">
        <v>868</v>
      </c>
      <c r="C829">
        <v>9.86</v>
      </c>
    </row>
    <row r="830" spans="1:3" x14ac:dyDescent="0.25">
      <c r="A830" s="27" t="s">
        <v>70</v>
      </c>
      <c r="B830" t="s">
        <v>865</v>
      </c>
      <c r="C830" s="27" t="s">
        <v>1841</v>
      </c>
    </row>
    <row r="831" spans="1:3" x14ac:dyDescent="0.25">
      <c r="A831" s="27" t="s">
        <v>71</v>
      </c>
      <c r="B831" t="s">
        <v>126</v>
      </c>
      <c r="C831" t="b">
        <v>0</v>
      </c>
    </row>
    <row r="832" spans="1:3" x14ac:dyDescent="0.25">
      <c r="A832" s="27" t="s">
        <v>71</v>
      </c>
      <c r="B832" t="s">
        <v>863</v>
      </c>
      <c r="C832" s="27" t="s">
        <v>1863</v>
      </c>
    </row>
    <row r="833" spans="1:3" x14ac:dyDescent="0.25">
      <c r="A833" s="27" t="s">
        <v>71</v>
      </c>
      <c r="B833" t="s">
        <v>868</v>
      </c>
      <c r="C833">
        <v>9.86</v>
      </c>
    </row>
    <row r="834" spans="1:3" x14ac:dyDescent="0.25">
      <c r="A834" s="27" t="s">
        <v>71</v>
      </c>
      <c r="B834" t="s">
        <v>865</v>
      </c>
      <c r="C834" s="27" t="s">
        <v>1841</v>
      </c>
    </row>
    <row r="835" spans="1:3" x14ac:dyDescent="0.25">
      <c r="A835" s="27" t="s">
        <v>72</v>
      </c>
      <c r="B835" t="s">
        <v>126</v>
      </c>
      <c r="C835" t="b">
        <v>0</v>
      </c>
    </row>
    <row r="836" spans="1:3" x14ac:dyDescent="0.25">
      <c r="A836" s="27" t="s">
        <v>72</v>
      </c>
      <c r="B836" t="s">
        <v>863</v>
      </c>
      <c r="C836" s="27" t="s">
        <v>1864</v>
      </c>
    </row>
    <row r="837" spans="1:3" x14ac:dyDescent="0.25">
      <c r="A837" s="27" t="s">
        <v>72</v>
      </c>
      <c r="B837" t="s">
        <v>868</v>
      </c>
      <c r="C837">
        <v>9.86</v>
      </c>
    </row>
    <row r="838" spans="1:3" x14ac:dyDescent="0.25">
      <c r="A838" s="27" t="s">
        <v>72</v>
      </c>
      <c r="B838" t="s">
        <v>865</v>
      </c>
      <c r="C838" s="27" t="s">
        <v>1841</v>
      </c>
    </row>
    <row r="839" spans="1:3" x14ac:dyDescent="0.25">
      <c r="A839" s="27" t="s">
        <v>236</v>
      </c>
      <c r="B839" t="s">
        <v>126</v>
      </c>
      <c r="C839" t="b">
        <v>0</v>
      </c>
    </row>
    <row r="840" spans="1:3" x14ac:dyDescent="0.25">
      <c r="A840" s="27" t="s">
        <v>236</v>
      </c>
      <c r="B840" t="s">
        <v>863</v>
      </c>
      <c r="C840" s="27" t="s">
        <v>1865</v>
      </c>
    </row>
    <row r="841" spans="1:3" x14ac:dyDescent="0.25">
      <c r="A841" s="27" t="s">
        <v>236</v>
      </c>
      <c r="B841" t="s">
        <v>868</v>
      </c>
      <c r="C841">
        <v>10.86</v>
      </c>
    </row>
    <row r="842" spans="1:3" x14ac:dyDescent="0.25">
      <c r="A842" s="27" t="s">
        <v>236</v>
      </c>
      <c r="B842" t="s">
        <v>865</v>
      </c>
      <c r="C842" s="27" t="s">
        <v>1841</v>
      </c>
    </row>
    <row r="843" spans="1:3" x14ac:dyDescent="0.25">
      <c r="A843" s="27" t="s">
        <v>237</v>
      </c>
      <c r="B843" t="s">
        <v>126</v>
      </c>
      <c r="C843" t="b">
        <v>0</v>
      </c>
    </row>
    <row r="844" spans="1:3" x14ac:dyDescent="0.25">
      <c r="A844" s="27" t="s">
        <v>237</v>
      </c>
      <c r="B844" t="s">
        <v>863</v>
      </c>
      <c r="C844" s="27" t="s">
        <v>1866</v>
      </c>
    </row>
    <row r="845" spans="1:3" x14ac:dyDescent="0.25">
      <c r="A845" s="27" t="s">
        <v>237</v>
      </c>
      <c r="B845" t="s">
        <v>868</v>
      </c>
      <c r="C845">
        <v>10.86</v>
      </c>
    </row>
    <row r="846" spans="1:3" x14ac:dyDescent="0.25">
      <c r="A846" s="27" t="s">
        <v>237</v>
      </c>
      <c r="B846" t="s">
        <v>865</v>
      </c>
      <c r="C846" s="27" t="s">
        <v>1841</v>
      </c>
    </row>
    <row r="847" spans="1:3" x14ac:dyDescent="0.25">
      <c r="A847" s="27" t="s">
        <v>238</v>
      </c>
      <c r="B847" t="s">
        <v>126</v>
      </c>
      <c r="C847" t="b">
        <v>0</v>
      </c>
    </row>
    <row r="848" spans="1:3" x14ac:dyDescent="0.25">
      <c r="A848" s="27" t="s">
        <v>238</v>
      </c>
      <c r="B848" t="s">
        <v>863</v>
      </c>
      <c r="C848" s="27" t="s">
        <v>1867</v>
      </c>
    </row>
    <row r="849" spans="1:3" x14ac:dyDescent="0.25">
      <c r="A849" s="27" t="s">
        <v>238</v>
      </c>
      <c r="B849" t="s">
        <v>868</v>
      </c>
      <c r="C849">
        <v>10.86</v>
      </c>
    </row>
    <row r="850" spans="1:3" x14ac:dyDescent="0.25">
      <c r="A850" s="27" t="s">
        <v>238</v>
      </c>
      <c r="B850" t="s">
        <v>865</v>
      </c>
      <c r="C850" s="27" t="s">
        <v>1841</v>
      </c>
    </row>
    <row r="851" spans="1:3" x14ac:dyDescent="0.25">
      <c r="A851" s="27" t="s">
        <v>239</v>
      </c>
      <c r="B851" t="s">
        <v>126</v>
      </c>
      <c r="C851" t="b">
        <v>0</v>
      </c>
    </row>
    <row r="852" spans="1:3" x14ac:dyDescent="0.25">
      <c r="A852" s="27" t="s">
        <v>239</v>
      </c>
      <c r="B852" t="s">
        <v>863</v>
      </c>
      <c r="C852" s="27" t="s">
        <v>1868</v>
      </c>
    </row>
    <row r="853" spans="1:3" x14ac:dyDescent="0.25">
      <c r="A853" s="27" t="s">
        <v>239</v>
      </c>
      <c r="B853" t="s">
        <v>868</v>
      </c>
      <c r="C853">
        <v>10.86</v>
      </c>
    </row>
    <row r="854" spans="1:3" x14ac:dyDescent="0.25">
      <c r="A854" s="27" t="s">
        <v>239</v>
      </c>
      <c r="B854" t="s">
        <v>865</v>
      </c>
      <c r="C854" s="27" t="s">
        <v>1841</v>
      </c>
    </row>
    <row r="855" spans="1:3" x14ac:dyDescent="0.25">
      <c r="A855" s="27" t="s">
        <v>240</v>
      </c>
      <c r="B855" t="s">
        <v>126</v>
      </c>
      <c r="C855" t="b">
        <v>0</v>
      </c>
    </row>
    <row r="856" spans="1:3" x14ac:dyDescent="0.25">
      <c r="A856" s="27" t="s">
        <v>240</v>
      </c>
      <c r="B856" t="s">
        <v>863</v>
      </c>
      <c r="C856" s="27" t="s">
        <v>1869</v>
      </c>
    </row>
    <row r="857" spans="1:3" x14ac:dyDescent="0.25">
      <c r="A857" s="27" t="s">
        <v>240</v>
      </c>
      <c r="B857" t="s">
        <v>868</v>
      </c>
      <c r="C857">
        <v>10.86</v>
      </c>
    </row>
    <row r="858" spans="1:3" x14ac:dyDescent="0.25">
      <c r="A858" s="27" t="s">
        <v>240</v>
      </c>
      <c r="B858" t="s">
        <v>865</v>
      </c>
      <c r="C858" s="27" t="s">
        <v>1841</v>
      </c>
    </row>
    <row r="859" spans="1:3" x14ac:dyDescent="0.25">
      <c r="A859" s="27" t="s">
        <v>241</v>
      </c>
      <c r="B859" t="s">
        <v>126</v>
      </c>
      <c r="C859" t="b">
        <v>0</v>
      </c>
    </row>
    <row r="860" spans="1:3" x14ac:dyDescent="0.25">
      <c r="A860" s="27" t="s">
        <v>241</v>
      </c>
      <c r="B860" t="s">
        <v>863</v>
      </c>
      <c r="C860" s="27" t="s">
        <v>1870</v>
      </c>
    </row>
    <row r="861" spans="1:3" x14ac:dyDescent="0.25">
      <c r="A861" s="27" t="s">
        <v>241</v>
      </c>
      <c r="B861" t="s">
        <v>868</v>
      </c>
      <c r="C861">
        <v>10.86</v>
      </c>
    </row>
    <row r="862" spans="1:3" x14ac:dyDescent="0.25">
      <c r="A862" s="27" t="s">
        <v>241</v>
      </c>
      <c r="B862" t="s">
        <v>865</v>
      </c>
      <c r="C862" s="27" t="s">
        <v>1841</v>
      </c>
    </row>
    <row r="863" spans="1:3" x14ac:dyDescent="0.25">
      <c r="A863" s="27" t="s">
        <v>242</v>
      </c>
      <c r="B863" t="s">
        <v>126</v>
      </c>
      <c r="C863" t="b">
        <v>0</v>
      </c>
    </row>
    <row r="864" spans="1:3" x14ac:dyDescent="0.25">
      <c r="A864" s="27" t="s">
        <v>242</v>
      </c>
      <c r="B864" t="s">
        <v>863</v>
      </c>
      <c r="C864" s="27" t="s">
        <v>1871</v>
      </c>
    </row>
    <row r="865" spans="1:3" x14ac:dyDescent="0.25">
      <c r="A865" s="27" t="s">
        <v>242</v>
      </c>
      <c r="B865" t="s">
        <v>868</v>
      </c>
      <c r="C865">
        <v>10.86</v>
      </c>
    </row>
    <row r="866" spans="1:3" x14ac:dyDescent="0.25">
      <c r="A866" s="27" t="s">
        <v>242</v>
      </c>
      <c r="B866" t="s">
        <v>865</v>
      </c>
      <c r="C866" s="27" t="s">
        <v>1841</v>
      </c>
    </row>
    <row r="867" spans="1:3" x14ac:dyDescent="0.25">
      <c r="A867" s="27" t="s">
        <v>243</v>
      </c>
      <c r="B867" t="s">
        <v>126</v>
      </c>
      <c r="C867" t="b">
        <v>0</v>
      </c>
    </row>
    <row r="868" spans="1:3" x14ac:dyDescent="0.25">
      <c r="A868" s="27" t="s">
        <v>243</v>
      </c>
      <c r="B868" t="s">
        <v>863</v>
      </c>
      <c r="C868" s="27" t="s">
        <v>1872</v>
      </c>
    </row>
    <row r="869" spans="1:3" x14ac:dyDescent="0.25">
      <c r="A869" s="27" t="s">
        <v>243</v>
      </c>
      <c r="B869" t="s">
        <v>868</v>
      </c>
      <c r="C869">
        <v>10.86</v>
      </c>
    </row>
    <row r="870" spans="1:3" x14ac:dyDescent="0.25">
      <c r="A870" s="27" t="s">
        <v>243</v>
      </c>
      <c r="B870" t="s">
        <v>865</v>
      </c>
      <c r="C870" s="27" t="s">
        <v>1841</v>
      </c>
    </row>
    <row r="871" spans="1:3" x14ac:dyDescent="0.25">
      <c r="A871" s="27" t="s">
        <v>244</v>
      </c>
      <c r="B871" t="s">
        <v>126</v>
      </c>
      <c r="C871" t="b">
        <v>0</v>
      </c>
    </row>
    <row r="872" spans="1:3" x14ac:dyDescent="0.25">
      <c r="A872" s="27" t="s">
        <v>244</v>
      </c>
      <c r="B872" t="s">
        <v>863</v>
      </c>
      <c r="C872" s="27" t="s">
        <v>1873</v>
      </c>
    </row>
    <row r="873" spans="1:3" x14ac:dyDescent="0.25">
      <c r="A873" s="27" t="s">
        <v>244</v>
      </c>
      <c r="B873" t="s">
        <v>868</v>
      </c>
      <c r="C873">
        <v>10.86</v>
      </c>
    </row>
    <row r="874" spans="1:3" x14ac:dyDescent="0.25">
      <c r="A874" s="27" t="s">
        <v>244</v>
      </c>
      <c r="B874" t="s">
        <v>865</v>
      </c>
      <c r="C874" s="27" t="s">
        <v>1841</v>
      </c>
    </row>
    <row r="875" spans="1:3" x14ac:dyDescent="0.25">
      <c r="A875" s="27" t="s">
        <v>245</v>
      </c>
      <c r="B875" t="s">
        <v>126</v>
      </c>
      <c r="C875" t="b">
        <v>0</v>
      </c>
    </row>
    <row r="876" spans="1:3" x14ac:dyDescent="0.25">
      <c r="A876" s="27" t="s">
        <v>245</v>
      </c>
      <c r="B876" t="s">
        <v>863</v>
      </c>
      <c r="C876" s="27" t="s">
        <v>1874</v>
      </c>
    </row>
    <row r="877" spans="1:3" x14ac:dyDescent="0.25">
      <c r="A877" s="27" t="s">
        <v>245</v>
      </c>
      <c r="B877" t="s">
        <v>868</v>
      </c>
      <c r="C877">
        <v>10.86</v>
      </c>
    </row>
    <row r="878" spans="1:3" x14ac:dyDescent="0.25">
      <c r="A878" s="27" t="s">
        <v>245</v>
      </c>
      <c r="B878" t="s">
        <v>865</v>
      </c>
      <c r="C878" s="27" t="s">
        <v>1841</v>
      </c>
    </row>
    <row r="879" spans="1:3" x14ac:dyDescent="0.25">
      <c r="A879" s="27" t="s">
        <v>246</v>
      </c>
      <c r="B879" t="s">
        <v>126</v>
      </c>
      <c r="C879" t="b">
        <v>0</v>
      </c>
    </row>
    <row r="880" spans="1:3" x14ac:dyDescent="0.25">
      <c r="A880" s="27" t="s">
        <v>246</v>
      </c>
      <c r="B880" t="s">
        <v>863</v>
      </c>
      <c r="C880" s="27" t="s">
        <v>1875</v>
      </c>
    </row>
    <row r="881" spans="1:3" x14ac:dyDescent="0.25">
      <c r="A881" s="27" t="s">
        <v>246</v>
      </c>
      <c r="B881" t="s">
        <v>868</v>
      </c>
      <c r="C881">
        <v>10.86</v>
      </c>
    </row>
    <row r="882" spans="1:3" x14ac:dyDescent="0.25">
      <c r="A882" s="27" t="s">
        <v>246</v>
      </c>
      <c r="B882" t="s">
        <v>865</v>
      </c>
      <c r="C882" s="27" t="s">
        <v>1841</v>
      </c>
    </row>
    <row r="883" spans="1:3" x14ac:dyDescent="0.25">
      <c r="A883" s="27" t="s">
        <v>247</v>
      </c>
      <c r="B883" t="s">
        <v>126</v>
      </c>
      <c r="C883" t="b">
        <v>0</v>
      </c>
    </row>
    <row r="884" spans="1:3" x14ac:dyDescent="0.25">
      <c r="A884" s="27" t="s">
        <v>247</v>
      </c>
      <c r="B884" t="s">
        <v>863</v>
      </c>
      <c r="C884" s="27" t="s">
        <v>1876</v>
      </c>
    </row>
    <row r="885" spans="1:3" x14ac:dyDescent="0.25">
      <c r="A885" s="27" t="s">
        <v>247</v>
      </c>
      <c r="B885" t="s">
        <v>868</v>
      </c>
      <c r="C885">
        <v>10.86</v>
      </c>
    </row>
    <row r="886" spans="1:3" x14ac:dyDescent="0.25">
      <c r="A886" s="27" t="s">
        <v>247</v>
      </c>
      <c r="B886" t="s">
        <v>865</v>
      </c>
      <c r="C886" s="27" t="s">
        <v>1841</v>
      </c>
    </row>
    <row r="887" spans="1:3" x14ac:dyDescent="0.25">
      <c r="A887" s="27" t="s">
        <v>408</v>
      </c>
      <c r="B887" t="s">
        <v>126</v>
      </c>
      <c r="C887" t="b">
        <v>0</v>
      </c>
    </row>
    <row r="888" spans="1:3" x14ac:dyDescent="0.25">
      <c r="A888" s="27" t="s">
        <v>408</v>
      </c>
      <c r="B888" t="s">
        <v>863</v>
      </c>
      <c r="C888" s="27" t="s">
        <v>1877</v>
      </c>
    </row>
    <row r="889" spans="1:3" x14ac:dyDescent="0.25">
      <c r="A889" s="27" t="s">
        <v>408</v>
      </c>
      <c r="B889" t="s">
        <v>868</v>
      </c>
      <c r="C889">
        <v>10.86</v>
      </c>
    </row>
    <row r="890" spans="1:3" x14ac:dyDescent="0.25">
      <c r="A890" s="27" t="s">
        <v>408</v>
      </c>
      <c r="B890" t="s">
        <v>865</v>
      </c>
      <c r="C890" s="27" t="s">
        <v>1841</v>
      </c>
    </row>
    <row r="891" spans="1:3" x14ac:dyDescent="0.25">
      <c r="A891" s="27" t="s">
        <v>409</v>
      </c>
      <c r="B891" t="s">
        <v>126</v>
      </c>
      <c r="C891" t="b">
        <v>0</v>
      </c>
    </row>
    <row r="892" spans="1:3" x14ac:dyDescent="0.25">
      <c r="A892" s="27" t="s">
        <v>409</v>
      </c>
      <c r="B892" t="s">
        <v>863</v>
      </c>
      <c r="C892" s="27" t="s">
        <v>1878</v>
      </c>
    </row>
    <row r="893" spans="1:3" x14ac:dyDescent="0.25">
      <c r="A893" s="27" t="s">
        <v>409</v>
      </c>
      <c r="B893" t="s">
        <v>868</v>
      </c>
      <c r="C893">
        <v>10.14</v>
      </c>
    </row>
    <row r="894" spans="1:3" x14ac:dyDescent="0.25">
      <c r="A894" s="27" t="s">
        <v>409</v>
      </c>
      <c r="B894" t="s">
        <v>865</v>
      </c>
      <c r="C894" s="27" t="s">
        <v>1841</v>
      </c>
    </row>
    <row r="895" spans="1:3" x14ac:dyDescent="0.25">
      <c r="A895" s="27" t="s">
        <v>410</v>
      </c>
      <c r="B895" t="s">
        <v>126</v>
      </c>
      <c r="C895" t="b">
        <v>0</v>
      </c>
    </row>
    <row r="896" spans="1:3" x14ac:dyDescent="0.25">
      <c r="A896" s="27" t="s">
        <v>410</v>
      </c>
      <c r="B896" t="s">
        <v>863</v>
      </c>
      <c r="C896" s="27" t="s">
        <v>1879</v>
      </c>
    </row>
    <row r="897" spans="1:3" x14ac:dyDescent="0.25">
      <c r="A897" s="27" t="s">
        <v>410</v>
      </c>
      <c r="B897" t="s">
        <v>868</v>
      </c>
      <c r="C897">
        <v>10.14</v>
      </c>
    </row>
    <row r="898" spans="1:3" x14ac:dyDescent="0.25">
      <c r="A898" s="27" t="s">
        <v>410</v>
      </c>
      <c r="B898" t="s">
        <v>865</v>
      </c>
      <c r="C898" s="27" t="s">
        <v>1841</v>
      </c>
    </row>
    <row r="899" spans="1:3" x14ac:dyDescent="0.25">
      <c r="A899" s="27" t="s">
        <v>411</v>
      </c>
      <c r="B899" t="s">
        <v>126</v>
      </c>
      <c r="C899" t="b">
        <v>0</v>
      </c>
    </row>
    <row r="900" spans="1:3" x14ac:dyDescent="0.25">
      <c r="A900" s="27" t="s">
        <v>411</v>
      </c>
      <c r="B900" t="s">
        <v>863</v>
      </c>
      <c r="C900" s="27" t="s">
        <v>1880</v>
      </c>
    </row>
    <row r="901" spans="1:3" x14ac:dyDescent="0.25">
      <c r="A901" s="27" t="s">
        <v>411</v>
      </c>
      <c r="B901" t="s">
        <v>868</v>
      </c>
      <c r="C901">
        <v>10.14</v>
      </c>
    </row>
    <row r="902" spans="1:3" x14ac:dyDescent="0.25">
      <c r="A902" s="27" t="s">
        <v>411</v>
      </c>
      <c r="B902" t="s">
        <v>865</v>
      </c>
      <c r="C902" s="27" t="s">
        <v>1841</v>
      </c>
    </row>
    <row r="903" spans="1:3" x14ac:dyDescent="0.25">
      <c r="A903" s="27" t="s">
        <v>412</v>
      </c>
      <c r="B903" t="s">
        <v>126</v>
      </c>
      <c r="C903" t="b">
        <v>0</v>
      </c>
    </row>
    <row r="904" spans="1:3" x14ac:dyDescent="0.25">
      <c r="A904" s="27" t="s">
        <v>412</v>
      </c>
      <c r="B904" t="s">
        <v>863</v>
      </c>
      <c r="C904" s="27" t="s">
        <v>1881</v>
      </c>
    </row>
    <row r="905" spans="1:3" x14ac:dyDescent="0.25">
      <c r="A905" s="27" t="s">
        <v>412</v>
      </c>
      <c r="B905" t="s">
        <v>868</v>
      </c>
      <c r="C905">
        <v>10.14</v>
      </c>
    </row>
    <row r="906" spans="1:3" x14ac:dyDescent="0.25">
      <c r="A906" s="27" t="s">
        <v>412</v>
      </c>
      <c r="B906" t="s">
        <v>865</v>
      </c>
      <c r="C906" s="27" t="s">
        <v>1841</v>
      </c>
    </row>
    <row r="907" spans="1:3" x14ac:dyDescent="0.25">
      <c r="A907" s="27" t="s">
        <v>413</v>
      </c>
      <c r="B907" t="s">
        <v>126</v>
      </c>
      <c r="C907" t="b">
        <v>0</v>
      </c>
    </row>
    <row r="908" spans="1:3" x14ac:dyDescent="0.25">
      <c r="A908" s="27" t="s">
        <v>413</v>
      </c>
      <c r="B908" t="s">
        <v>863</v>
      </c>
      <c r="C908" s="27" t="s">
        <v>1882</v>
      </c>
    </row>
    <row r="909" spans="1:3" x14ac:dyDescent="0.25">
      <c r="A909" s="27" t="s">
        <v>413</v>
      </c>
      <c r="B909" t="s">
        <v>868</v>
      </c>
      <c r="C909">
        <v>10.14</v>
      </c>
    </row>
    <row r="910" spans="1:3" x14ac:dyDescent="0.25">
      <c r="A910" s="27" t="s">
        <v>413</v>
      </c>
      <c r="B910" t="s">
        <v>865</v>
      </c>
      <c r="C910" s="27" t="s">
        <v>1841</v>
      </c>
    </row>
    <row r="911" spans="1:3" x14ac:dyDescent="0.25">
      <c r="A911" s="27" t="s">
        <v>414</v>
      </c>
      <c r="B911" t="s">
        <v>126</v>
      </c>
      <c r="C911" t="b">
        <v>0</v>
      </c>
    </row>
    <row r="912" spans="1:3" x14ac:dyDescent="0.25">
      <c r="A912" s="27" t="s">
        <v>414</v>
      </c>
      <c r="B912" t="s">
        <v>863</v>
      </c>
      <c r="C912" s="27" t="s">
        <v>1883</v>
      </c>
    </row>
    <row r="913" spans="1:3" x14ac:dyDescent="0.25">
      <c r="A913" s="27" t="s">
        <v>414</v>
      </c>
      <c r="B913" t="s">
        <v>868</v>
      </c>
      <c r="C913">
        <v>10.14</v>
      </c>
    </row>
    <row r="914" spans="1:3" x14ac:dyDescent="0.25">
      <c r="A914" s="27" t="s">
        <v>414</v>
      </c>
      <c r="B914" t="s">
        <v>865</v>
      </c>
      <c r="C914" s="27" t="s">
        <v>1841</v>
      </c>
    </row>
    <row r="915" spans="1:3" x14ac:dyDescent="0.25">
      <c r="A915" s="27" t="s">
        <v>415</v>
      </c>
      <c r="B915" t="s">
        <v>126</v>
      </c>
      <c r="C915" t="b">
        <v>0</v>
      </c>
    </row>
    <row r="916" spans="1:3" x14ac:dyDescent="0.25">
      <c r="A916" s="27" t="s">
        <v>415</v>
      </c>
      <c r="B916" t="s">
        <v>863</v>
      </c>
      <c r="C916" s="27" t="s">
        <v>1884</v>
      </c>
    </row>
    <row r="917" spans="1:3" x14ac:dyDescent="0.25">
      <c r="A917" s="27" t="s">
        <v>415</v>
      </c>
      <c r="B917" t="s">
        <v>868</v>
      </c>
      <c r="C917">
        <v>10.14</v>
      </c>
    </row>
    <row r="918" spans="1:3" x14ac:dyDescent="0.25">
      <c r="A918" s="27" t="s">
        <v>415</v>
      </c>
      <c r="B918" t="s">
        <v>865</v>
      </c>
      <c r="C918" s="27" t="s">
        <v>1841</v>
      </c>
    </row>
    <row r="919" spans="1:3" x14ac:dyDescent="0.25">
      <c r="A919" s="27" t="s">
        <v>416</v>
      </c>
      <c r="B919" t="s">
        <v>126</v>
      </c>
      <c r="C919" t="b">
        <v>0</v>
      </c>
    </row>
    <row r="920" spans="1:3" x14ac:dyDescent="0.25">
      <c r="A920" s="27" t="s">
        <v>416</v>
      </c>
      <c r="B920" t="s">
        <v>863</v>
      </c>
      <c r="C920" s="27" t="s">
        <v>1885</v>
      </c>
    </row>
    <row r="921" spans="1:3" x14ac:dyDescent="0.25">
      <c r="A921" s="27" t="s">
        <v>416</v>
      </c>
      <c r="B921" t="s">
        <v>868</v>
      </c>
      <c r="C921">
        <v>10.14</v>
      </c>
    </row>
    <row r="922" spans="1:3" x14ac:dyDescent="0.25">
      <c r="A922" s="27" t="s">
        <v>416</v>
      </c>
      <c r="B922" t="s">
        <v>865</v>
      </c>
      <c r="C922" s="27" t="s">
        <v>1841</v>
      </c>
    </row>
    <row r="923" spans="1:3" x14ac:dyDescent="0.25">
      <c r="A923" s="27" t="s">
        <v>417</v>
      </c>
      <c r="B923" t="s">
        <v>126</v>
      </c>
      <c r="C923" t="b">
        <v>0</v>
      </c>
    </row>
    <row r="924" spans="1:3" x14ac:dyDescent="0.25">
      <c r="A924" s="27" t="s">
        <v>417</v>
      </c>
      <c r="B924" t="s">
        <v>863</v>
      </c>
      <c r="C924" s="27" t="s">
        <v>1886</v>
      </c>
    </row>
    <row r="925" spans="1:3" x14ac:dyDescent="0.25">
      <c r="A925" s="27" t="s">
        <v>417</v>
      </c>
      <c r="B925" t="s">
        <v>868</v>
      </c>
      <c r="C925">
        <v>10.14</v>
      </c>
    </row>
    <row r="926" spans="1:3" x14ac:dyDescent="0.25">
      <c r="A926" s="27" t="s">
        <v>417</v>
      </c>
      <c r="B926" t="s">
        <v>865</v>
      </c>
      <c r="C926" s="27" t="s">
        <v>1841</v>
      </c>
    </row>
    <row r="927" spans="1:3" x14ac:dyDescent="0.25">
      <c r="A927" s="27" t="s">
        <v>418</v>
      </c>
      <c r="B927" t="s">
        <v>126</v>
      </c>
      <c r="C927" t="b">
        <v>0</v>
      </c>
    </row>
    <row r="928" spans="1:3" x14ac:dyDescent="0.25">
      <c r="A928" s="27" t="s">
        <v>418</v>
      </c>
      <c r="B928" t="s">
        <v>863</v>
      </c>
      <c r="C928" s="27" t="s">
        <v>1887</v>
      </c>
    </row>
    <row r="929" spans="1:3" x14ac:dyDescent="0.25">
      <c r="A929" s="27" t="s">
        <v>418</v>
      </c>
      <c r="B929" t="s">
        <v>868</v>
      </c>
      <c r="C929">
        <v>10.14</v>
      </c>
    </row>
    <row r="930" spans="1:3" x14ac:dyDescent="0.25">
      <c r="A930" s="27" t="s">
        <v>418</v>
      </c>
      <c r="B930" t="s">
        <v>865</v>
      </c>
      <c r="C930" s="27" t="s">
        <v>1841</v>
      </c>
    </row>
    <row r="931" spans="1:3" x14ac:dyDescent="0.25">
      <c r="A931" s="27" t="s">
        <v>419</v>
      </c>
      <c r="B931" t="s">
        <v>126</v>
      </c>
      <c r="C931" t="b">
        <v>0</v>
      </c>
    </row>
    <row r="932" spans="1:3" x14ac:dyDescent="0.25">
      <c r="A932" s="27" t="s">
        <v>419</v>
      </c>
      <c r="B932" t="s">
        <v>863</v>
      </c>
      <c r="C932" s="27" t="s">
        <v>1888</v>
      </c>
    </row>
    <row r="933" spans="1:3" x14ac:dyDescent="0.25">
      <c r="A933" s="27" t="s">
        <v>419</v>
      </c>
      <c r="B933" t="s">
        <v>868</v>
      </c>
      <c r="C933">
        <v>10.14</v>
      </c>
    </row>
    <row r="934" spans="1:3" x14ac:dyDescent="0.25">
      <c r="A934" s="27" t="s">
        <v>419</v>
      </c>
      <c r="B934" t="s">
        <v>865</v>
      </c>
      <c r="C934" s="27" t="s">
        <v>1841</v>
      </c>
    </row>
    <row r="935" spans="1:3" x14ac:dyDescent="0.25">
      <c r="A935" s="27" t="s">
        <v>420</v>
      </c>
      <c r="B935" t="s">
        <v>126</v>
      </c>
      <c r="C935" t="b">
        <v>0</v>
      </c>
    </row>
    <row r="936" spans="1:3" x14ac:dyDescent="0.25">
      <c r="A936" s="27" t="s">
        <v>420</v>
      </c>
      <c r="B936" t="s">
        <v>863</v>
      </c>
      <c r="C936" s="27" t="s">
        <v>1889</v>
      </c>
    </row>
    <row r="937" spans="1:3" x14ac:dyDescent="0.25">
      <c r="A937" s="27" t="s">
        <v>420</v>
      </c>
      <c r="B937" t="s">
        <v>868</v>
      </c>
      <c r="C937">
        <v>10.14</v>
      </c>
    </row>
    <row r="938" spans="1:3" x14ac:dyDescent="0.25">
      <c r="A938" s="27" t="s">
        <v>420</v>
      </c>
      <c r="B938" t="s">
        <v>865</v>
      </c>
      <c r="C938" s="27" t="s">
        <v>1841</v>
      </c>
    </row>
    <row r="939" spans="1:3" x14ac:dyDescent="0.25">
      <c r="A939" s="27" t="s">
        <v>421</v>
      </c>
      <c r="B939" t="s">
        <v>126</v>
      </c>
      <c r="C939" t="b">
        <v>0</v>
      </c>
    </row>
    <row r="940" spans="1:3" x14ac:dyDescent="0.25">
      <c r="A940" s="27" t="s">
        <v>421</v>
      </c>
      <c r="B940" t="s">
        <v>863</v>
      </c>
      <c r="C940" s="27" t="s">
        <v>1890</v>
      </c>
    </row>
    <row r="941" spans="1:3" x14ac:dyDescent="0.25">
      <c r="A941" s="27" t="s">
        <v>421</v>
      </c>
      <c r="B941" t="s">
        <v>868</v>
      </c>
      <c r="C941">
        <v>10.14</v>
      </c>
    </row>
    <row r="942" spans="1:3" x14ac:dyDescent="0.25">
      <c r="A942" s="27" t="s">
        <v>421</v>
      </c>
      <c r="B942" t="s">
        <v>865</v>
      </c>
      <c r="C942" s="27" t="s">
        <v>1841</v>
      </c>
    </row>
    <row r="943" spans="1:3" x14ac:dyDescent="0.25">
      <c r="A943" s="27" t="s">
        <v>422</v>
      </c>
      <c r="B943" t="s">
        <v>126</v>
      </c>
      <c r="C943" t="b">
        <v>0</v>
      </c>
    </row>
    <row r="944" spans="1:3" x14ac:dyDescent="0.25">
      <c r="A944" s="27" t="s">
        <v>422</v>
      </c>
      <c r="B944" t="s">
        <v>863</v>
      </c>
      <c r="C944" s="27" t="s">
        <v>1891</v>
      </c>
    </row>
    <row r="945" spans="1:3" x14ac:dyDescent="0.25">
      <c r="A945" s="27" t="s">
        <v>422</v>
      </c>
      <c r="B945" t="s">
        <v>868</v>
      </c>
      <c r="C945">
        <v>10.14</v>
      </c>
    </row>
    <row r="946" spans="1:3" x14ac:dyDescent="0.25">
      <c r="A946" s="27" t="s">
        <v>422</v>
      </c>
      <c r="B946" t="s">
        <v>865</v>
      </c>
      <c r="C946" s="27" t="s">
        <v>1841</v>
      </c>
    </row>
    <row r="947" spans="1:3" x14ac:dyDescent="0.25">
      <c r="A947" s="27" t="s">
        <v>423</v>
      </c>
      <c r="B947" t="s">
        <v>126</v>
      </c>
      <c r="C947" t="b">
        <v>0</v>
      </c>
    </row>
    <row r="948" spans="1:3" x14ac:dyDescent="0.25">
      <c r="A948" s="27" t="s">
        <v>423</v>
      </c>
      <c r="B948" t="s">
        <v>863</v>
      </c>
      <c r="C948" s="27" t="s">
        <v>1892</v>
      </c>
    </row>
    <row r="949" spans="1:3" x14ac:dyDescent="0.25">
      <c r="A949" s="27" t="s">
        <v>423</v>
      </c>
      <c r="B949" t="s">
        <v>868</v>
      </c>
      <c r="C949">
        <v>10.14</v>
      </c>
    </row>
    <row r="950" spans="1:3" x14ac:dyDescent="0.25">
      <c r="A950" s="27" t="s">
        <v>423</v>
      </c>
      <c r="B950" t="s">
        <v>865</v>
      </c>
      <c r="C950" s="27" t="s">
        <v>1841</v>
      </c>
    </row>
    <row r="951" spans="1:3" x14ac:dyDescent="0.25">
      <c r="A951" s="27" t="s">
        <v>424</v>
      </c>
      <c r="B951" t="s">
        <v>126</v>
      </c>
      <c r="C951" t="b">
        <v>0</v>
      </c>
    </row>
    <row r="952" spans="1:3" x14ac:dyDescent="0.25">
      <c r="A952" s="27" t="s">
        <v>424</v>
      </c>
      <c r="B952" t="s">
        <v>863</v>
      </c>
      <c r="C952" s="27" t="s">
        <v>1893</v>
      </c>
    </row>
    <row r="953" spans="1:3" x14ac:dyDescent="0.25">
      <c r="A953" s="27" t="s">
        <v>424</v>
      </c>
      <c r="B953" t="s">
        <v>868</v>
      </c>
      <c r="C953">
        <v>10.14</v>
      </c>
    </row>
    <row r="954" spans="1:3" x14ac:dyDescent="0.25">
      <c r="A954" s="27" t="s">
        <v>424</v>
      </c>
      <c r="B954" t="s">
        <v>865</v>
      </c>
      <c r="C954" s="27" t="s">
        <v>1841</v>
      </c>
    </row>
    <row r="955" spans="1:3" x14ac:dyDescent="0.25">
      <c r="A955" s="27" t="s">
        <v>425</v>
      </c>
      <c r="B955" t="s">
        <v>126</v>
      </c>
      <c r="C955" t="b">
        <v>0</v>
      </c>
    </row>
    <row r="956" spans="1:3" x14ac:dyDescent="0.25">
      <c r="A956" s="27" t="s">
        <v>425</v>
      </c>
      <c r="B956" t="s">
        <v>863</v>
      </c>
      <c r="C956" s="27" t="s">
        <v>1894</v>
      </c>
    </row>
    <row r="957" spans="1:3" x14ac:dyDescent="0.25">
      <c r="A957" s="27" t="s">
        <v>425</v>
      </c>
      <c r="B957" t="s">
        <v>868</v>
      </c>
      <c r="C957">
        <v>10.14</v>
      </c>
    </row>
    <row r="958" spans="1:3" x14ac:dyDescent="0.25">
      <c r="A958" s="27" t="s">
        <v>425</v>
      </c>
      <c r="B958" t="s">
        <v>865</v>
      </c>
      <c r="C958" s="27" t="s">
        <v>1841</v>
      </c>
    </row>
    <row r="959" spans="1:3" x14ac:dyDescent="0.25">
      <c r="A959" s="27" t="s">
        <v>426</v>
      </c>
      <c r="B959" t="s">
        <v>126</v>
      </c>
      <c r="C959" t="b">
        <v>0</v>
      </c>
    </row>
    <row r="960" spans="1:3" x14ac:dyDescent="0.25">
      <c r="A960" s="27" t="s">
        <v>426</v>
      </c>
      <c r="B960" t="s">
        <v>863</v>
      </c>
      <c r="C960" s="27" t="s">
        <v>1895</v>
      </c>
    </row>
    <row r="961" spans="1:3" x14ac:dyDescent="0.25">
      <c r="A961" s="27" t="s">
        <v>426</v>
      </c>
      <c r="B961" t="s">
        <v>868</v>
      </c>
      <c r="C961">
        <v>10.14</v>
      </c>
    </row>
    <row r="962" spans="1:3" x14ac:dyDescent="0.25">
      <c r="A962" s="27" t="s">
        <v>426</v>
      </c>
      <c r="B962" t="s">
        <v>865</v>
      </c>
      <c r="C962" s="27" t="s">
        <v>1841</v>
      </c>
    </row>
    <row r="963" spans="1:3" x14ac:dyDescent="0.25">
      <c r="A963" s="27" t="s">
        <v>427</v>
      </c>
      <c r="B963" t="s">
        <v>126</v>
      </c>
      <c r="C963" t="b">
        <v>0</v>
      </c>
    </row>
    <row r="964" spans="1:3" x14ac:dyDescent="0.25">
      <c r="A964" s="27" t="s">
        <v>427</v>
      </c>
      <c r="B964" t="s">
        <v>863</v>
      </c>
      <c r="C964" s="27" t="s">
        <v>1896</v>
      </c>
    </row>
    <row r="965" spans="1:3" x14ac:dyDescent="0.25">
      <c r="A965" s="27" t="s">
        <v>427</v>
      </c>
      <c r="B965" t="s">
        <v>868</v>
      </c>
      <c r="C965">
        <v>10.14</v>
      </c>
    </row>
    <row r="966" spans="1:3" x14ac:dyDescent="0.25">
      <c r="A966" s="27" t="s">
        <v>427</v>
      </c>
      <c r="B966" t="s">
        <v>865</v>
      </c>
      <c r="C966" s="27" t="s">
        <v>1841</v>
      </c>
    </row>
    <row r="967" spans="1:3" x14ac:dyDescent="0.25">
      <c r="A967" s="27" t="s">
        <v>428</v>
      </c>
      <c r="B967" t="s">
        <v>126</v>
      </c>
      <c r="C967" t="b">
        <v>0</v>
      </c>
    </row>
    <row r="968" spans="1:3" x14ac:dyDescent="0.25">
      <c r="A968" s="27" t="s">
        <v>428</v>
      </c>
      <c r="B968" t="s">
        <v>863</v>
      </c>
      <c r="C968" s="27" t="s">
        <v>1897</v>
      </c>
    </row>
    <row r="969" spans="1:3" x14ac:dyDescent="0.25">
      <c r="A969" s="27" t="s">
        <v>428</v>
      </c>
      <c r="B969" t="s">
        <v>868</v>
      </c>
      <c r="C969">
        <v>10.14</v>
      </c>
    </row>
    <row r="970" spans="1:3" x14ac:dyDescent="0.25">
      <c r="A970" s="27" t="s">
        <v>428</v>
      </c>
      <c r="B970" t="s">
        <v>865</v>
      </c>
      <c r="C970" s="27" t="s">
        <v>1841</v>
      </c>
    </row>
    <row r="971" spans="1:3" x14ac:dyDescent="0.25">
      <c r="A971" s="27" t="s">
        <v>429</v>
      </c>
      <c r="B971" t="s">
        <v>126</v>
      </c>
      <c r="C971" t="b">
        <v>0</v>
      </c>
    </row>
    <row r="972" spans="1:3" x14ac:dyDescent="0.25">
      <c r="A972" s="27" t="s">
        <v>429</v>
      </c>
      <c r="B972" t="s">
        <v>863</v>
      </c>
      <c r="C972" s="27" t="s">
        <v>1898</v>
      </c>
    </row>
    <row r="973" spans="1:3" x14ac:dyDescent="0.25">
      <c r="A973" s="27" t="s">
        <v>429</v>
      </c>
      <c r="B973" t="s">
        <v>868</v>
      </c>
      <c r="C973">
        <v>10.14</v>
      </c>
    </row>
    <row r="974" spans="1:3" x14ac:dyDescent="0.25">
      <c r="A974" s="27" t="s">
        <v>429</v>
      </c>
      <c r="B974" t="s">
        <v>865</v>
      </c>
      <c r="C974" s="27" t="s">
        <v>1841</v>
      </c>
    </row>
    <row r="975" spans="1:3" x14ac:dyDescent="0.25">
      <c r="A975" s="27" t="s">
        <v>430</v>
      </c>
      <c r="B975" t="s">
        <v>126</v>
      </c>
      <c r="C975" t="b">
        <v>0</v>
      </c>
    </row>
    <row r="976" spans="1:3" x14ac:dyDescent="0.25">
      <c r="A976" s="27" t="s">
        <v>430</v>
      </c>
      <c r="B976" t="s">
        <v>863</v>
      </c>
      <c r="C976" s="27" t="s">
        <v>1899</v>
      </c>
    </row>
    <row r="977" spans="1:3" x14ac:dyDescent="0.25">
      <c r="A977" s="27" t="s">
        <v>430</v>
      </c>
      <c r="B977" t="s">
        <v>868</v>
      </c>
      <c r="C977">
        <v>10.14</v>
      </c>
    </row>
    <row r="978" spans="1:3" x14ac:dyDescent="0.25">
      <c r="A978" s="27" t="s">
        <v>430</v>
      </c>
      <c r="B978" t="s">
        <v>865</v>
      </c>
      <c r="C978" s="27" t="s">
        <v>1841</v>
      </c>
    </row>
    <row r="979" spans="1:3" x14ac:dyDescent="0.25">
      <c r="A979" s="27" t="s">
        <v>431</v>
      </c>
      <c r="B979" t="s">
        <v>126</v>
      </c>
      <c r="C979" t="b">
        <v>0</v>
      </c>
    </row>
    <row r="980" spans="1:3" x14ac:dyDescent="0.25">
      <c r="A980" s="27" t="s">
        <v>431</v>
      </c>
      <c r="B980" t="s">
        <v>863</v>
      </c>
      <c r="C980" s="27" t="s">
        <v>1900</v>
      </c>
    </row>
    <row r="981" spans="1:3" x14ac:dyDescent="0.25">
      <c r="A981" s="27" t="s">
        <v>431</v>
      </c>
      <c r="B981" t="s">
        <v>868</v>
      </c>
      <c r="C981">
        <v>10.14</v>
      </c>
    </row>
    <row r="982" spans="1:3" x14ac:dyDescent="0.25">
      <c r="A982" s="27" t="s">
        <v>431</v>
      </c>
      <c r="B982" t="s">
        <v>865</v>
      </c>
      <c r="C982" s="27" t="s">
        <v>1841</v>
      </c>
    </row>
    <row r="983" spans="1:3" x14ac:dyDescent="0.25">
      <c r="A983" s="27" t="s">
        <v>97</v>
      </c>
      <c r="B983" t="s">
        <v>126</v>
      </c>
      <c r="C983" t="b">
        <v>0</v>
      </c>
    </row>
    <row r="984" spans="1:3" x14ac:dyDescent="0.25">
      <c r="A984" s="27" t="s">
        <v>97</v>
      </c>
      <c r="B984" t="s">
        <v>863</v>
      </c>
      <c r="C984" s="27" t="s">
        <v>1901</v>
      </c>
    </row>
    <row r="985" spans="1:3" x14ac:dyDescent="0.25">
      <c r="A985" s="27" t="s">
        <v>97</v>
      </c>
      <c r="B985" t="s">
        <v>868</v>
      </c>
      <c r="C985">
        <v>12.71</v>
      </c>
    </row>
    <row r="986" spans="1:3" x14ac:dyDescent="0.25">
      <c r="A986" s="27" t="s">
        <v>97</v>
      </c>
      <c r="B986" t="s">
        <v>865</v>
      </c>
      <c r="C986" s="27" t="s">
        <v>1841</v>
      </c>
    </row>
    <row r="987" spans="1:3" x14ac:dyDescent="0.25">
      <c r="A987" s="27" t="s">
        <v>99</v>
      </c>
      <c r="B987" t="s">
        <v>126</v>
      </c>
      <c r="C987" t="b">
        <v>0</v>
      </c>
    </row>
    <row r="988" spans="1:3" x14ac:dyDescent="0.25">
      <c r="A988" s="27" t="s">
        <v>99</v>
      </c>
      <c r="B988" t="s">
        <v>863</v>
      </c>
      <c r="C988" s="27" t="s">
        <v>1902</v>
      </c>
    </row>
    <row r="989" spans="1:3" x14ac:dyDescent="0.25">
      <c r="A989" s="27" t="s">
        <v>99</v>
      </c>
      <c r="B989" t="s">
        <v>868</v>
      </c>
      <c r="C989">
        <v>12.71</v>
      </c>
    </row>
    <row r="990" spans="1:3" x14ac:dyDescent="0.25">
      <c r="A990" s="27" t="s">
        <v>99</v>
      </c>
      <c r="B990" t="s">
        <v>865</v>
      </c>
      <c r="C990" s="27" t="s">
        <v>1841</v>
      </c>
    </row>
    <row r="991" spans="1:3" x14ac:dyDescent="0.25">
      <c r="A991" s="27" t="s">
        <v>101</v>
      </c>
      <c r="B991" t="s">
        <v>126</v>
      </c>
      <c r="C991" t="b">
        <v>0</v>
      </c>
    </row>
    <row r="992" spans="1:3" x14ac:dyDescent="0.25">
      <c r="A992" s="27" t="s">
        <v>101</v>
      </c>
      <c r="B992" t="s">
        <v>863</v>
      </c>
      <c r="C992" s="27" t="s">
        <v>1903</v>
      </c>
    </row>
    <row r="993" spans="1:3" x14ac:dyDescent="0.25">
      <c r="A993" s="27" t="s">
        <v>101</v>
      </c>
      <c r="B993" t="s">
        <v>868</v>
      </c>
      <c r="C993">
        <v>12.86</v>
      </c>
    </row>
    <row r="994" spans="1:3" x14ac:dyDescent="0.25">
      <c r="A994" s="27" t="s">
        <v>101</v>
      </c>
      <c r="B994" t="s">
        <v>865</v>
      </c>
      <c r="C994" s="27" t="s">
        <v>1841</v>
      </c>
    </row>
    <row r="995" spans="1:3" x14ac:dyDescent="0.25">
      <c r="A995" s="27" t="s">
        <v>103</v>
      </c>
      <c r="B995" t="s">
        <v>126</v>
      </c>
      <c r="C995" t="b">
        <v>0</v>
      </c>
    </row>
    <row r="996" spans="1:3" x14ac:dyDescent="0.25">
      <c r="A996" s="27" t="s">
        <v>103</v>
      </c>
      <c r="B996" t="s">
        <v>863</v>
      </c>
      <c r="C996" s="27" t="s">
        <v>1904</v>
      </c>
    </row>
    <row r="997" spans="1:3" x14ac:dyDescent="0.25">
      <c r="A997" s="27" t="s">
        <v>103</v>
      </c>
      <c r="B997" t="s">
        <v>868</v>
      </c>
      <c r="C997">
        <v>12.86</v>
      </c>
    </row>
    <row r="998" spans="1:3" x14ac:dyDescent="0.25">
      <c r="A998" s="27" t="s">
        <v>103</v>
      </c>
      <c r="B998" t="s">
        <v>865</v>
      </c>
      <c r="C998" s="27" t="s">
        <v>1841</v>
      </c>
    </row>
    <row r="999" spans="1:3" x14ac:dyDescent="0.25">
      <c r="A999" s="27" t="s">
        <v>105</v>
      </c>
      <c r="B999" t="s">
        <v>126</v>
      </c>
      <c r="C999" t="b">
        <v>0</v>
      </c>
    </row>
    <row r="1000" spans="1:3" x14ac:dyDescent="0.25">
      <c r="A1000" s="27" t="s">
        <v>105</v>
      </c>
      <c r="B1000" t="s">
        <v>863</v>
      </c>
      <c r="C1000" s="27" t="s">
        <v>1905</v>
      </c>
    </row>
    <row r="1001" spans="1:3" x14ac:dyDescent="0.25">
      <c r="A1001" s="27" t="s">
        <v>105</v>
      </c>
      <c r="B1001" t="s">
        <v>868</v>
      </c>
      <c r="C1001">
        <v>12.86</v>
      </c>
    </row>
    <row r="1002" spans="1:3" x14ac:dyDescent="0.25">
      <c r="A1002" s="27" t="s">
        <v>105</v>
      </c>
      <c r="B1002" t="s">
        <v>865</v>
      </c>
      <c r="C1002" s="27" t="s">
        <v>1841</v>
      </c>
    </row>
    <row r="1003" spans="1:3" x14ac:dyDescent="0.25">
      <c r="A1003" s="27" t="s">
        <v>107</v>
      </c>
      <c r="B1003" t="s">
        <v>126</v>
      </c>
      <c r="C1003" t="b">
        <v>0</v>
      </c>
    </row>
    <row r="1004" spans="1:3" x14ac:dyDescent="0.25">
      <c r="A1004" s="27" t="s">
        <v>107</v>
      </c>
      <c r="B1004" t="s">
        <v>863</v>
      </c>
      <c r="C1004" s="27" t="s">
        <v>1906</v>
      </c>
    </row>
    <row r="1005" spans="1:3" x14ac:dyDescent="0.25">
      <c r="A1005" s="27" t="s">
        <v>107</v>
      </c>
      <c r="B1005" t="s">
        <v>868</v>
      </c>
      <c r="C1005">
        <v>12.86</v>
      </c>
    </row>
    <row r="1006" spans="1:3" x14ac:dyDescent="0.25">
      <c r="A1006" s="27" t="s">
        <v>107</v>
      </c>
      <c r="B1006" t="s">
        <v>865</v>
      </c>
      <c r="C1006" s="27" t="s">
        <v>1841</v>
      </c>
    </row>
    <row r="1007" spans="1:3" x14ac:dyDescent="0.25">
      <c r="A1007" s="27" t="s">
        <v>109</v>
      </c>
      <c r="B1007" t="s">
        <v>126</v>
      </c>
      <c r="C1007" t="b">
        <v>0</v>
      </c>
    </row>
    <row r="1008" spans="1:3" x14ac:dyDescent="0.25">
      <c r="A1008" s="27" t="s">
        <v>109</v>
      </c>
      <c r="B1008" t="s">
        <v>863</v>
      </c>
      <c r="C1008" s="27" t="s">
        <v>1907</v>
      </c>
    </row>
    <row r="1009" spans="1:3" x14ac:dyDescent="0.25">
      <c r="A1009" s="27" t="s">
        <v>109</v>
      </c>
      <c r="B1009" t="s">
        <v>868</v>
      </c>
      <c r="C1009">
        <v>12.86</v>
      </c>
    </row>
    <row r="1010" spans="1:3" x14ac:dyDescent="0.25">
      <c r="A1010" s="27" t="s">
        <v>109</v>
      </c>
      <c r="B1010" t="s">
        <v>865</v>
      </c>
      <c r="C1010" s="27" t="s">
        <v>1841</v>
      </c>
    </row>
    <row r="1011" spans="1:3" x14ac:dyDescent="0.25">
      <c r="A1011" s="27" t="s">
        <v>111</v>
      </c>
      <c r="B1011" t="s">
        <v>126</v>
      </c>
      <c r="C1011" t="b">
        <v>0</v>
      </c>
    </row>
    <row r="1012" spans="1:3" x14ac:dyDescent="0.25">
      <c r="A1012" s="27" t="s">
        <v>111</v>
      </c>
      <c r="B1012" t="s">
        <v>863</v>
      </c>
      <c r="C1012" s="27" t="s">
        <v>1908</v>
      </c>
    </row>
    <row r="1013" spans="1:3" x14ac:dyDescent="0.25">
      <c r="A1013" s="27" t="s">
        <v>111</v>
      </c>
      <c r="B1013" t="s">
        <v>868</v>
      </c>
      <c r="C1013">
        <v>12.86</v>
      </c>
    </row>
    <row r="1014" spans="1:3" x14ac:dyDescent="0.25">
      <c r="A1014" s="27" t="s">
        <v>111</v>
      </c>
      <c r="B1014" t="s">
        <v>865</v>
      </c>
      <c r="C1014" s="27" t="s">
        <v>1841</v>
      </c>
    </row>
    <row r="1015" spans="1:3" x14ac:dyDescent="0.25">
      <c r="A1015" s="27" t="s">
        <v>113</v>
      </c>
      <c r="B1015" t="s">
        <v>126</v>
      </c>
      <c r="C1015" t="b">
        <v>0</v>
      </c>
    </row>
    <row r="1016" spans="1:3" x14ac:dyDescent="0.25">
      <c r="A1016" s="27" t="s">
        <v>113</v>
      </c>
      <c r="B1016" t="s">
        <v>863</v>
      </c>
      <c r="C1016" s="27" t="s">
        <v>1909</v>
      </c>
    </row>
    <row r="1017" spans="1:3" x14ac:dyDescent="0.25">
      <c r="A1017" s="27" t="s">
        <v>113</v>
      </c>
      <c r="B1017" t="s">
        <v>868</v>
      </c>
      <c r="C1017">
        <v>12.86</v>
      </c>
    </row>
    <row r="1018" spans="1:3" x14ac:dyDescent="0.25">
      <c r="A1018" s="27" t="s">
        <v>113</v>
      </c>
      <c r="B1018" t="s">
        <v>865</v>
      </c>
      <c r="C1018" s="27" t="s">
        <v>1841</v>
      </c>
    </row>
    <row r="1019" spans="1:3" x14ac:dyDescent="0.25">
      <c r="A1019" s="27" t="s">
        <v>115</v>
      </c>
      <c r="B1019" t="s">
        <v>126</v>
      </c>
      <c r="C1019" t="b">
        <v>0</v>
      </c>
    </row>
    <row r="1020" spans="1:3" x14ac:dyDescent="0.25">
      <c r="A1020" s="27" t="s">
        <v>115</v>
      </c>
      <c r="B1020" t="s">
        <v>863</v>
      </c>
      <c r="C1020" s="27" t="s">
        <v>1910</v>
      </c>
    </row>
    <row r="1021" spans="1:3" x14ac:dyDescent="0.25">
      <c r="A1021" s="27" t="s">
        <v>115</v>
      </c>
      <c r="B1021" t="s">
        <v>868</v>
      </c>
      <c r="C1021">
        <v>12.86</v>
      </c>
    </row>
    <row r="1022" spans="1:3" x14ac:dyDescent="0.25">
      <c r="A1022" s="27" t="s">
        <v>115</v>
      </c>
      <c r="B1022" t="s">
        <v>865</v>
      </c>
      <c r="C1022" s="27" t="s">
        <v>1841</v>
      </c>
    </row>
    <row r="1023" spans="1:3" x14ac:dyDescent="0.25">
      <c r="A1023" s="27" t="s">
        <v>117</v>
      </c>
      <c r="B1023" t="s">
        <v>126</v>
      </c>
      <c r="C1023" t="b">
        <v>0</v>
      </c>
    </row>
    <row r="1024" spans="1:3" x14ac:dyDescent="0.25">
      <c r="A1024" s="27" t="s">
        <v>117</v>
      </c>
      <c r="B1024" t="s">
        <v>863</v>
      </c>
      <c r="C1024" s="27" t="s">
        <v>1911</v>
      </c>
    </row>
    <row r="1025" spans="1:3" x14ac:dyDescent="0.25">
      <c r="A1025" s="27" t="s">
        <v>117</v>
      </c>
      <c r="B1025" t="s">
        <v>868</v>
      </c>
      <c r="C1025">
        <v>12.86</v>
      </c>
    </row>
    <row r="1026" spans="1:3" x14ac:dyDescent="0.25">
      <c r="A1026" s="27" t="s">
        <v>117</v>
      </c>
      <c r="B1026" t="s">
        <v>865</v>
      </c>
      <c r="C1026" s="27" t="s">
        <v>1841</v>
      </c>
    </row>
    <row r="1027" spans="1:3" x14ac:dyDescent="0.25">
      <c r="A1027" s="27" t="s">
        <v>119</v>
      </c>
      <c r="B1027" t="s">
        <v>126</v>
      </c>
      <c r="C1027" t="b">
        <v>0</v>
      </c>
    </row>
    <row r="1028" spans="1:3" x14ac:dyDescent="0.25">
      <c r="A1028" s="27" t="s">
        <v>119</v>
      </c>
      <c r="B1028" t="s">
        <v>863</v>
      </c>
      <c r="C1028" s="27" t="s">
        <v>1912</v>
      </c>
    </row>
    <row r="1029" spans="1:3" x14ac:dyDescent="0.25">
      <c r="A1029" s="27" t="s">
        <v>119</v>
      </c>
      <c r="B1029" t="s">
        <v>868</v>
      </c>
      <c r="C1029">
        <v>12.86</v>
      </c>
    </row>
    <row r="1030" spans="1:3" x14ac:dyDescent="0.25">
      <c r="A1030" s="27" t="s">
        <v>119</v>
      </c>
      <c r="B1030" t="s">
        <v>865</v>
      </c>
      <c r="C1030" s="27" t="s">
        <v>1841</v>
      </c>
    </row>
    <row r="1031" spans="1:3" x14ac:dyDescent="0.25">
      <c r="A1031" s="27" t="s">
        <v>121</v>
      </c>
      <c r="B1031" t="s">
        <v>126</v>
      </c>
      <c r="C1031" t="b">
        <v>0</v>
      </c>
    </row>
    <row r="1032" spans="1:3" x14ac:dyDescent="0.25">
      <c r="A1032" s="27" t="s">
        <v>121</v>
      </c>
      <c r="B1032" t="s">
        <v>863</v>
      </c>
      <c r="C1032" s="27" t="s">
        <v>1913</v>
      </c>
    </row>
    <row r="1033" spans="1:3" x14ac:dyDescent="0.25">
      <c r="A1033" s="27" t="s">
        <v>121</v>
      </c>
      <c r="B1033" t="s">
        <v>868</v>
      </c>
      <c r="C1033">
        <v>12.86</v>
      </c>
    </row>
    <row r="1034" spans="1:3" x14ac:dyDescent="0.25">
      <c r="A1034" s="27" t="s">
        <v>121</v>
      </c>
      <c r="B1034" t="s">
        <v>865</v>
      </c>
      <c r="C1034" s="27" t="s">
        <v>1841</v>
      </c>
    </row>
    <row r="1035" spans="1:3" x14ac:dyDescent="0.25">
      <c r="A1035" s="27" t="s">
        <v>432</v>
      </c>
      <c r="B1035" t="s">
        <v>126</v>
      </c>
      <c r="C1035" t="b">
        <v>0</v>
      </c>
    </row>
    <row r="1036" spans="1:3" x14ac:dyDescent="0.25">
      <c r="A1036" s="27" t="s">
        <v>432</v>
      </c>
      <c r="B1036" t="s">
        <v>863</v>
      </c>
      <c r="C1036" s="27" t="s">
        <v>1914</v>
      </c>
    </row>
    <row r="1037" spans="1:3" x14ac:dyDescent="0.25">
      <c r="A1037" s="27" t="s">
        <v>432</v>
      </c>
      <c r="B1037" t="s">
        <v>868</v>
      </c>
      <c r="C1037">
        <v>12.86</v>
      </c>
    </row>
    <row r="1038" spans="1:3" x14ac:dyDescent="0.25">
      <c r="A1038" s="27" t="s">
        <v>432</v>
      </c>
      <c r="B1038" t="s">
        <v>865</v>
      </c>
      <c r="C1038" s="27" t="s">
        <v>1841</v>
      </c>
    </row>
    <row r="1039" spans="1:3" x14ac:dyDescent="0.25">
      <c r="A1039" s="27" t="s">
        <v>433</v>
      </c>
      <c r="B1039" t="s">
        <v>126</v>
      </c>
      <c r="C1039" t="b">
        <v>0</v>
      </c>
    </row>
    <row r="1040" spans="1:3" x14ac:dyDescent="0.25">
      <c r="A1040" s="27" t="s">
        <v>433</v>
      </c>
      <c r="B1040" t="s">
        <v>863</v>
      </c>
      <c r="C1040" s="27" t="s">
        <v>1915</v>
      </c>
    </row>
    <row r="1041" spans="1:3" x14ac:dyDescent="0.25">
      <c r="A1041" s="27" t="s">
        <v>433</v>
      </c>
      <c r="B1041" t="s">
        <v>868</v>
      </c>
      <c r="C1041">
        <v>12.71</v>
      </c>
    </row>
    <row r="1042" spans="1:3" x14ac:dyDescent="0.25">
      <c r="A1042" s="27" t="s">
        <v>433</v>
      </c>
      <c r="B1042" t="s">
        <v>865</v>
      </c>
      <c r="C1042" s="27" t="s">
        <v>1841</v>
      </c>
    </row>
    <row r="1043" spans="1:3" x14ac:dyDescent="0.25">
      <c r="A1043" s="27" t="s">
        <v>434</v>
      </c>
      <c r="B1043" t="s">
        <v>126</v>
      </c>
      <c r="C1043" t="b">
        <v>0</v>
      </c>
    </row>
    <row r="1044" spans="1:3" x14ac:dyDescent="0.25">
      <c r="A1044" s="27" t="s">
        <v>434</v>
      </c>
      <c r="B1044" t="s">
        <v>863</v>
      </c>
      <c r="C1044" s="27" t="s">
        <v>1916</v>
      </c>
    </row>
    <row r="1045" spans="1:3" x14ac:dyDescent="0.25">
      <c r="A1045" s="27" t="s">
        <v>434</v>
      </c>
      <c r="B1045" t="s">
        <v>868</v>
      </c>
      <c r="C1045">
        <v>12.71</v>
      </c>
    </row>
    <row r="1046" spans="1:3" x14ac:dyDescent="0.25">
      <c r="A1046" s="27" t="s">
        <v>434</v>
      </c>
      <c r="B1046" t="s">
        <v>865</v>
      </c>
      <c r="C1046" s="27" t="s">
        <v>1841</v>
      </c>
    </row>
    <row r="1047" spans="1:3" x14ac:dyDescent="0.25">
      <c r="A1047" s="27" t="s">
        <v>435</v>
      </c>
      <c r="B1047" t="s">
        <v>126</v>
      </c>
      <c r="C1047" t="b">
        <v>0</v>
      </c>
    </row>
    <row r="1048" spans="1:3" x14ac:dyDescent="0.25">
      <c r="A1048" s="27" t="s">
        <v>435</v>
      </c>
      <c r="B1048" t="s">
        <v>863</v>
      </c>
      <c r="C1048" s="27" t="s">
        <v>1917</v>
      </c>
    </row>
    <row r="1049" spans="1:3" x14ac:dyDescent="0.25">
      <c r="A1049" s="27" t="s">
        <v>435</v>
      </c>
      <c r="B1049" t="s">
        <v>868</v>
      </c>
      <c r="C1049">
        <v>12.71</v>
      </c>
    </row>
    <row r="1050" spans="1:3" x14ac:dyDescent="0.25">
      <c r="A1050" s="27" t="s">
        <v>435</v>
      </c>
      <c r="B1050" t="s">
        <v>865</v>
      </c>
      <c r="C1050" s="27" t="s">
        <v>1841</v>
      </c>
    </row>
    <row r="1051" spans="1:3" x14ac:dyDescent="0.25">
      <c r="A1051" s="27" t="s">
        <v>436</v>
      </c>
      <c r="B1051" t="s">
        <v>126</v>
      </c>
      <c r="C1051" t="b">
        <v>0</v>
      </c>
    </row>
    <row r="1052" spans="1:3" x14ac:dyDescent="0.25">
      <c r="A1052" s="27" t="s">
        <v>436</v>
      </c>
      <c r="B1052" t="s">
        <v>863</v>
      </c>
      <c r="C1052" s="27" t="s">
        <v>1918</v>
      </c>
    </row>
    <row r="1053" spans="1:3" x14ac:dyDescent="0.25">
      <c r="A1053" s="27" t="s">
        <v>436</v>
      </c>
      <c r="B1053" t="s">
        <v>868</v>
      </c>
      <c r="C1053">
        <v>12.71</v>
      </c>
    </row>
    <row r="1054" spans="1:3" x14ac:dyDescent="0.25">
      <c r="A1054" s="27" t="s">
        <v>436</v>
      </c>
      <c r="B1054" t="s">
        <v>865</v>
      </c>
      <c r="C1054" s="27" t="s">
        <v>1841</v>
      </c>
    </row>
    <row r="1055" spans="1:3" x14ac:dyDescent="0.25">
      <c r="A1055" s="27" t="s">
        <v>437</v>
      </c>
      <c r="B1055" t="s">
        <v>126</v>
      </c>
      <c r="C1055" t="b">
        <v>0</v>
      </c>
    </row>
    <row r="1056" spans="1:3" x14ac:dyDescent="0.25">
      <c r="A1056" s="27" t="s">
        <v>437</v>
      </c>
      <c r="B1056" t="s">
        <v>863</v>
      </c>
      <c r="C1056" s="27" t="s">
        <v>1919</v>
      </c>
    </row>
    <row r="1057" spans="1:3" x14ac:dyDescent="0.25">
      <c r="A1057" s="27" t="s">
        <v>437</v>
      </c>
      <c r="B1057" t="s">
        <v>868</v>
      </c>
      <c r="C1057">
        <v>12.71</v>
      </c>
    </row>
    <row r="1058" spans="1:3" x14ac:dyDescent="0.25">
      <c r="A1058" s="27" t="s">
        <v>437</v>
      </c>
      <c r="B1058" t="s">
        <v>865</v>
      </c>
      <c r="C1058" s="27" t="s">
        <v>1841</v>
      </c>
    </row>
    <row r="1059" spans="1:3" x14ac:dyDescent="0.25">
      <c r="A1059" s="27" t="s">
        <v>438</v>
      </c>
      <c r="B1059" t="s">
        <v>126</v>
      </c>
      <c r="C1059" t="b">
        <v>0</v>
      </c>
    </row>
    <row r="1060" spans="1:3" x14ac:dyDescent="0.25">
      <c r="A1060" s="27" t="s">
        <v>438</v>
      </c>
      <c r="B1060" t="s">
        <v>863</v>
      </c>
      <c r="C1060" s="27" t="s">
        <v>1920</v>
      </c>
    </row>
    <row r="1061" spans="1:3" x14ac:dyDescent="0.25">
      <c r="A1061" s="27" t="s">
        <v>438</v>
      </c>
      <c r="B1061" t="s">
        <v>868</v>
      </c>
      <c r="C1061">
        <v>12.71</v>
      </c>
    </row>
    <row r="1062" spans="1:3" x14ac:dyDescent="0.25">
      <c r="A1062" s="27" t="s">
        <v>438</v>
      </c>
      <c r="B1062" t="s">
        <v>865</v>
      </c>
      <c r="C1062" s="27" t="s">
        <v>1841</v>
      </c>
    </row>
    <row r="1063" spans="1:3" x14ac:dyDescent="0.25">
      <c r="A1063" s="27" t="s">
        <v>439</v>
      </c>
      <c r="B1063" t="s">
        <v>126</v>
      </c>
      <c r="C1063" t="b">
        <v>0</v>
      </c>
    </row>
    <row r="1064" spans="1:3" x14ac:dyDescent="0.25">
      <c r="A1064" s="27" t="s">
        <v>439</v>
      </c>
      <c r="B1064" t="s">
        <v>863</v>
      </c>
      <c r="C1064" s="27" t="s">
        <v>1921</v>
      </c>
    </row>
    <row r="1065" spans="1:3" x14ac:dyDescent="0.25">
      <c r="A1065" s="27" t="s">
        <v>439</v>
      </c>
      <c r="B1065" t="s">
        <v>868</v>
      </c>
      <c r="C1065">
        <v>12.71</v>
      </c>
    </row>
    <row r="1066" spans="1:3" x14ac:dyDescent="0.25">
      <c r="A1066" s="27" t="s">
        <v>439</v>
      </c>
      <c r="B1066" t="s">
        <v>865</v>
      </c>
      <c r="C1066" s="27" t="s">
        <v>1841</v>
      </c>
    </row>
    <row r="1067" spans="1:3" x14ac:dyDescent="0.25">
      <c r="A1067" s="27" t="s">
        <v>440</v>
      </c>
      <c r="B1067" t="s">
        <v>126</v>
      </c>
      <c r="C1067" t="b">
        <v>0</v>
      </c>
    </row>
    <row r="1068" spans="1:3" x14ac:dyDescent="0.25">
      <c r="A1068" s="27" t="s">
        <v>440</v>
      </c>
      <c r="B1068" t="s">
        <v>863</v>
      </c>
      <c r="C1068" s="27" t="s">
        <v>1922</v>
      </c>
    </row>
    <row r="1069" spans="1:3" x14ac:dyDescent="0.25">
      <c r="A1069" s="27" t="s">
        <v>440</v>
      </c>
      <c r="B1069" t="s">
        <v>868</v>
      </c>
      <c r="C1069">
        <v>12.71</v>
      </c>
    </row>
    <row r="1070" spans="1:3" x14ac:dyDescent="0.25">
      <c r="A1070" s="27" t="s">
        <v>440</v>
      </c>
      <c r="B1070" t="s">
        <v>865</v>
      </c>
      <c r="C1070" s="27" t="s">
        <v>1841</v>
      </c>
    </row>
    <row r="1071" spans="1:3" x14ac:dyDescent="0.25">
      <c r="A1071" s="27" t="s">
        <v>441</v>
      </c>
      <c r="B1071" t="s">
        <v>126</v>
      </c>
      <c r="C1071" t="b">
        <v>0</v>
      </c>
    </row>
    <row r="1072" spans="1:3" x14ac:dyDescent="0.25">
      <c r="A1072" s="27" t="s">
        <v>441</v>
      </c>
      <c r="B1072" t="s">
        <v>863</v>
      </c>
      <c r="C1072" s="27" t="s">
        <v>1923</v>
      </c>
    </row>
    <row r="1073" spans="1:3" x14ac:dyDescent="0.25">
      <c r="A1073" s="27" t="s">
        <v>441</v>
      </c>
      <c r="B1073" t="s">
        <v>868</v>
      </c>
      <c r="C1073">
        <v>12.71</v>
      </c>
    </row>
    <row r="1074" spans="1:3" x14ac:dyDescent="0.25">
      <c r="A1074" s="27" t="s">
        <v>441</v>
      </c>
      <c r="B1074" t="s">
        <v>865</v>
      </c>
      <c r="C1074" s="27" t="s">
        <v>1841</v>
      </c>
    </row>
    <row r="1075" spans="1:3" x14ac:dyDescent="0.25">
      <c r="A1075" s="27" t="s">
        <v>442</v>
      </c>
      <c r="B1075" t="s">
        <v>126</v>
      </c>
      <c r="C1075" t="b">
        <v>0</v>
      </c>
    </row>
    <row r="1076" spans="1:3" x14ac:dyDescent="0.25">
      <c r="A1076" s="27" t="s">
        <v>442</v>
      </c>
      <c r="B1076" t="s">
        <v>863</v>
      </c>
      <c r="C1076" s="27" t="s">
        <v>1924</v>
      </c>
    </row>
    <row r="1077" spans="1:3" x14ac:dyDescent="0.25">
      <c r="A1077" s="27" t="s">
        <v>442</v>
      </c>
      <c r="B1077" t="s">
        <v>868</v>
      </c>
      <c r="C1077">
        <v>12.71</v>
      </c>
    </row>
    <row r="1078" spans="1:3" x14ac:dyDescent="0.25">
      <c r="A1078" s="27" t="s">
        <v>442</v>
      </c>
      <c r="B1078" t="s">
        <v>865</v>
      </c>
      <c r="C1078" s="27" t="s">
        <v>1841</v>
      </c>
    </row>
    <row r="1079" spans="1:3" x14ac:dyDescent="0.25">
      <c r="A1079" s="27" t="s">
        <v>443</v>
      </c>
      <c r="B1079" t="s">
        <v>126</v>
      </c>
      <c r="C1079" t="b">
        <v>0</v>
      </c>
    </row>
    <row r="1080" spans="1:3" x14ac:dyDescent="0.25">
      <c r="A1080" s="27" t="s">
        <v>443</v>
      </c>
      <c r="B1080" t="s">
        <v>863</v>
      </c>
      <c r="C1080" s="27" t="s">
        <v>1925</v>
      </c>
    </row>
    <row r="1081" spans="1:3" x14ac:dyDescent="0.25">
      <c r="A1081" s="27" t="s">
        <v>443</v>
      </c>
      <c r="B1081" t="s">
        <v>868</v>
      </c>
      <c r="C1081">
        <v>12.71</v>
      </c>
    </row>
    <row r="1082" spans="1:3" x14ac:dyDescent="0.25">
      <c r="A1082" s="27" t="s">
        <v>443</v>
      </c>
      <c r="B1082" t="s">
        <v>865</v>
      </c>
      <c r="C1082" s="27" t="s">
        <v>1841</v>
      </c>
    </row>
    <row r="1083" spans="1:3" x14ac:dyDescent="0.25">
      <c r="A1083" s="27" t="s">
        <v>444</v>
      </c>
      <c r="B1083" t="s">
        <v>126</v>
      </c>
      <c r="C1083" t="b">
        <v>0</v>
      </c>
    </row>
    <row r="1084" spans="1:3" x14ac:dyDescent="0.25">
      <c r="A1084" s="27" t="s">
        <v>444</v>
      </c>
      <c r="B1084" t="s">
        <v>863</v>
      </c>
      <c r="C1084" s="27" t="s">
        <v>1926</v>
      </c>
    </row>
    <row r="1085" spans="1:3" x14ac:dyDescent="0.25">
      <c r="A1085" s="27" t="s">
        <v>444</v>
      </c>
      <c r="B1085" t="s">
        <v>868</v>
      </c>
      <c r="C1085">
        <v>12.71</v>
      </c>
    </row>
    <row r="1086" spans="1:3" x14ac:dyDescent="0.25">
      <c r="A1086" s="27" t="s">
        <v>444</v>
      </c>
      <c r="B1086" t="s">
        <v>865</v>
      </c>
      <c r="C1086" s="27" t="s">
        <v>1841</v>
      </c>
    </row>
    <row r="1087" spans="1:3" x14ac:dyDescent="0.25">
      <c r="A1087" s="27" t="s">
        <v>445</v>
      </c>
      <c r="B1087" t="s">
        <v>126</v>
      </c>
      <c r="C1087" t="b">
        <v>0</v>
      </c>
    </row>
    <row r="1088" spans="1:3" x14ac:dyDescent="0.25">
      <c r="A1088" s="27" t="s">
        <v>445</v>
      </c>
      <c r="B1088" t="s">
        <v>863</v>
      </c>
      <c r="C1088" s="27" t="s">
        <v>1927</v>
      </c>
    </row>
    <row r="1089" spans="1:3" x14ac:dyDescent="0.25">
      <c r="A1089" s="27" t="s">
        <v>445</v>
      </c>
      <c r="B1089" t="s">
        <v>868</v>
      </c>
      <c r="C1089">
        <v>12.71</v>
      </c>
    </row>
    <row r="1090" spans="1:3" x14ac:dyDescent="0.25">
      <c r="A1090" s="27" t="s">
        <v>445</v>
      </c>
      <c r="B1090" t="s">
        <v>865</v>
      </c>
      <c r="C1090" s="27" t="s">
        <v>1841</v>
      </c>
    </row>
    <row r="1091" spans="1:3" x14ac:dyDescent="0.25">
      <c r="A1091" s="27" t="s">
        <v>446</v>
      </c>
      <c r="B1091" t="s">
        <v>126</v>
      </c>
      <c r="C1091" t="b">
        <v>0</v>
      </c>
    </row>
    <row r="1092" spans="1:3" x14ac:dyDescent="0.25">
      <c r="A1092" s="27" t="s">
        <v>446</v>
      </c>
      <c r="B1092" t="s">
        <v>863</v>
      </c>
      <c r="C1092" s="27" t="s">
        <v>1928</v>
      </c>
    </row>
    <row r="1093" spans="1:3" x14ac:dyDescent="0.25">
      <c r="A1093" s="27" t="s">
        <v>446</v>
      </c>
      <c r="B1093" t="s">
        <v>868</v>
      </c>
      <c r="C1093">
        <v>11.57</v>
      </c>
    </row>
    <row r="1094" spans="1:3" x14ac:dyDescent="0.25">
      <c r="A1094" s="27" t="s">
        <v>446</v>
      </c>
      <c r="B1094" t="s">
        <v>865</v>
      </c>
      <c r="C1094" s="27" t="s">
        <v>1841</v>
      </c>
    </row>
    <row r="1095" spans="1:3" x14ac:dyDescent="0.25">
      <c r="A1095" s="27" t="s">
        <v>447</v>
      </c>
      <c r="B1095" t="s">
        <v>126</v>
      </c>
      <c r="C1095" t="b">
        <v>0</v>
      </c>
    </row>
    <row r="1096" spans="1:3" x14ac:dyDescent="0.25">
      <c r="A1096" s="27" t="s">
        <v>447</v>
      </c>
      <c r="B1096" t="s">
        <v>863</v>
      </c>
      <c r="C1096" s="27" t="s">
        <v>1929</v>
      </c>
    </row>
    <row r="1097" spans="1:3" x14ac:dyDescent="0.25">
      <c r="A1097" s="27" t="s">
        <v>447</v>
      </c>
      <c r="B1097" t="s">
        <v>868</v>
      </c>
      <c r="C1097">
        <v>11.57</v>
      </c>
    </row>
    <row r="1098" spans="1:3" x14ac:dyDescent="0.25">
      <c r="A1098" s="27" t="s">
        <v>447</v>
      </c>
      <c r="B1098" t="s">
        <v>865</v>
      </c>
      <c r="C1098" s="27" t="s">
        <v>1841</v>
      </c>
    </row>
    <row r="1099" spans="1:3" x14ac:dyDescent="0.25">
      <c r="A1099" s="27" t="s">
        <v>448</v>
      </c>
      <c r="B1099" t="s">
        <v>126</v>
      </c>
      <c r="C1099" t="b">
        <v>0</v>
      </c>
    </row>
    <row r="1100" spans="1:3" x14ac:dyDescent="0.25">
      <c r="A1100" s="27" t="s">
        <v>448</v>
      </c>
      <c r="B1100" t="s">
        <v>863</v>
      </c>
      <c r="C1100" s="27" t="s">
        <v>1930</v>
      </c>
    </row>
    <row r="1101" spans="1:3" x14ac:dyDescent="0.25">
      <c r="A1101" s="27" t="s">
        <v>448</v>
      </c>
      <c r="B1101" t="s">
        <v>868</v>
      </c>
      <c r="C1101">
        <v>11.57</v>
      </c>
    </row>
    <row r="1102" spans="1:3" x14ac:dyDescent="0.25">
      <c r="A1102" s="27" t="s">
        <v>448</v>
      </c>
      <c r="B1102" t="s">
        <v>865</v>
      </c>
      <c r="C1102" s="27" t="s">
        <v>1841</v>
      </c>
    </row>
    <row r="1103" spans="1:3" x14ac:dyDescent="0.25">
      <c r="A1103" s="27" t="s">
        <v>449</v>
      </c>
      <c r="B1103" t="s">
        <v>126</v>
      </c>
      <c r="C1103" t="b">
        <v>0</v>
      </c>
    </row>
    <row r="1104" spans="1:3" x14ac:dyDescent="0.25">
      <c r="A1104" s="27" t="s">
        <v>449</v>
      </c>
      <c r="B1104" t="s">
        <v>863</v>
      </c>
      <c r="C1104" s="27" t="s">
        <v>1931</v>
      </c>
    </row>
    <row r="1105" spans="1:3" x14ac:dyDescent="0.25">
      <c r="A1105" s="27" t="s">
        <v>449</v>
      </c>
      <c r="B1105" t="s">
        <v>868</v>
      </c>
      <c r="C1105">
        <v>11.57</v>
      </c>
    </row>
    <row r="1106" spans="1:3" x14ac:dyDescent="0.25">
      <c r="A1106" s="27" t="s">
        <v>449</v>
      </c>
      <c r="B1106" t="s">
        <v>865</v>
      </c>
      <c r="C1106" s="27" t="s">
        <v>1841</v>
      </c>
    </row>
    <row r="1107" spans="1:3" x14ac:dyDescent="0.25">
      <c r="A1107" s="27" t="s">
        <v>450</v>
      </c>
      <c r="B1107" t="s">
        <v>126</v>
      </c>
      <c r="C1107" t="b">
        <v>0</v>
      </c>
    </row>
    <row r="1108" spans="1:3" x14ac:dyDescent="0.25">
      <c r="A1108" s="27" t="s">
        <v>450</v>
      </c>
      <c r="B1108" t="s">
        <v>863</v>
      </c>
      <c r="C1108" s="27" t="s">
        <v>1932</v>
      </c>
    </row>
    <row r="1109" spans="1:3" x14ac:dyDescent="0.25">
      <c r="A1109" s="27" t="s">
        <v>450</v>
      </c>
      <c r="B1109" t="s">
        <v>868</v>
      </c>
      <c r="C1109">
        <v>11.57</v>
      </c>
    </row>
    <row r="1110" spans="1:3" x14ac:dyDescent="0.25">
      <c r="A1110" s="27" t="s">
        <v>450</v>
      </c>
      <c r="B1110" t="s">
        <v>865</v>
      </c>
      <c r="C1110" s="27" t="s">
        <v>1841</v>
      </c>
    </row>
    <row r="1111" spans="1:3" x14ac:dyDescent="0.25">
      <c r="A1111" s="27" t="s">
        <v>451</v>
      </c>
      <c r="B1111" t="s">
        <v>126</v>
      </c>
      <c r="C1111" t="b">
        <v>0</v>
      </c>
    </row>
    <row r="1112" spans="1:3" x14ac:dyDescent="0.25">
      <c r="A1112" s="27" t="s">
        <v>451</v>
      </c>
      <c r="B1112" t="s">
        <v>863</v>
      </c>
      <c r="C1112" s="27" t="s">
        <v>1933</v>
      </c>
    </row>
    <row r="1113" spans="1:3" x14ac:dyDescent="0.25">
      <c r="A1113" s="27" t="s">
        <v>451</v>
      </c>
      <c r="B1113" t="s">
        <v>868</v>
      </c>
      <c r="C1113">
        <v>11.57</v>
      </c>
    </row>
    <row r="1114" spans="1:3" x14ac:dyDescent="0.25">
      <c r="A1114" s="27" t="s">
        <v>451</v>
      </c>
      <c r="B1114" t="s">
        <v>865</v>
      </c>
      <c r="C1114" s="27" t="s">
        <v>1841</v>
      </c>
    </row>
    <row r="1115" spans="1:3" x14ac:dyDescent="0.25">
      <c r="A1115" s="27" t="s">
        <v>452</v>
      </c>
      <c r="B1115" t="s">
        <v>126</v>
      </c>
      <c r="C1115" t="b">
        <v>0</v>
      </c>
    </row>
    <row r="1116" spans="1:3" x14ac:dyDescent="0.25">
      <c r="A1116" s="27" t="s">
        <v>452</v>
      </c>
      <c r="B1116" t="s">
        <v>863</v>
      </c>
      <c r="C1116" s="27" t="s">
        <v>1934</v>
      </c>
    </row>
    <row r="1117" spans="1:3" x14ac:dyDescent="0.25">
      <c r="A1117" s="27" t="s">
        <v>452</v>
      </c>
      <c r="B1117" t="s">
        <v>868</v>
      </c>
      <c r="C1117">
        <v>11.57</v>
      </c>
    </row>
    <row r="1118" spans="1:3" x14ac:dyDescent="0.25">
      <c r="A1118" s="27" t="s">
        <v>452</v>
      </c>
      <c r="B1118" t="s">
        <v>865</v>
      </c>
      <c r="C1118" s="27" t="s">
        <v>1841</v>
      </c>
    </row>
    <row r="1119" spans="1:3" x14ac:dyDescent="0.25">
      <c r="A1119" s="27" t="s">
        <v>453</v>
      </c>
      <c r="B1119" t="s">
        <v>126</v>
      </c>
      <c r="C1119" t="b">
        <v>0</v>
      </c>
    </row>
    <row r="1120" spans="1:3" x14ac:dyDescent="0.25">
      <c r="A1120" s="27" t="s">
        <v>453</v>
      </c>
      <c r="B1120" t="s">
        <v>863</v>
      </c>
      <c r="C1120" s="27" t="s">
        <v>1935</v>
      </c>
    </row>
    <row r="1121" spans="1:3" x14ac:dyDescent="0.25">
      <c r="A1121" s="27" t="s">
        <v>453</v>
      </c>
      <c r="B1121" t="s">
        <v>868</v>
      </c>
      <c r="C1121">
        <v>11.57</v>
      </c>
    </row>
    <row r="1122" spans="1:3" x14ac:dyDescent="0.25">
      <c r="A1122" s="27" t="s">
        <v>453</v>
      </c>
      <c r="B1122" t="s">
        <v>865</v>
      </c>
      <c r="C1122" s="27" t="s">
        <v>1841</v>
      </c>
    </row>
    <row r="1123" spans="1:3" x14ac:dyDescent="0.25">
      <c r="A1123" s="27" t="s">
        <v>454</v>
      </c>
      <c r="B1123" t="s">
        <v>126</v>
      </c>
      <c r="C1123" t="b">
        <v>0</v>
      </c>
    </row>
    <row r="1124" spans="1:3" x14ac:dyDescent="0.25">
      <c r="A1124" s="27" t="s">
        <v>454</v>
      </c>
      <c r="B1124" t="s">
        <v>863</v>
      </c>
      <c r="C1124" s="27" t="s">
        <v>1936</v>
      </c>
    </row>
    <row r="1125" spans="1:3" x14ac:dyDescent="0.25">
      <c r="A1125" s="27" t="s">
        <v>454</v>
      </c>
      <c r="B1125" t="s">
        <v>868</v>
      </c>
      <c r="C1125">
        <v>11.57</v>
      </c>
    </row>
    <row r="1126" spans="1:3" x14ac:dyDescent="0.25">
      <c r="A1126" s="27" t="s">
        <v>454</v>
      </c>
      <c r="B1126" t="s">
        <v>865</v>
      </c>
      <c r="C1126" s="27" t="s">
        <v>1841</v>
      </c>
    </row>
    <row r="1127" spans="1:3" x14ac:dyDescent="0.25">
      <c r="A1127" s="27" t="s">
        <v>455</v>
      </c>
      <c r="B1127" t="s">
        <v>126</v>
      </c>
      <c r="C1127" t="b">
        <v>0</v>
      </c>
    </row>
    <row r="1128" spans="1:3" x14ac:dyDescent="0.25">
      <c r="A1128" s="27" t="s">
        <v>455</v>
      </c>
      <c r="B1128" t="s">
        <v>863</v>
      </c>
      <c r="C1128" s="27" t="s">
        <v>1937</v>
      </c>
    </row>
    <row r="1129" spans="1:3" x14ac:dyDescent="0.25">
      <c r="A1129" s="27" t="s">
        <v>455</v>
      </c>
      <c r="B1129" t="s">
        <v>868</v>
      </c>
      <c r="C1129">
        <v>11.57</v>
      </c>
    </row>
    <row r="1130" spans="1:3" x14ac:dyDescent="0.25">
      <c r="A1130" s="27" t="s">
        <v>455</v>
      </c>
      <c r="B1130" t="s">
        <v>865</v>
      </c>
      <c r="C1130" s="27" t="s">
        <v>1841</v>
      </c>
    </row>
    <row r="1131" spans="1:3" x14ac:dyDescent="0.25">
      <c r="A1131" s="27" t="s">
        <v>456</v>
      </c>
      <c r="B1131" t="s">
        <v>126</v>
      </c>
      <c r="C1131" t="b">
        <v>0</v>
      </c>
    </row>
    <row r="1132" spans="1:3" x14ac:dyDescent="0.25">
      <c r="A1132" s="27" t="s">
        <v>456</v>
      </c>
      <c r="B1132" t="s">
        <v>863</v>
      </c>
      <c r="C1132" s="27" t="s">
        <v>1938</v>
      </c>
    </row>
    <row r="1133" spans="1:3" x14ac:dyDescent="0.25">
      <c r="A1133" s="27" t="s">
        <v>456</v>
      </c>
      <c r="B1133" t="s">
        <v>868</v>
      </c>
      <c r="C1133">
        <v>11.57</v>
      </c>
    </row>
    <row r="1134" spans="1:3" x14ac:dyDescent="0.25">
      <c r="A1134" s="27" t="s">
        <v>456</v>
      </c>
      <c r="B1134" t="s">
        <v>865</v>
      </c>
      <c r="C1134" s="27" t="s">
        <v>1841</v>
      </c>
    </row>
    <row r="1135" spans="1:3" x14ac:dyDescent="0.25">
      <c r="A1135" s="27" t="s">
        <v>457</v>
      </c>
      <c r="B1135" t="s">
        <v>126</v>
      </c>
      <c r="C1135" t="b">
        <v>0</v>
      </c>
    </row>
    <row r="1136" spans="1:3" x14ac:dyDescent="0.25">
      <c r="A1136" s="27" t="s">
        <v>457</v>
      </c>
      <c r="B1136" t="s">
        <v>863</v>
      </c>
      <c r="C1136" s="27" t="s">
        <v>1939</v>
      </c>
    </row>
    <row r="1137" spans="1:14" x14ac:dyDescent="0.25">
      <c r="A1137" s="27" t="s">
        <v>457</v>
      </c>
      <c r="B1137" t="s">
        <v>868</v>
      </c>
      <c r="C1137">
        <v>12.43</v>
      </c>
    </row>
    <row r="1138" spans="1:14" x14ac:dyDescent="0.25">
      <c r="A1138" s="27" t="s">
        <v>457</v>
      </c>
      <c r="B1138" t="s">
        <v>865</v>
      </c>
      <c r="C1138" s="27" t="s">
        <v>1841</v>
      </c>
    </row>
    <row r="1139" spans="1:14" x14ac:dyDescent="0.25">
      <c r="A1139" s="27" t="s">
        <v>13</v>
      </c>
      <c r="B1139" t="s">
        <v>872</v>
      </c>
      <c r="C1139">
        <v>6299648</v>
      </c>
    </row>
    <row r="1140" spans="1:14" x14ac:dyDescent="0.25">
      <c r="A1140" s="27" t="s">
        <v>13</v>
      </c>
      <c r="B1140" t="s">
        <v>873</v>
      </c>
      <c r="C1140" t="b">
        <v>0</v>
      </c>
    </row>
    <row r="1141" spans="1:14" x14ac:dyDescent="0.25">
      <c r="A1141" s="27" t="s">
        <v>13</v>
      </c>
      <c r="B1141" t="s">
        <v>874</v>
      </c>
      <c r="C1141" t="b">
        <v>1</v>
      </c>
    </row>
    <row r="1142" spans="1:14" x14ac:dyDescent="0.25">
      <c r="A1142" s="27" t="s">
        <v>13</v>
      </c>
      <c r="B1142" t="s">
        <v>875</v>
      </c>
      <c r="C1142" t="b">
        <v>1</v>
      </c>
    </row>
    <row r="1143" spans="1:14" x14ac:dyDescent="0.25">
      <c r="A1143" s="27" t="s">
        <v>13</v>
      </c>
      <c r="B1143" t="s">
        <v>876</v>
      </c>
      <c r="C1143">
        <v>0</v>
      </c>
    </row>
    <row r="1144" spans="1:14" x14ac:dyDescent="0.25">
      <c r="A1144" s="27" t="s">
        <v>13</v>
      </c>
      <c r="B1144" t="s">
        <v>877</v>
      </c>
      <c r="C1144">
        <v>2</v>
      </c>
    </row>
    <row r="1145" spans="1:14" x14ac:dyDescent="0.25">
      <c r="A1145" s="27" t="s">
        <v>13</v>
      </c>
      <c r="B1145" t="s">
        <v>878</v>
      </c>
      <c r="C1145">
        <v>1</v>
      </c>
    </row>
    <row r="1146" spans="1:14" x14ac:dyDescent="0.25">
      <c r="A1146" s="27" t="s">
        <v>13</v>
      </c>
      <c r="B1146" t="s">
        <v>879</v>
      </c>
      <c r="C1146">
        <v>1</v>
      </c>
    </row>
    <row r="1147" spans="1:14" x14ac:dyDescent="0.25">
      <c r="A1147" s="27" t="s">
        <v>13</v>
      </c>
      <c r="B1147" t="s">
        <v>880</v>
      </c>
      <c r="C1147">
        <v>1</v>
      </c>
    </row>
    <row r="1148" spans="1:14" x14ac:dyDescent="0.25">
      <c r="A1148" t="s">
        <v>1940</v>
      </c>
    </row>
    <row r="1149" spans="1:14" x14ac:dyDescent="0.25">
      <c r="A1149" t="s">
        <v>1944</v>
      </c>
    </row>
    <row r="1150" spans="1:14" x14ac:dyDescent="0.25">
      <c r="A1150" t="s">
        <v>373</v>
      </c>
      <c r="B1150" t="s">
        <v>78</v>
      </c>
      <c r="C1150" t="s">
        <v>1945</v>
      </c>
      <c r="E1150" t="s">
        <v>1830</v>
      </c>
      <c r="F1150" t="s">
        <v>1831</v>
      </c>
      <c r="H1150" t="s">
        <v>1831</v>
      </c>
      <c r="J1150" t="s">
        <v>1832</v>
      </c>
      <c r="K1150">
        <v>90</v>
      </c>
    </row>
    <row r="1151" spans="1:14" x14ac:dyDescent="0.25">
      <c r="A1151" t="s">
        <v>373</v>
      </c>
      <c r="B1151" t="s">
        <v>78</v>
      </c>
      <c r="C1151" t="s">
        <v>1945</v>
      </c>
      <c r="E1151" t="s">
        <v>1830</v>
      </c>
      <c r="F1151" t="s">
        <v>1946</v>
      </c>
      <c r="H1151" t="s">
        <v>1947</v>
      </c>
      <c r="J1151" t="s">
        <v>1835</v>
      </c>
      <c r="K1151">
        <v>91</v>
      </c>
      <c r="N1151" t="s">
        <v>1948</v>
      </c>
    </row>
    <row r="1152" spans="1:14" x14ac:dyDescent="0.25">
      <c r="A1152" t="s">
        <v>1949</v>
      </c>
    </row>
    <row r="1153" spans="1:2" x14ac:dyDescent="0.25">
      <c r="A1153" t="s">
        <v>1209</v>
      </c>
    </row>
    <row r="1154" spans="1:2" x14ac:dyDescent="0.25">
      <c r="A1154">
        <v>69</v>
      </c>
    </row>
    <row r="1155" spans="1:2" x14ac:dyDescent="0.25">
      <c r="A1155">
        <v>69</v>
      </c>
      <c r="B1155" s="27" t="s">
        <v>1542</v>
      </c>
    </row>
    <row r="1156" spans="1:2" x14ac:dyDescent="0.25">
      <c r="A1156" t="s">
        <v>1210</v>
      </c>
    </row>
    <row r="1157" spans="1:2" x14ac:dyDescent="0.25">
      <c r="A1157" t="s">
        <v>1211</v>
      </c>
    </row>
    <row r="1158" spans="1:2" x14ac:dyDescent="0.25">
      <c r="A1158">
        <v>67</v>
      </c>
    </row>
    <row r="1159" spans="1:2" x14ac:dyDescent="0.25">
      <c r="B1159" s="27" t="s">
        <v>13</v>
      </c>
    </row>
    <row r="1160" spans="1:2" x14ac:dyDescent="0.25">
      <c r="A1160">
        <v>67</v>
      </c>
      <c r="B1160" s="27" t="s">
        <v>1951</v>
      </c>
    </row>
    <row r="1161" spans="1:2" x14ac:dyDescent="0.25">
      <c r="A1161" t="s">
        <v>1212</v>
      </c>
    </row>
    <row r="1162" spans="1:2" x14ac:dyDescent="0.25">
      <c r="A1162" t="s">
        <v>1213</v>
      </c>
    </row>
    <row r="1164" spans="1:2" x14ac:dyDescent="0.25">
      <c r="B1164" s="27" t="s">
        <v>13</v>
      </c>
    </row>
    <row r="1165" spans="1:2" x14ac:dyDescent="0.25">
      <c r="A1165">
        <v>71</v>
      </c>
      <c r="B1165" s="27" t="s">
        <v>1377</v>
      </c>
    </row>
    <row r="1166" spans="1:2" x14ac:dyDescent="0.25">
      <c r="A1166">
        <v>72</v>
      </c>
      <c r="B1166" s="27" t="s">
        <v>1378</v>
      </c>
    </row>
    <row r="1167" spans="1:2" x14ac:dyDescent="0.25">
      <c r="A1167">
        <v>73</v>
      </c>
      <c r="B1167" s="27" t="s">
        <v>1379</v>
      </c>
    </row>
    <row r="1168" spans="1:2" x14ac:dyDescent="0.25">
      <c r="A1168">
        <v>74</v>
      </c>
      <c r="B1168" s="27" t="s">
        <v>1380</v>
      </c>
    </row>
    <row r="1169" spans="1:23" x14ac:dyDescent="0.25">
      <c r="A1169" t="s">
        <v>1214</v>
      </c>
    </row>
    <row r="1170" spans="1:23" x14ac:dyDescent="0.25">
      <c r="A1170" t="s">
        <v>371</v>
      </c>
    </row>
    <row r="1171" spans="1:23" x14ac:dyDescent="0.25">
      <c r="D1171" s="27" t="s">
        <v>407</v>
      </c>
      <c r="E1171">
        <v>1</v>
      </c>
      <c r="G1171" t="b">
        <v>1</v>
      </c>
      <c r="H1171" t="b">
        <v>0</v>
      </c>
      <c r="I1171" t="b">
        <v>0</v>
      </c>
      <c r="N1171" t="b">
        <v>0</v>
      </c>
      <c r="O1171" t="s">
        <v>407</v>
      </c>
      <c r="T1171" t="b">
        <v>0</v>
      </c>
      <c r="V1171" t="b">
        <v>0</v>
      </c>
      <c r="W1171" t="b">
        <v>1</v>
      </c>
    </row>
    <row r="1172" spans="1:23" x14ac:dyDescent="0.25">
      <c r="D1172" s="27" t="s">
        <v>223</v>
      </c>
      <c r="E1172">
        <v>2</v>
      </c>
      <c r="G1172" t="b">
        <v>1</v>
      </c>
      <c r="H1172" t="b">
        <v>0</v>
      </c>
      <c r="I1172" t="b">
        <v>0</v>
      </c>
      <c r="N1172" t="b">
        <v>0</v>
      </c>
      <c r="O1172" t="s">
        <v>1544</v>
      </c>
      <c r="T1172" t="b">
        <v>0</v>
      </c>
      <c r="V1172" t="b">
        <v>0</v>
      </c>
      <c r="W1172" t="b">
        <v>1</v>
      </c>
    </row>
    <row r="1173" spans="1:23" x14ac:dyDescent="0.25">
      <c r="D1173" s="27" t="s">
        <v>12</v>
      </c>
      <c r="E1173">
        <v>3</v>
      </c>
      <c r="G1173" t="b">
        <v>1</v>
      </c>
      <c r="H1173" t="b">
        <v>0</v>
      </c>
      <c r="I1173" t="b">
        <v>0</v>
      </c>
      <c r="N1173" t="b">
        <v>0</v>
      </c>
      <c r="O1173" t="s">
        <v>1545</v>
      </c>
      <c r="T1173" t="b">
        <v>0</v>
      </c>
      <c r="V1173" t="b">
        <v>0</v>
      </c>
      <c r="W1173" t="b">
        <v>1</v>
      </c>
    </row>
    <row r="1174" spans="1:23" x14ac:dyDescent="0.25">
      <c r="D1174" s="27" t="s">
        <v>140</v>
      </c>
      <c r="E1174">
        <v>4</v>
      </c>
      <c r="G1174" t="b">
        <v>1</v>
      </c>
      <c r="H1174" t="b">
        <v>0</v>
      </c>
      <c r="I1174" t="b">
        <v>0</v>
      </c>
      <c r="N1174" t="b">
        <v>0</v>
      </c>
      <c r="O1174" t="s">
        <v>1546</v>
      </c>
      <c r="T1174" t="b">
        <v>0</v>
      </c>
      <c r="V1174" t="b">
        <v>0</v>
      </c>
      <c r="W1174" t="b">
        <v>1</v>
      </c>
    </row>
    <row r="1175" spans="1:23" x14ac:dyDescent="0.25">
      <c r="D1175" s="27" t="s">
        <v>49</v>
      </c>
      <c r="E1175">
        <v>5</v>
      </c>
      <c r="G1175" t="b">
        <v>1</v>
      </c>
      <c r="H1175" t="b">
        <v>0</v>
      </c>
      <c r="I1175" t="b">
        <v>0</v>
      </c>
      <c r="N1175" t="b">
        <v>0</v>
      </c>
      <c r="O1175" t="s">
        <v>1547</v>
      </c>
      <c r="T1175" t="b">
        <v>0</v>
      </c>
      <c r="V1175" t="b">
        <v>0</v>
      </c>
      <c r="W1175" t="b">
        <v>1</v>
      </c>
    </row>
    <row r="1176" spans="1:23" x14ac:dyDescent="0.25">
      <c r="D1176" s="27" t="s">
        <v>50</v>
      </c>
      <c r="E1176">
        <v>6</v>
      </c>
      <c r="G1176" t="b">
        <v>1</v>
      </c>
      <c r="H1176" t="b">
        <v>0</v>
      </c>
      <c r="I1176" t="b">
        <v>0</v>
      </c>
      <c r="N1176" t="b">
        <v>0</v>
      </c>
      <c r="O1176" t="s">
        <v>1548</v>
      </c>
      <c r="T1176" t="b">
        <v>0</v>
      </c>
      <c r="V1176" t="b">
        <v>0</v>
      </c>
      <c r="W1176" t="b">
        <v>1</v>
      </c>
    </row>
    <row r="1177" spans="1:23" x14ac:dyDescent="0.25">
      <c r="D1177" s="27" t="s">
        <v>51</v>
      </c>
      <c r="E1177">
        <v>7</v>
      </c>
      <c r="G1177" t="b">
        <v>1</v>
      </c>
      <c r="H1177" t="b">
        <v>0</v>
      </c>
      <c r="I1177" t="b">
        <v>0</v>
      </c>
      <c r="N1177" t="b">
        <v>0</v>
      </c>
      <c r="O1177" t="s">
        <v>1549</v>
      </c>
      <c r="T1177" t="b">
        <v>0</v>
      </c>
      <c r="V1177" t="b">
        <v>0</v>
      </c>
      <c r="W1177" t="b">
        <v>1</v>
      </c>
    </row>
    <row r="1178" spans="1:23" x14ac:dyDescent="0.25">
      <c r="D1178" s="27" t="s">
        <v>52</v>
      </c>
      <c r="E1178">
        <v>8</v>
      </c>
      <c r="G1178" t="b">
        <v>1</v>
      </c>
      <c r="H1178" t="b">
        <v>0</v>
      </c>
      <c r="I1178" t="b">
        <v>0</v>
      </c>
      <c r="N1178" t="b">
        <v>0</v>
      </c>
      <c r="O1178" t="s">
        <v>1550</v>
      </c>
      <c r="T1178" t="b">
        <v>0</v>
      </c>
      <c r="V1178" t="b">
        <v>0</v>
      </c>
      <c r="W1178" t="b">
        <v>1</v>
      </c>
    </row>
    <row r="1179" spans="1:23" x14ac:dyDescent="0.25">
      <c r="D1179" s="27" t="s">
        <v>53</v>
      </c>
      <c r="E1179">
        <v>9</v>
      </c>
      <c r="G1179" t="b">
        <v>1</v>
      </c>
      <c r="H1179" t="b">
        <v>0</v>
      </c>
      <c r="I1179" t="b">
        <v>0</v>
      </c>
      <c r="N1179" t="b">
        <v>0</v>
      </c>
      <c r="O1179" t="s">
        <v>1551</v>
      </c>
      <c r="T1179" t="b">
        <v>0</v>
      </c>
      <c r="V1179" t="b">
        <v>0</v>
      </c>
      <c r="W1179" t="b">
        <v>1</v>
      </c>
    </row>
    <row r="1180" spans="1:23" x14ac:dyDescent="0.25">
      <c r="D1180" s="27" t="s">
        <v>54</v>
      </c>
      <c r="E1180">
        <v>10</v>
      </c>
      <c r="G1180" t="b">
        <v>1</v>
      </c>
      <c r="H1180" t="b">
        <v>0</v>
      </c>
      <c r="I1180" t="b">
        <v>0</v>
      </c>
      <c r="N1180" t="b">
        <v>0</v>
      </c>
      <c r="O1180" t="s">
        <v>1552</v>
      </c>
      <c r="T1180" t="b">
        <v>0</v>
      </c>
      <c r="V1180" t="b">
        <v>0</v>
      </c>
      <c r="W1180" t="b">
        <v>1</v>
      </c>
    </row>
    <row r="1181" spans="1:23" x14ac:dyDescent="0.25">
      <c r="D1181" s="27" t="s">
        <v>55</v>
      </c>
      <c r="E1181">
        <v>11</v>
      </c>
      <c r="G1181" t="b">
        <v>1</v>
      </c>
      <c r="H1181" t="b">
        <v>0</v>
      </c>
      <c r="I1181" t="b">
        <v>0</v>
      </c>
      <c r="N1181" t="b">
        <v>0</v>
      </c>
      <c r="O1181" t="s">
        <v>1553</v>
      </c>
      <c r="T1181" t="b">
        <v>0</v>
      </c>
      <c r="V1181" t="b">
        <v>0</v>
      </c>
      <c r="W1181" t="b">
        <v>1</v>
      </c>
    </row>
    <row r="1182" spans="1:23" x14ac:dyDescent="0.25">
      <c r="D1182" s="27" t="s">
        <v>56</v>
      </c>
      <c r="E1182">
        <v>12</v>
      </c>
      <c r="G1182" t="b">
        <v>1</v>
      </c>
      <c r="H1182" t="b">
        <v>0</v>
      </c>
      <c r="I1182" t="b">
        <v>0</v>
      </c>
      <c r="N1182" t="b">
        <v>0</v>
      </c>
      <c r="O1182" t="s">
        <v>1554</v>
      </c>
      <c r="T1182" t="b">
        <v>0</v>
      </c>
      <c r="V1182" t="b">
        <v>0</v>
      </c>
      <c r="W1182" t="b">
        <v>1</v>
      </c>
    </row>
    <row r="1183" spans="1:23" x14ac:dyDescent="0.25">
      <c r="D1183" s="27" t="s">
        <v>57</v>
      </c>
      <c r="E1183">
        <v>13</v>
      </c>
      <c r="G1183" t="b">
        <v>1</v>
      </c>
      <c r="H1183" t="b">
        <v>0</v>
      </c>
      <c r="I1183" t="b">
        <v>0</v>
      </c>
      <c r="N1183" t="b">
        <v>0</v>
      </c>
      <c r="O1183" t="s">
        <v>1555</v>
      </c>
      <c r="T1183" t="b">
        <v>0</v>
      </c>
      <c r="V1183" t="b">
        <v>0</v>
      </c>
      <c r="W1183" t="b">
        <v>1</v>
      </c>
    </row>
    <row r="1184" spans="1:23" x14ac:dyDescent="0.25">
      <c r="D1184" s="27" t="s">
        <v>58</v>
      </c>
      <c r="E1184">
        <v>14</v>
      </c>
      <c r="G1184" t="b">
        <v>1</v>
      </c>
      <c r="H1184" t="b">
        <v>0</v>
      </c>
      <c r="I1184" t="b">
        <v>0</v>
      </c>
      <c r="N1184" t="b">
        <v>0</v>
      </c>
      <c r="O1184" t="s">
        <v>1556</v>
      </c>
      <c r="T1184" t="b">
        <v>0</v>
      </c>
      <c r="V1184" t="b">
        <v>0</v>
      </c>
      <c r="W1184" t="b">
        <v>1</v>
      </c>
    </row>
    <row r="1185" spans="4:23" x14ac:dyDescent="0.25">
      <c r="D1185" s="27" t="s">
        <v>59</v>
      </c>
      <c r="E1185">
        <v>15</v>
      </c>
      <c r="G1185" t="b">
        <v>1</v>
      </c>
      <c r="H1185" t="b">
        <v>0</v>
      </c>
      <c r="I1185" t="b">
        <v>0</v>
      </c>
      <c r="N1185" t="b">
        <v>0</v>
      </c>
      <c r="O1185" t="s">
        <v>1557</v>
      </c>
      <c r="T1185" t="b">
        <v>0</v>
      </c>
      <c r="V1185" t="b">
        <v>0</v>
      </c>
      <c r="W1185" t="b">
        <v>1</v>
      </c>
    </row>
    <row r="1186" spans="4:23" x14ac:dyDescent="0.25">
      <c r="D1186" s="27" t="s">
        <v>60</v>
      </c>
      <c r="E1186">
        <v>16</v>
      </c>
      <c r="G1186" t="b">
        <v>1</v>
      </c>
      <c r="H1186" t="b">
        <v>0</v>
      </c>
      <c r="I1186" t="b">
        <v>0</v>
      </c>
      <c r="N1186" t="b">
        <v>0</v>
      </c>
      <c r="O1186" t="s">
        <v>1558</v>
      </c>
      <c r="T1186" t="b">
        <v>0</v>
      </c>
      <c r="V1186" t="b">
        <v>0</v>
      </c>
      <c r="W1186" t="b">
        <v>1</v>
      </c>
    </row>
    <row r="1187" spans="4:23" x14ac:dyDescent="0.25">
      <c r="D1187" s="27" t="s">
        <v>98</v>
      </c>
      <c r="E1187">
        <v>17</v>
      </c>
      <c r="G1187" t="b">
        <v>1</v>
      </c>
      <c r="H1187" t="b">
        <v>0</v>
      </c>
      <c r="I1187" t="b">
        <v>0</v>
      </c>
      <c r="N1187" t="b">
        <v>0</v>
      </c>
      <c r="O1187" t="s">
        <v>1559</v>
      </c>
      <c r="T1187" t="b">
        <v>0</v>
      </c>
      <c r="V1187" t="b">
        <v>0</v>
      </c>
      <c r="W1187" t="b">
        <v>1</v>
      </c>
    </row>
    <row r="1188" spans="4:23" x14ac:dyDescent="0.25">
      <c r="D1188" s="27" t="s">
        <v>100</v>
      </c>
      <c r="E1188">
        <v>18</v>
      </c>
      <c r="G1188" t="b">
        <v>1</v>
      </c>
      <c r="H1188" t="b">
        <v>0</v>
      </c>
      <c r="I1188" t="b">
        <v>0</v>
      </c>
      <c r="N1188" t="b">
        <v>0</v>
      </c>
      <c r="O1188" t="s">
        <v>1560</v>
      </c>
      <c r="T1188" t="b">
        <v>0</v>
      </c>
      <c r="V1188" t="b">
        <v>0</v>
      </c>
      <c r="W1188" t="b">
        <v>1</v>
      </c>
    </row>
    <row r="1189" spans="4:23" x14ac:dyDescent="0.25">
      <c r="D1189" s="27" t="s">
        <v>102</v>
      </c>
      <c r="E1189">
        <v>19</v>
      </c>
      <c r="G1189" t="b">
        <v>1</v>
      </c>
      <c r="H1189" t="b">
        <v>0</v>
      </c>
      <c r="I1189" t="b">
        <v>0</v>
      </c>
      <c r="N1189" t="b">
        <v>0</v>
      </c>
      <c r="O1189" t="s">
        <v>1561</v>
      </c>
      <c r="T1189" t="b">
        <v>0</v>
      </c>
      <c r="V1189" t="b">
        <v>0</v>
      </c>
      <c r="W1189" t="b">
        <v>1</v>
      </c>
    </row>
    <row r="1190" spans="4:23" x14ac:dyDescent="0.25">
      <c r="D1190" s="27" t="s">
        <v>104</v>
      </c>
      <c r="E1190">
        <v>20</v>
      </c>
      <c r="G1190" t="b">
        <v>1</v>
      </c>
      <c r="H1190" t="b">
        <v>0</v>
      </c>
      <c r="I1190" t="b">
        <v>0</v>
      </c>
      <c r="N1190" t="b">
        <v>0</v>
      </c>
      <c r="O1190" t="s">
        <v>1562</v>
      </c>
      <c r="T1190" t="b">
        <v>0</v>
      </c>
      <c r="V1190" t="b">
        <v>0</v>
      </c>
      <c r="W1190" t="b">
        <v>1</v>
      </c>
    </row>
    <row r="1191" spans="4:23" x14ac:dyDescent="0.25">
      <c r="D1191" s="27" t="s">
        <v>106</v>
      </c>
      <c r="E1191">
        <v>21</v>
      </c>
      <c r="G1191" t="b">
        <v>1</v>
      </c>
      <c r="H1191" t="b">
        <v>0</v>
      </c>
      <c r="I1191" t="b">
        <v>0</v>
      </c>
      <c r="N1191" t="b">
        <v>0</v>
      </c>
      <c r="O1191" t="s">
        <v>1563</v>
      </c>
      <c r="T1191" t="b">
        <v>0</v>
      </c>
      <c r="V1191" t="b">
        <v>0</v>
      </c>
      <c r="W1191" t="b">
        <v>1</v>
      </c>
    </row>
    <row r="1192" spans="4:23" x14ac:dyDescent="0.25">
      <c r="D1192" s="27" t="s">
        <v>108</v>
      </c>
      <c r="E1192">
        <v>22</v>
      </c>
      <c r="G1192" t="b">
        <v>1</v>
      </c>
      <c r="H1192" t="b">
        <v>0</v>
      </c>
      <c r="I1192" t="b">
        <v>0</v>
      </c>
      <c r="N1192" t="b">
        <v>0</v>
      </c>
      <c r="O1192" t="s">
        <v>1564</v>
      </c>
      <c r="T1192" t="b">
        <v>0</v>
      </c>
      <c r="V1192" t="b">
        <v>0</v>
      </c>
      <c r="W1192" t="b">
        <v>1</v>
      </c>
    </row>
    <row r="1193" spans="4:23" x14ac:dyDescent="0.25">
      <c r="D1193" s="27" t="s">
        <v>110</v>
      </c>
      <c r="E1193">
        <v>23</v>
      </c>
      <c r="G1193" t="b">
        <v>1</v>
      </c>
      <c r="H1193" t="b">
        <v>0</v>
      </c>
      <c r="I1193" t="b">
        <v>0</v>
      </c>
      <c r="N1193" t="b">
        <v>0</v>
      </c>
      <c r="O1193" t="s">
        <v>1565</v>
      </c>
      <c r="T1193" t="b">
        <v>0</v>
      </c>
      <c r="V1193" t="b">
        <v>0</v>
      </c>
      <c r="W1193" t="b">
        <v>1</v>
      </c>
    </row>
    <row r="1194" spans="4:23" x14ac:dyDescent="0.25">
      <c r="D1194" s="27" t="s">
        <v>112</v>
      </c>
      <c r="E1194">
        <v>24</v>
      </c>
      <c r="G1194" t="b">
        <v>1</v>
      </c>
      <c r="H1194" t="b">
        <v>0</v>
      </c>
      <c r="I1194" t="b">
        <v>0</v>
      </c>
      <c r="N1194" t="b">
        <v>0</v>
      </c>
      <c r="O1194" t="s">
        <v>1566</v>
      </c>
      <c r="T1194" t="b">
        <v>0</v>
      </c>
      <c r="V1194" t="b">
        <v>0</v>
      </c>
      <c r="W1194" t="b">
        <v>1</v>
      </c>
    </row>
    <row r="1195" spans="4:23" x14ac:dyDescent="0.25">
      <c r="D1195" s="27" t="s">
        <v>114</v>
      </c>
      <c r="E1195">
        <v>25</v>
      </c>
      <c r="G1195" t="b">
        <v>1</v>
      </c>
      <c r="H1195" t="b">
        <v>0</v>
      </c>
      <c r="I1195" t="b">
        <v>0</v>
      </c>
      <c r="N1195" t="b">
        <v>0</v>
      </c>
      <c r="O1195" t="s">
        <v>1567</v>
      </c>
      <c r="T1195" t="b">
        <v>0</v>
      </c>
      <c r="V1195" t="b">
        <v>0</v>
      </c>
      <c r="W1195" t="b">
        <v>1</v>
      </c>
    </row>
    <row r="1196" spans="4:23" x14ac:dyDescent="0.25">
      <c r="D1196" s="27" t="s">
        <v>116</v>
      </c>
      <c r="E1196">
        <v>26</v>
      </c>
      <c r="G1196" t="b">
        <v>1</v>
      </c>
      <c r="H1196" t="b">
        <v>0</v>
      </c>
      <c r="I1196" t="b">
        <v>0</v>
      </c>
      <c r="N1196" t="b">
        <v>0</v>
      </c>
      <c r="O1196" t="s">
        <v>1568</v>
      </c>
      <c r="T1196" t="b">
        <v>0</v>
      </c>
      <c r="V1196" t="b">
        <v>0</v>
      </c>
      <c r="W1196" t="b">
        <v>1</v>
      </c>
    </row>
    <row r="1197" spans="4:23" x14ac:dyDescent="0.25">
      <c r="D1197" s="27" t="s">
        <v>118</v>
      </c>
      <c r="E1197">
        <v>27</v>
      </c>
      <c r="G1197" t="b">
        <v>1</v>
      </c>
      <c r="H1197" t="b">
        <v>0</v>
      </c>
      <c r="I1197" t="b">
        <v>0</v>
      </c>
      <c r="N1197" t="b">
        <v>0</v>
      </c>
      <c r="O1197" t="s">
        <v>1569</v>
      </c>
      <c r="T1197" t="b">
        <v>0</v>
      </c>
      <c r="V1197" t="b">
        <v>0</v>
      </c>
      <c r="W1197" t="b">
        <v>1</v>
      </c>
    </row>
    <row r="1198" spans="4:23" x14ac:dyDescent="0.25">
      <c r="D1198" s="27" t="s">
        <v>120</v>
      </c>
      <c r="E1198">
        <v>28</v>
      </c>
      <c r="G1198" t="b">
        <v>1</v>
      </c>
      <c r="H1198" t="b">
        <v>0</v>
      </c>
      <c r="I1198" t="b">
        <v>0</v>
      </c>
      <c r="N1198" t="b">
        <v>0</v>
      </c>
      <c r="O1198" t="s">
        <v>1570</v>
      </c>
      <c r="T1198" t="b">
        <v>0</v>
      </c>
      <c r="V1198" t="b">
        <v>0</v>
      </c>
      <c r="W1198" t="b">
        <v>1</v>
      </c>
    </row>
    <row r="1199" spans="4:23" x14ac:dyDescent="0.25">
      <c r="D1199" s="27" t="s">
        <v>224</v>
      </c>
      <c r="E1199">
        <v>29</v>
      </c>
      <c r="G1199" t="b">
        <v>1</v>
      </c>
      <c r="H1199" t="b">
        <v>0</v>
      </c>
      <c r="I1199" t="b">
        <v>0</v>
      </c>
      <c r="N1199" t="b">
        <v>0</v>
      </c>
      <c r="O1199" t="s">
        <v>224</v>
      </c>
      <c r="T1199" t="b">
        <v>0</v>
      </c>
      <c r="V1199" t="b">
        <v>0</v>
      </c>
      <c r="W1199" t="b">
        <v>1</v>
      </c>
    </row>
    <row r="1200" spans="4:23" x14ac:dyDescent="0.25">
      <c r="D1200" s="27" t="s">
        <v>225</v>
      </c>
      <c r="E1200">
        <v>30</v>
      </c>
      <c r="G1200" t="b">
        <v>1</v>
      </c>
      <c r="H1200" t="b">
        <v>0</v>
      </c>
      <c r="I1200" t="b">
        <v>0</v>
      </c>
      <c r="N1200" t="b">
        <v>0</v>
      </c>
      <c r="O1200" t="s">
        <v>225</v>
      </c>
      <c r="T1200" t="b">
        <v>0</v>
      </c>
      <c r="V1200" t="b">
        <v>0</v>
      </c>
      <c r="W1200" t="b">
        <v>1</v>
      </c>
    </row>
    <row r="1201" spans="4:23" x14ac:dyDescent="0.25">
      <c r="D1201" s="27" t="s">
        <v>226</v>
      </c>
      <c r="E1201">
        <v>31</v>
      </c>
      <c r="G1201" t="b">
        <v>1</v>
      </c>
      <c r="H1201" t="b">
        <v>0</v>
      </c>
      <c r="I1201" t="b">
        <v>0</v>
      </c>
      <c r="N1201" t="b">
        <v>0</v>
      </c>
      <c r="O1201" t="s">
        <v>226</v>
      </c>
      <c r="T1201" t="b">
        <v>0</v>
      </c>
      <c r="V1201" t="b">
        <v>0</v>
      </c>
      <c r="W1201" t="b">
        <v>1</v>
      </c>
    </row>
    <row r="1202" spans="4:23" x14ac:dyDescent="0.25">
      <c r="D1202" s="27" t="s">
        <v>227</v>
      </c>
      <c r="E1202">
        <v>32</v>
      </c>
      <c r="G1202" t="b">
        <v>1</v>
      </c>
      <c r="H1202" t="b">
        <v>0</v>
      </c>
      <c r="I1202" t="b">
        <v>0</v>
      </c>
      <c r="N1202" t="b">
        <v>0</v>
      </c>
      <c r="O1202" t="s">
        <v>227</v>
      </c>
      <c r="T1202" t="b">
        <v>0</v>
      </c>
      <c r="V1202" t="b">
        <v>0</v>
      </c>
      <c r="W1202" t="b">
        <v>1</v>
      </c>
    </row>
    <row r="1203" spans="4:23" x14ac:dyDescent="0.25">
      <c r="D1203" s="27" t="s">
        <v>228</v>
      </c>
      <c r="E1203">
        <v>33</v>
      </c>
      <c r="G1203" t="b">
        <v>1</v>
      </c>
      <c r="H1203" t="b">
        <v>0</v>
      </c>
      <c r="I1203" t="b">
        <v>0</v>
      </c>
      <c r="N1203" t="b">
        <v>0</v>
      </c>
      <c r="O1203" t="s">
        <v>228</v>
      </c>
      <c r="T1203" t="b">
        <v>0</v>
      </c>
      <c r="V1203" t="b">
        <v>0</v>
      </c>
      <c r="W1203" t="b">
        <v>1</v>
      </c>
    </row>
    <row r="1204" spans="4:23" x14ac:dyDescent="0.25">
      <c r="D1204" s="27" t="s">
        <v>229</v>
      </c>
      <c r="E1204">
        <v>34</v>
      </c>
      <c r="G1204" t="b">
        <v>1</v>
      </c>
      <c r="H1204" t="b">
        <v>0</v>
      </c>
      <c r="I1204" t="b">
        <v>0</v>
      </c>
      <c r="N1204" t="b">
        <v>0</v>
      </c>
      <c r="O1204" t="s">
        <v>229</v>
      </c>
      <c r="T1204" t="b">
        <v>0</v>
      </c>
      <c r="V1204" t="b">
        <v>0</v>
      </c>
      <c r="W1204" t="b">
        <v>1</v>
      </c>
    </row>
    <row r="1205" spans="4:23" x14ac:dyDescent="0.25">
      <c r="D1205" s="27" t="s">
        <v>230</v>
      </c>
      <c r="E1205">
        <v>35</v>
      </c>
      <c r="G1205" t="b">
        <v>1</v>
      </c>
      <c r="H1205" t="b">
        <v>0</v>
      </c>
      <c r="I1205" t="b">
        <v>0</v>
      </c>
      <c r="N1205" t="b">
        <v>0</v>
      </c>
      <c r="O1205" t="s">
        <v>230</v>
      </c>
      <c r="T1205" t="b">
        <v>0</v>
      </c>
      <c r="V1205" t="b">
        <v>0</v>
      </c>
      <c r="W1205" t="b">
        <v>1</v>
      </c>
    </row>
    <row r="1206" spans="4:23" x14ac:dyDescent="0.25">
      <c r="D1206" s="27" t="s">
        <v>231</v>
      </c>
      <c r="E1206">
        <v>36</v>
      </c>
      <c r="G1206" t="b">
        <v>1</v>
      </c>
      <c r="H1206" t="b">
        <v>0</v>
      </c>
      <c r="I1206" t="b">
        <v>0</v>
      </c>
      <c r="N1206" t="b">
        <v>0</v>
      </c>
      <c r="O1206" t="s">
        <v>231</v>
      </c>
      <c r="T1206" t="b">
        <v>0</v>
      </c>
      <c r="V1206" t="b">
        <v>0</v>
      </c>
      <c r="W1206" t="b">
        <v>1</v>
      </c>
    </row>
    <row r="1207" spans="4:23" x14ac:dyDescent="0.25">
      <c r="D1207" s="27" t="s">
        <v>232</v>
      </c>
      <c r="E1207">
        <v>37</v>
      </c>
      <c r="G1207" t="b">
        <v>1</v>
      </c>
      <c r="H1207" t="b">
        <v>0</v>
      </c>
      <c r="I1207" t="b">
        <v>0</v>
      </c>
      <c r="N1207" t="b">
        <v>0</v>
      </c>
      <c r="O1207" t="s">
        <v>232</v>
      </c>
      <c r="T1207" t="b">
        <v>0</v>
      </c>
      <c r="V1207" t="b">
        <v>0</v>
      </c>
      <c r="W1207" t="b">
        <v>1</v>
      </c>
    </row>
    <row r="1208" spans="4:23" x14ac:dyDescent="0.25">
      <c r="D1208" s="27" t="s">
        <v>233</v>
      </c>
      <c r="E1208">
        <v>38</v>
      </c>
      <c r="G1208" t="b">
        <v>1</v>
      </c>
      <c r="H1208" t="b">
        <v>0</v>
      </c>
      <c r="I1208" t="b">
        <v>0</v>
      </c>
      <c r="N1208" t="b">
        <v>0</v>
      </c>
      <c r="O1208" t="s">
        <v>233</v>
      </c>
      <c r="T1208" t="b">
        <v>0</v>
      </c>
      <c r="V1208" t="b">
        <v>0</v>
      </c>
      <c r="W1208" t="b">
        <v>1</v>
      </c>
    </row>
    <row r="1209" spans="4:23" x14ac:dyDescent="0.25">
      <c r="D1209" s="27" t="s">
        <v>234</v>
      </c>
      <c r="E1209">
        <v>39</v>
      </c>
      <c r="G1209" t="b">
        <v>1</v>
      </c>
      <c r="H1209" t="b">
        <v>0</v>
      </c>
      <c r="I1209" t="b">
        <v>0</v>
      </c>
      <c r="N1209" t="b">
        <v>0</v>
      </c>
      <c r="O1209" t="s">
        <v>234</v>
      </c>
      <c r="T1209" t="b">
        <v>0</v>
      </c>
      <c r="V1209" t="b">
        <v>0</v>
      </c>
      <c r="W1209" t="b">
        <v>1</v>
      </c>
    </row>
    <row r="1210" spans="4:23" x14ac:dyDescent="0.25">
      <c r="D1210" s="27" t="s">
        <v>235</v>
      </c>
      <c r="E1210">
        <v>40</v>
      </c>
      <c r="G1210" t="b">
        <v>1</v>
      </c>
      <c r="H1210" t="b">
        <v>0</v>
      </c>
      <c r="I1210" t="b">
        <v>0</v>
      </c>
      <c r="N1210" t="b">
        <v>0</v>
      </c>
      <c r="O1210" t="s">
        <v>235</v>
      </c>
      <c r="T1210" t="b">
        <v>0</v>
      </c>
      <c r="V1210" t="b">
        <v>0</v>
      </c>
      <c r="W1210" t="b">
        <v>1</v>
      </c>
    </row>
    <row r="1211" spans="4:23" x14ac:dyDescent="0.25">
      <c r="D1211" s="27" t="s">
        <v>61</v>
      </c>
      <c r="E1211">
        <v>41</v>
      </c>
      <c r="G1211" t="b">
        <v>1</v>
      </c>
      <c r="H1211" t="b">
        <v>0</v>
      </c>
      <c r="I1211" t="b">
        <v>0</v>
      </c>
      <c r="N1211" t="b">
        <v>0</v>
      </c>
      <c r="O1211" t="s">
        <v>61</v>
      </c>
      <c r="T1211" t="b">
        <v>0</v>
      </c>
      <c r="V1211" t="b">
        <v>0</v>
      </c>
      <c r="W1211" t="b">
        <v>1</v>
      </c>
    </row>
    <row r="1212" spans="4:23" x14ac:dyDescent="0.25">
      <c r="D1212" s="27" t="s">
        <v>62</v>
      </c>
      <c r="E1212">
        <v>42</v>
      </c>
      <c r="G1212" t="b">
        <v>1</v>
      </c>
      <c r="H1212" t="b">
        <v>0</v>
      </c>
      <c r="I1212" t="b">
        <v>0</v>
      </c>
      <c r="N1212" t="b">
        <v>0</v>
      </c>
      <c r="O1212" t="s">
        <v>62</v>
      </c>
      <c r="T1212" t="b">
        <v>0</v>
      </c>
      <c r="V1212" t="b">
        <v>0</v>
      </c>
      <c r="W1212" t="b">
        <v>1</v>
      </c>
    </row>
    <row r="1213" spans="4:23" x14ac:dyDescent="0.25">
      <c r="D1213" s="27" t="s">
        <v>63</v>
      </c>
      <c r="E1213">
        <v>43</v>
      </c>
      <c r="G1213" t="b">
        <v>1</v>
      </c>
      <c r="H1213" t="b">
        <v>0</v>
      </c>
      <c r="I1213" t="b">
        <v>0</v>
      </c>
      <c r="N1213" t="b">
        <v>0</v>
      </c>
      <c r="O1213" t="s">
        <v>63</v>
      </c>
      <c r="T1213" t="b">
        <v>0</v>
      </c>
      <c r="V1213" t="b">
        <v>0</v>
      </c>
      <c r="W1213" t="b">
        <v>1</v>
      </c>
    </row>
    <row r="1214" spans="4:23" x14ac:dyDescent="0.25">
      <c r="D1214" s="27" t="s">
        <v>64</v>
      </c>
      <c r="E1214">
        <v>44</v>
      </c>
      <c r="G1214" t="b">
        <v>1</v>
      </c>
      <c r="H1214" t="b">
        <v>0</v>
      </c>
      <c r="I1214" t="b">
        <v>0</v>
      </c>
      <c r="N1214" t="b">
        <v>0</v>
      </c>
      <c r="O1214" t="s">
        <v>64</v>
      </c>
      <c r="T1214" t="b">
        <v>0</v>
      </c>
      <c r="V1214" t="b">
        <v>0</v>
      </c>
      <c r="W1214" t="b">
        <v>1</v>
      </c>
    </row>
    <row r="1215" spans="4:23" x14ac:dyDescent="0.25">
      <c r="D1215" s="27" t="s">
        <v>65</v>
      </c>
      <c r="E1215">
        <v>45</v>
      </c>
      <c r="G1215" t="b">
        <v>1</v>
      </c>
      <c r="H1215" t="b">
        <v>0</v>
      </c>
      <c r="I1215" t="b">
        <v>0</v>
      </c>
      <c r="N1215" t="b">
        <v>0</v>
      </c>
      <c r="O1215" t="s">
        <v>65</v>
      </c>
      <c r="T1215" t="b">
        <v>0</v>
      </c>
      <c r="V1215" t="b">
        <v>0</v>
      </c>
      <c r="W1215" t="b">
        <v>1</v>
      </c>
    </row>
    <row r="1216" spans="4:23" x14ac:dyDescent="0.25">
      <c r="D1216" s="27" t="s">
        <v>66</v>
      </c>
      <c r="E1216">
        <v>46</v>
      </c>
      <c r="G1216" t="b">
        <v>1</v>
      </c>
      <c r="H1216" t="b">
        <v>0</v>
      </c>
      <c r="I1216" t="b">
        <v>0</v>
      </c>
      <c r="N1216" t="b">
        <v>0</v>
      </c>
      <c r="O1216" t="s">
        <v>66</v>
      </c>
      <c r="T1216" t="b">
        <v>0</v>
      </c>
      <c r="V1216" t="b">
        <v>0</v>
      </c>
      <c r="W1216" t="b">
        <v>1</v>
      </c>
    </row>
    <row r="1217" spans="4:23" x14ac:dyDescent="0.25">
      <c r="D1217" s="27" t="s">
        <v>67</v>
      </c>
      <c r="E1217">
        <v>47</v>
      </c>
      <c r="G1217" t="b">
        <v>1</v>
      </c>
      <c r="H1217" t="b">
        <v>0</v>
      </c>
      <c r="I1217" t="b">
        <v>0</v>
      </c>
      <c r="N1217" t="b">
        <v>0</v>
      </c>
      <c r="O1217" t="s">
        <v>67</v>
      </c>
      <c r="T1217" t="b">
        <v>0</v>
      </c>
      <c r="V1217" t="b">
        <v>0</v>
      </c>
      <c r="W1217" t="b">
        <v>1</v>
      </c>
    </row>
    <row r="1218" spans="4:23" x14ac:dyDescent="0.25">
      <c r="D1218" s="27" t="s">
        <v>68</v>
      </c>
      <c r="E1218">
        <v>48</v>
      </c>
      <c r="G1218" t="b">
        <v>1</v>
      </c>
      <c r="H1218" t="b">
        <v>0</v>
      </c>
      <c r="I1218" t="b">
        <v>0</v>
      </c>
      <c r="N1218" t="b">
        <v>0</v>
      </c>
      <c r="O1218" t="s">
        <v>68</v>
      </c>
      <c r="T1218" t="b">
        <v>0</v>
      </c>
      <c r="V1218" t="b">
        <v>0</v>
      </c>
      <c r="W1218" t="b">
        <v>1</v>
      </c>
    </row>
    <row r="1219" spans="4:23" x14ac:dyDescent="0.25">
      <c r="D1219" s="27" t="s">
        <v>69</v>
      </c>
      <c r="E1219">
        <v>49</v>
      </c>
      <c r="G1219" t="b">
        <v>1</v>
      </c>
      <c r="H1219" t="b">
        <v>0</v>
      </c>
      <c r="I1219" t="b">
        <v>0</v>
      </c>
      <c r="N1219" t="b">
        <v>0</v>
      </c>
      <c r="O1219" t="s">
        <v>69</v>
      </c>
      <c r="T1219" t="b">
        <v>0</v>
      </c>
      <c r="V1219" t="b">
        <v>0</v>
      </c>
      <c r="W1219" t="b">
        <v>1</v>
      </c>
    </row>
    <row r="1220" spans="4:23" x14ac:dyDescent="0.25">
      <c r="D1220" s="27" t="s">
        <v>70</v>
      </c>
      <c r="E1220">
        <v>50</v>
      </c>
      <c r="G1220" t="b">
        <v>1</v>
      </c>
      <c r="H1220" t="b">
        <v>0</v>
      </c>
      <c r="I1220" t="b">
        <v>0</v>
      </c>
      <c r="N1220" t="b">
        <v>0</v>
      </c>
      <c r="O1220" t="s">
        <v>70</v>
      </c>
      <c r="T1220" t="b">
        <v>0</v>
      </c>
      <c r="V1220" t="b">
        <v>0</v>
      </c>
      <c r="W1220" t="b">
        <v>1</v>
      </c>
    </row>
    <row r="1221" spans="4:23" x14ac:dyDescent="0.25">
      <c r="D1221" s="27" t="s">
        <v>71</v>
      </c>
      <c r="E1221">
        <v>51</v>
      </c>
      <c r="G1221" t="b">
        <v>1</v>
      </c>
      <c r="H1221" t="b">
        <v>0</v>
      </c>
      <c r="I1221" t="b">
        <v>0</v>
      </c>
      <c r="N1221" t="b">
        <v>0</v>
      </c>
      <c r="O1221" t="s">
        <v>71</v>
      </c>
      <c r="T1221" t="b">
        <v>0</v>
      </c>
      <c r="V1221" t="b">
        <v>0</v>
      </c>
      <c r="W1221" t="b">
        <v>1</v>
      </c>
    </row>
    <row r="1222" spans="4:23" x14ac:dyDescent="0.25">
      <c r="D1222" s="27" t="s">
        <v>72</v>
      </c>
      <c r="E1222">
        <v>52</v>
      </c>
      <c r="G1222" t="b">
        <v>1</v>
      </c>
      <c r="H1222" t="b">
        <v>0</v>
      </c>
      <c r="I1222" t="b">
        <v>0</v>
      </c>
      <c r="N1222" t="b">
        <v>0</v>
      </c>
      <c r="O1222" t="s">
        <v>72</v>
      </c>
      <c r="T1222" t="b">
        <v>0</v>
      </c>
      <c r="V1222" t="b">
        <v>0</v>
      </c>
      <c r="W1222" t="b">
        <v>1</v>
      </c>
    </row>
    <row r="1223" spans="4:23" x14ac:dyDescent="0.25">
      <c r="D1223" s="27" t="s">
        <v>236</v>
      </c>
      <c r="E1223">
        <v>53</v>
      </c>
      <c r="G1223" t="b">
        <v>1</v>
      </c>
      <c r="H1223" t="b">
        <v>0</v>
      </c>
      <c r="I1223" t="b">
        <v>0</v>
      </c>
      <c r="N1223" t="b">
        <v>0</v>
      </c>
      <c r="O1223" t="s">
        <v>236</v>
      </c>
      <c r="T1223" t="b">
        <v>0</v>
      </c>
      <c r="V1223" t="b">
        <v>0</v>
      </c>
      <c r="W1223" t="b">
        <v>1</v>
      </c>
    </row>
    <row r="1224" spans="4:23" x14ac:dyDescent="0.25">
      <c r="D1224" s="27" t="s">
        <v>237</v>
      </c>
      <c r="E1224">
        <v>54</v>
      </c>
      <c r="G1224" t="b">
        <v>1</v>
      </c>
      <c r="H1224" t="b">
        <v>0</v>
      </c>
      <c r="I1224" t="b">
        <v>0</v>
      </c>
      <c r="N1224" t="b">
        <v>0</v>
      </c>
      <c r="O1224" t="s">
        <v>237</v>
      </c>
      <c r="T1224" t="b">
        <v>0</v>
      </c>
      <c r="V1224" t="b">
        <v>0</v>
      </c>
      <c r="W1224" t="b">
        <v>1</v>
      </c>
    </row>
    <row r="1225" spans="4:23" x14ac:dyDescent="0.25">
      <c r="D1225" s="27" t="s">
        <v>238</v>
      </c>
      <c r="E1225">
        <v>55</v>
      </c>
      <c r="G1225" t="b">
        <v>1</v>
      </c>
      <c r="H1225" t="b">
        <v>0</v>
      </c>
      <c r="I1225" t="b">
        <v>0</v>
      </c>
      <c r="N1225" t="b">
        <v>0</v>
      </c>
      <c r="O1225" t="s">
        <v>238</v>
      </c>
      <c r="T1225" t="b">
        <v>0</v>
      </c>
      <c r="V1225" t="b">
        <v>0</v>
      </c>
      <c r="W1225" t="b">
        <v>1</v>
      </c>
    </row>
    <row r="1226" spans="4:23" x14ac:dyDescent="0.25">
      <c r="D1226" s="27" t="s">
        <v>239</v>
      </c>
      <c r="E1226">
        <v>56</v>
      </c>
      <c r="G1226" t="b">
        <v>1</v>
      </c>
      <c r="H1226" t="b">
        <v>0</v>
      </c>
      <c r="I1226" t="b">
        <v>0</v>
      </c>
      <c r="N1226" t="b">
        <v>0</v>
      </c>
      <c r="O1226" t="s">
        <v>239</v>
      </c>
      <c r="T1226" t="b">
        <v>0</v>
      </c>
      <c r="V1226" t="b">
        <v>0</v>
      </c>
      <c r="W1226" t="b">
        <v>1</v>
      </c>
    </row>
    <row r="1227" spans="4:23" x14ac:dyDescent="0.25">
      <c r="D1227" s="27" t="s">
        <v>240</v>
      </c>
      <c r="E1227">
        <v>57</v>
      </c>
      <c r="G1227" t="b">
        <v>1</v>
      </c>
      <c r="H1227" t="b">
        <v>0</v>
      </c>
      <c r="I1227" t="b">
        <v>0</v>
      </c>
      <c r="N1227" t="b">
        <v>0</v>
      </c>
      <c r="O1227" t="s">
        <v>240</v>
      </c>
      <c r="T1227" t="b">
        <v>0</v>
      </c>
      <c r="V1227" t="b">
        <v>0</v>
      </c>
      <c r="W1227" t="b">
        <v>1</v>
      </c>
    </row>
    <row r="1228" spans="4:23" x14ac:dyDescent="0.25">
      <c r="D1228" s="27" t="s">
        <v>241</v>
      </c>
      <c r="E1228">
        <v>58</v>
      </c>
      <c r="G1228" t="b">
        <v>1</v>
      </c>
      <c r="H1228" t="b">
        <v>0</v>
      </c>
      <c r="I1228" t="b">
        <v>0</v>
      </c>
      <c r="N1228" t="b">
        <v>0</v>
      </c>
      <c r="O1228" t="s">
        <v>241</v>
      </c>
      <c r="T1228" t="b">
        <v>0</v>
      </c>
      <c r="V1228" t="b">
        <v>0</v>
      </c>
      <c r="W1228" t="b">
        <v>1</v>
      </c>
    </row>
    <row r="1229" spans="4:23" x14ac:dyDescent="0.25">
      <c r="D1229" s="27" t="s">
        <v>242</v>
      </c>
      <c r="E1229">
        <v>59</v>
      </c>
      <c r="G1229" t="b">
        <v>1</v>
      </c>
      <c r="H1229" t="b">
        <v>0</v>
      </c>
      <c r="I1229" t="b">
        <v>0</v>
      </c>
      <c r="N1229" t="b">
        <v>0</v>
      </c>
      <c r="O1229" t="s">
        <v>242</v>
      </c>
      <c r="T1229" t="b">
        <v>0</v>
      </c>
      <c r="V1229" t="b">
        <v>0</v>
      </c>
      <c r="W1229" t="b">
        <v>1</v>
      </c>
    </row>
    <row r="1230" spans="4:23" x14ac:dyDescent="0.25">
      <c r="D1230" s="27" t="s">
        <v>243</v>
      </c>
      <c r="E1230">
        <v>60</v>
      </c>
      <c r="G1230" t="b">
        <v>1</v>
      </c>
      <c r="H1230" t="b">
        <v>0</v>
      </c>
      <c r="I1230" t="b">
        <v>0</v>
      </c>
      <c r="N1230" t="b">
        <v>0</v>
      </c>
      <c r="O1230" t="s">
        <v>243</v>
      </c>
      <c r="T1230" t="b">
        <v>0</v>
      </c>
      <c r="V1230" t="b">
        <v>0</v>
      </c>
      <c r="W1230" t="b">
        <v>1</v>
      </c>
    </row>
    <row r="1231" spans="4:23" x14ac:dyDescent="0.25">
      <c r="D1231" s="27" t="s">
        <v>244</v>
      </c>
      <c r="E1231">
        <v>61</v>
      </c>
      <c r="G1231" t="b">
        <v>1</v>
      </c>
      <c r="H1231" t="b">
        <v>0</v>
      </c>
      <c r="I1231" t="b">
        <v>0</v>
      </c>
      <c r="N1231" t="b">
        <v>0</v>
      </c>
      <c r="O1231" t="s">
        <v>244</v>
      </c>
      <c r="T1231" t="b">
        <v>0</v>
      </c>
      <c r="V1231" t="b">
        <v>0</v>
      </c>
      <c r="W1231" t="b">
        <v>1</v>
      </c>
    </row>
    <row r="1232" spans="4:23" x14ac:dyDescent="0.25">
      <c r="D1232" s="27" t="s">
        <v>245</v>
      </c>
      <c r="E1232">
        <v>62</v>
      </c>
      <c r="G1232" t="b">
        <v>1</v>
      </c>
      <c r="H1232" t="b">
        <v>0</v>
      </c>
      <c r="I1232" t="b">
        <v>0</v>
      </c>
      <c r="N1232" t="b">
        <v>0</v>
      </c>
      <c r="O1232" t="s">
        <v>245</v>
      </c>
      <c r="T1232" t="b">
        <v>0</v>
      </c>
      <c r="V1232" t="b">
        <v>0</v>
      </c>
      <c r="W1232" t="b">
        <v>1</v>
      </c>
    </row>
    <row r="1233" spans="4:23" x14ac:dyDescent="0.25">
      <c r="D1233" s="27" t="s">
        <v>246</v>
      </c>
      <c r="E1233">
        <v>63</v>
      </c>
      <c r="G1233" t="b">
        <v>1</v>
      </c>
      <c r="H1233" t="b">
        <v>0</v>
      </c>
      <c r="I1233" t="b">
        <v>0</v>
      </c>
      <c r="N1233" t="b">
        <v>0</v>
      </c>
      <c r="O1233" t="s">
        <v>246</v>
      </c>
      <c r="T1233" t="b">
        <v>0</v>
      </c>
      <c r="V1233" t="b">
        <v>0</v>
      </c>
      <c r="W1233" t="b">
        <v>1</v>
      </c>
    </row>
    <row r="1234" spans="4:23" x14ac:dyDescent="0.25">
      <c r="D1234" s="27" t="s">
        <v>247</v>
      </c>
      <c r="E1234">
        <v>64</v>
      </c>
      <c r="G1234" t="b">
        <v>1</v>
      </c>
      <c r="H1234" t="b">
        <v>0</v>
      </c>
      <c r="I1234" t="b">
        <v>0</v>
      </c>
      <c r="N1234" t="b">
        <v>0</v>
      </c>
      <c r="O1234" t="s">
        <v>247</v>
      </c>
      <c r="T1234" t="b">
        <v>0</v>
      </c>
      <c r="V1234" t="b">
        <v>0</v>
      </c>
      <c r="W1234" t="b">
        <v>1</v>
      </c>
    </row>
    <row r="1235" spans="4:23" x14ac:dyDescent="0.25">
      <c r="D1235" s="27" t="s">
        <v>408</v>
      </c>
      <c r="E1235">
        <v>65</v>
      </c>
      <c r="G1235" t="b">
        <v>1</v>
      </c>
      <c r="H1235" t="b">
        <v>0</v>
      </c>
      <c r="I1235" t="b">
        <v>0</v>
      </c>
      <c r="N1235" t="b">
        <v>0</v>
      </c>
      <c r="O1235" t="s">
        <v>408</v>
      </c>
      <c r="T1235" t="b">
        <v>0</v>
      </c>
      <c r="V1235" t="b">
        <v>0</v>
      </c>
      <c r="W1235" t="b">
        <v>1</v>
      </c>
    </row>
    <row r="1236" spans="4:23" x14ac:dyDescent="0.25">
      <c r="D1236" s="27" t="s">
        <v>409</v>
      </c>
      <c r="E1236">
        <v>66</v>
      </c>
      <c r="G1236" t="b">
        <v>1</v>
      </c>
      <c r="H1236" t="b">
        <v>0</v>
      </c>
      <c r="I1236" t="b">
        <v>0</v>
      </c>
      <c r="N1236" t="b">
        <v>0</v>
      </c>
      <c r="O1236" t="s">
        <v>409</v>
      </c>
      <c r="T1236" t="b">
        <v>0</v>
      </c>
      <c r="V1236" t="b">
        <v>0</v>
      </c>
      <c r="W1236" t="b">
        <v>1</v>
      </c>
    </row>
    <row r="1237" spans="4:23" x14ac:dyDescent="0.25">
      <c r="D1237" s="27" t="s">
        <v>410</v>
      </c>
      <c r="E1237">
        <v>67</v>
      </c>
      <c r="G1237" t="b">
        <v>1</v>
      </c>
      <c r="H1237" t="b">
        <v>0</v>
      </c>
      <c r="I1237" t="b">
        <v>0</v>
      </c>
      <c r="N1237" t="b">
        <v>0</v>
      </c>
      <c r="O1237" t="s">
        <v>410</v>
      </c>
      <c r="T1237" t="b">
        <v>0</v>
      </c>
      <c r="V1237" t="b">
        <v>0</v>
      </c>
      <c r="W1237" t="b">
        <v>1</v>
      </c>
    </row>
    <row r="1238" spans="4:23" x14ac:dyDescent="0.25">
      <c r="D1238" s="27" t="s">
        <v>411</v>
      </c>
      <c r="E1238">
        <v>68</v>
      </c>
      <c r="G1238" t="b">
        <v>1</v>
      </c>
      <c r="H1238" t="b">
        <v>0</v>
      </c>
      <c r="I1238" t="b">
        <v>0</v>
      </c>
      <c r="N1238" t="b">
        <v>0</v>
      </c>
      <c r="O1238" t="s">
        <v>411</v>
      </c>
      <c r="T1238" t="b">
        <v>0</v>
      </c>
      <c r="V1238" t="b">
        <v>0</v>
      </c>
      <c r="W1238" t="b">
        <v>1</v>
      </c>
    </row>
    <row r="1239" spans="4:23" x14ac:dyDescent="0.25">
      <c r="D1239" s="27" t="s">
        <v>412</v>
      </c>
      <c r="E1239">
        <v>69</v>
      </c>
      <c r="G1239" t="b">
        <v>1</v>
      </c>
      <c r="H1239" t="b">
        <v>0</v>
      </c>
      <c r="I1239" t="b">
        <v>0</v>
      </c>
      <c r="N1239" t="b">
        <v>0</v>
      </c>
      <c r="O1239" t="s">
        <v>412</v>
      </c>
      <c r="T1239" t="b">
        <v>0</v>
      </c>
      <c r="V1239" t="b">
        <v>0</v>
      </c>
      <c r="W1239" t="b">
        <v>1</v>
      </c>
    </row>
    <row r="1240" spans="4:23" x14ac:dyDescent="0.25">
      <c r="D1240" s="27" t="s">
        <v>413</v>
      </c>
      <c r="E1240">
        <v>70</v>
      </c>
      <c r="G1240" t="b">
        <v>1</v>
      </c>
      <c r="H1240" t="b">
        <v>0</v>
      </c>
      <c r="I1240" t="b">
        <v>0</v>
      </c>
      <c r="N1240" t="b">
        <v>0</v>
      </c>
      <c r="O1240" t="s">
        <v>413</v>
      </c>
      <c r="T1240" t="b">
        <v>0</v>
      </c>
      <c r="V1240" t="b">
        <v>0</v>
      </c>
      <c r="W1240" t="b">
        <v>1</v>
      </c>
    </row>
    <row r="1241" spans="4:23" x14ac:dyDescent="0.25">
      <c r="D1241" s="27" t="s">
        <v>414</v>
      </c>
      <c r="E1241">
        <v>71</v>
      </c>
      <c r="G1241" t="b">
        <v>1</v>
      </c>
      <c r="H1241" t="b">
        <v>0</v>
      </c>
      <c r="I1241" t="b">
        <v>0</v>
      </c>
      <c r="N1241" t="b">
        <v>0</v>
      </c>
      <c r="O1241" t="s">
        <v>414</v>
      </c>
      <c r="T1241" t="b">
        <v>0</v>
      </c>
      <c r="V1241" t="b">
        <v>0</v>
      </c>
      <c r="W1241" t="b">
        <v>1</v>
      </c>
    </row>
    <row r="1242" spans="4:23" x14ac:dyDescent="0.25">
      <c r="D1242" s="27" t="s">
        <v>415</v>
      </c>
      <c r="E1242">
        <v>72</v>
      </c>
      <c r="G1242" t="b">
        <v>1</v>
      </c>
      <c r="H1242" t="b">
        <v>0</v>
      </c>
      <c r="I1242" t="b">
        <v>0</v>
      </c>
      <c r="N1242" t="b">
        <v>0</v>
      </c>
      <c r="O1242" t="s">
        <v>415</v>
      </c>
      <c r="T1242" t="b">
        <v>0</v>
      </c>
      <c r="V1242" t="b">
        <v>0</v>
      </c>
      <c r="W1242" t="b">
        <v>1</v>
      </c>
    </row>
    <row r="1243" spans="4:23" x14ac:dyDescent="0.25">
      <c r="D1243" s="27" t="s">
        <v>416</v>
      </c>
      <c r="E1243">
        <v>73</v>
      </c>
      <c r="G1243" t="b">
        <v>1</v>
      </c>
      <c r="H1243" t="b">
        <v>0</v>
      </c>
      <c r="I1243" t="b">
        <v>0</v>
      </c>
      <c r="N1243" t="b">
        <v>0</v>
      </c>
      <c r="O1243" t="s">
        <v>416</v>
      </c>
      <c r="T1243" t="b">
        <v>0</v>
      </c>
      <c r="V1243" t="b">
        <v>0</v>
      </c>
      <c r="W1243" t="b">
        <v>1</v>
      </c>
    </row>
    <row r="1244" spans="4:23" x14ac:dyDescent="0.25">
      <c r="D1244" s="27" t="s">
        <v>417</v>
      </c>
      <c r="E1244">
        <v>74</v>
      </c>
      <c r="G1244" t="b">
        <v>1</v>
      </c>
      <c r="H1244" t="b">
        <v>0</v>
      </c>
      <c r="I1244" t="b">
        <v>0</v>
      </c>
      <c r="N1244" t="b">
        <v>0</v>
      </c>
      <c r="O1244" t="s">
        <v>417</v>
      </c>
      <c r="T1244" t="b">
        <v>0</v>
      </c>
      <c r="V1244" t="b">
        <v>0</v>
      </c>
      <c r="W1244" t="b">
        <v>1</v>
      </c>
    </row>
    <row r="1245" spans="4:23" x14ac:dyDescent="0.25">
      <c r="D1245" s="27" t="s">
        <v>418</v>
      </c>
      <c r="E1245">
        <v>75</v>
      </c>
      <c r="G1245" t="b">
        <v>1</v>
      </c>
      <c r="H1245" t="b">
        <v>0</v>
      </c>
      <c r="I1245" t="b">
        <v>0</v>
      </c>
      <c r="N1245" t="b">
        <v>0</v>
      </c>
      <c r="O1245" t="s">
        <v>418</v>
      </c>
      <c r="T1245" t="b">
        <v>0</v>
      </c>
      <c r="V1245" t="b">
        <v>0</v>
      </c>
      <c r="W1245" t="b">
        <v>1</v>
      </c>
    </row>
    <row r="1246" spans="4:23" x14ac:dyDescent="0.25">
      <c r="D1246" s="27" t="s">
        <v>419</v>
      </c>
      <c r="E1246">
        <v>76</v>
      </c>
      <c r="G1246" t="b">
        <v>1</v>
      </c>
      <c r="H1246" t="b">
        <v>0</v>
      </c>
      <c r="I1246" t="b">
        <v>0</v>
      </c>
      <c r="N1246" t="b">
        <v>0</v>
      </c>
      <c r="O1246" t="s">
        <v>419</v>
      </c>
      <c r="T1246" t="b">
        <v>0</v>
      </c>
      <c r="V1246" t="b">
        <v>0</v>
      </c>
      <c r="W1246" t="b">
        <v>1</v>
      </c>
    </row>
    <row r="1247" spans="4:23" x14ac:dyDescent="0.25">
      <c r="D1247" s="27" t="s">
        <v>420</v>
      </c>
      <c r="E1247">
        <v>77</v>
      </c>
      <c r="G1247" t="b">
        <v>1</v>
      </c>
      <c r="H1247" t="b">
        <v>0</v>
      </c>
      <c r="I1247" t="b">
        <v>0</v>
      </c>
      <c r="N1247" t="b">
        <v>0</v>
      </c>
      <c r="O1247" t="s">
        <v>420</v>
      </c>
      <c r="T1247" t="b">
        <v>0</v>
      </c>
      <c r="V1247" t="b">
        <v>0</v>
      </c>
      <c r="W1247" t="b">
        <v>1</v>
      </c>
    </row>
    <row r="1248" spans="4:23" x14ac:dyDescent="0.25">
      <c r="D1248" s="27" t="s">
        <v>421</v>
      </c>
      <c r="E1248">
        <v>78</v>
      </c>
      <c r="G1248" t="b">
        <v>1</v>
      </c>
      <c r="H1248" t="b">
        <v>0</v>
      </c>
      <c r="I1248" t="b">
        <v>0</v>
      </c>
      <c r="N1248" t="b">
        <v>0</v>
      </c>
      <c r="O1248" t="s">
        <v>421</v>
      </c>
      <c r="T1248" t="b">
        <v>0</v>
      </c>
      <c r="V1248" t="b">
        <v>0</v>
      </c>
      <c r="W1248" t="b">
        <v>1</v>
      </c>
    </row>
    <row r="1249" spans="4:23" x14ac:dyDescent="0.25">
      <c r="D1249" s="27" t="s">
        <v>422</v>
      </c>
      <c r="E1249">
        <v>79</v>
      </c>
      <c r="G1249" t="b">
        <v>1</v>
      </c>
      <c r="H1249" t="b">
        <v>0</v>
      </c>
      <c r="I1249" t="b">
        <v>0</v>
      </c>
      <c r="N1249" t="b">
        <v>0</v>
      </c>
      <c r="O1249" t="s">
        <v>422</v>
      </c>
      <c r="T1249" t="b">
        <v>0</v>
      </c>
      <c r="V1249" t="b">
        <v>0</v>
      </c>
      <c r="W1249" t="b">
        <v>1</v>
      </c>
    </row>
    <row r="1250" spans="4:23" x14ac:dyDescent="0.25">
      <c r="D1250" s="27" t="s">
        <v>423</v>
      </c>
      <c r="E1250">
        <v>80</v>
      </c>
      <c r="G1250" t="b">
        <v>1</v>
      </c>
      <c r="H1250" t="b">
        <v>0</v>
      </c>
      <c r="I1250" t="b">
        <v>0</v>
      </c>
      <c r="N1250" t="b">
        <v>0</v>
      </c>
      <c r="O1250" t="s">
        <v>423</v>
      </c>
      <c r="T1250" t="b">
        <v>0</v>
      </c>
      <c r="V1250" t="b">
        <v>0</v>
      </c>
      <c r="W1250" t="b">
        <v>1</v>
      </c>
    </row>
    <row r="1251" spans="4:23" x14ac:dyDescent="0.25">
      <c r="D1251" s="27" t="s">
        <v>424</v>
      </c>
      <c r="E1251">
        <v>81</v>
      </c>
      <c r="G1251" t="b">
        <v>1</v>
      </c>
      <c r="H1251" t="b">
        <v>0</v>
      </c>
      <c r="I1251" t="b">
        <v>0</v>
      </c>
      <c r="N1251" t="b">
        <v>0</v>
      </c>
      <c r="O1251" t="s">
        <v>424</v>
      </c>
      <c r="T1251" t="b">
        <v>0</v>
      </c>
      <c r="V1251" t="b">
        <v>0</v>
      </c>
      <c r="W1251" t="b">
        <v>1</v>
      </c>
    </row>
    <row r="1252" spans="4:23" x14ac:dyDescent="0.25">
      <c r="D1252" s="27" t="s">
        <v>425</v>
      </c>
      <c r="E1252">
        <v>82</v>
      </c>
      <c r="G1252" t="b">
        <v>1</v>
      </c>
      <c r="H1252" t="b">
        <v>0</v>
      </c>
      <c r="I1252" t="b">
        <v>0</v>
      </c>
      <c r="N1252" t="b">
        <v>0</v>
      </c>
      <c r="O1252" t="s">
        <v>425</v>
      </c>
      <c r="T1252" t="b">
        <v>0</v>
      </c>
      <c r="V1252" t="b">
        <v>0</v>
      </c>
      <c r="W1252" t="b">
        <v>1</v>
      </c>
    </row>
    <row r="1253" spans="4:23" x14ac:dyDescent="0.25">
      <c r="D1253" s="27" t="s">
        <v>426</v>
      </c>
      <c r="E1253">
        <v>83</v>
      </c>
      <c r="G1253" t="b">
        <v>1</v>
      </c>
      <c r="H1253" t="b">
        <v>0</v>
      </c>
      <c r="I1253" t="b">
        <v>0</v>
      </c>
      <c r="N1253" t="b">
        <v>0</v>
      </c>
      <c r="O1253" t="s">
        <v>426</v>
      </c>
      <c r="T1253" t="b">
        <v>0</v>
      </c>
      <c r="V1253" t="b">
        <v>0</v>
      </c>
      <c r="W1253" t="b">
        <v>1</v>
      </c>
    </row>
    <row r="1254" spans="4:23" x14ac:dyDescent="0.25">
      <c r="D1254" s="27" t="s">
        <v>427</v>
      </c>
      <c r="E1254">
        <v>84</v>
      </c>
      <c r="G1254" t="b">
        <v>1</v>
      </c>
      <c r="H1254" t="b">
        <v>0</v>
      </c>
      <c r="I1254" t="b">
        <v>0</v>
      </c>
      <c r="N1254" t="b">
        <v>0</v>
      </c>
      <c r="O1254" t="s">
        <v>427</v>
      </c>
      <c r="T1254" t="b">
        <v>0</v>
      </c>
      <c r="V1254" t="b">
        <v>0</v>
      </c>
      <c r="W1254" t="b">
        <v>1</v>
      </c>
    </row>
    <row r="1255" spans="4:23" x14ac:dyDescent="0.25">
      <c r="D1255" s="27" t="s">
        <v>428</v>
      </c>
      <c r="E1255">
        <v>85</v>
      </c>
      <c r="G1255" t="b">
        <v>1</v>
      </c>
      <c r="H1255" t="b">
        <v>0</v>
      </c>
      <c r="I1255" t="b">
        <v>0</v>
      </c>
      <c r="N1255" t="b">
        <v>0</v>
      </c>
      <c r="O1255" t="s">
        <v>428</v>
      </c>
      <c r="T1255" t="b">
        <v>0</v>
      </c>
      <c r="V1255" t="b">
        <v>0</v>
      </c>
      <c r="W1255" t="b">
        <v>1</v>
      </c>
    </row>
    <row r="1256" spans="4:23" x14ac:dyDescent="0.25">
      <c r="D1256" s="27" t="s">
        <v>429</v>
      </c>
      <c r="E1256">
        <v>86</v>
      </c>
      <c r="G1256" t="b">
        <v>1</v>
      </c>
      <c r="H1256" t="b">
        <v>0</v>
      </c>
      <c r="I1256" t="b">
        <v>0</v>
      </c>
      <c r="N1256" t="b">
        <v>0</v>
      </c>
      <c r="O1256" t="s">
        <v>429</v>
      </c>
      <c r="T1256" t="b">
        <v>0</v>
      </c>
      <c r="V1256" t="b">
        <v>0</v>
      </c>
      <c r="W1256" t="b">
        <v>1</v>
      </c>
    </row>
    <row r="1257" spans="4:23" x14ac:dyDescent="0.25">
      <c r="D1257" s="27" t="s">
        <v>430</v>
      </c>
      <c r="E1257">
        <v>87</v>
      </c>
      <c r="G1257" t="b">
        <v>1</v>
      </c>
      <c r="H1257" t="b">
        <v>0</v>
      </c>
      <c r="I1257" t="b">
        <v>0</v>
      </c>
      <c r="N1257" t="b">
        <v>0</v>
      </c>
      <c r="O1257" t="s">
        <v>430</v>
      </c>
      <c r="T1257" t="b">
        <v>0</v>
      </c>
      <c r="V1257" t="b">
        <v>0</v>
      </c>
      <c r="W1257" t="b">
        <v>1</v>
      </c>
    </row>
    <row r="1258" spans="4:23" x14ac:dyDescent="0.25">
      <c r="D1258" s="27" t="s">
        <v>431</v>
      </c>
      <c r="E1258">
        <v>88</v>
      </c>
      <c r="G1258" t="b">
        <v>1</v>
      </c>
      <c r="H1258" t="b">
        <v>0</v>
      </c>
      <c r="I1258" t="b">
        <v>0</v>
      </c>
      <c r="N1258" t="b">
        <v>0</v>
      </c>
      <c r="O1258" t="s">
        <v>431</v>
      </c>
      <c r="T1258" t="b">
        <v>0</v>
      </c>
      <c r="V1258" t="b">
        <v>0</v>
      </c>
      <c r="W1258" t="b">
        <v>1</v>
      </c>
    </row>
    <row r="1259" spans="4:23" x14ac:dyDescent="0.25">
      <c r="D1259" s="27" t="s">
        <v>97</v>
      </c>
      <c r="E1259">
        <v>89</v>
      </c>
      <c r="G1259" t="b">
        <v>1</v>
      </c>
      <c r="H1259" t="b">
        <v>0</v>
      </c>
      <c r="I1259" t="b">
        <v>0</v>
      </c>
      <c r="N1259" t="b">
        <v>0</v>
      </c>
      <c r="O1259" t="s">
        <v>1571</v>
      </c>
      <c r="T1259" t="b">
        <v>0</v>
      </c>
      <c r="V1259" t="b">
        <v>0</v>
      </c>
      <c r="W1259" t="b">
        <v>1</v>
      </c>
    </row>
    <row r="1260" spans="4:23" x14ac:dyDescent="0.25">
      <c r="D1260" s="27" t="s">
        <v>99</v>
      </c>
      <c r="E1260">
        <v>90</v>
      </c>
      <c r="G1260" t="b">
        <v>1</v>
      </c>
      <c r="H1260" t="b">
        <v>0</v>
      </c>
      <c r="I1260" t="b">
        <v>0</v>
      </c>
      <c r="N1260" t="b">
        <v>0</v>
      </c>
      <c r="O1260" t="s">
        <v>1572</v>
      </c>
      <c r="T1260" t="b">
        <v>0</v>
      </c>
      <c r="V1260" t="b">
        <v>0</v>
      </c>
      <c r="W1260" t="b">
        <v>1</v>
      </c>
    </row>
    <row r="1261" spans="4:23" x14ac:dyDescent="0.25">
      <c r="D1261" s="27" t="s">
        <v>101</v>
      </c>
      <c r="E1261">
        <v>91</v>
      </c>
      <c r="G1261" t="b">
        <v>1</v>
      </c>
      <c r="H1261" t="b">
        <v>0</v>
      </c>
      <c r="I1261" t="b">
        <v>0</v>
      </c>
      <c r="N1261" t="b">
        <v>0</v>
      </c>
      <c r="O1261" t="s">
        <v>1573</v>
      </c>
      <c r="T1261" t="b">
        <v>0</v>
      </c>
      <c r="V1261" t="b">
        <v>0</v>
      </c>
      <c r="W1261" t="b">
        <v>1</v>
      </c>
    </row>
    <row r="1262" spans="4:23" x14ac:dyDescent="0.25">
      <c r="D1262" s="27" t="s">
        <v>103</v>
      </c>
      <c r="E1262">
        <v>92</v>
      </c>
      <c r="G1262" t="b">
        <v>1</v>
      </c>
      <c r="H1262" t="b">
        <v>0</v>
      </c>
      <c r="I1262" t="b">
        <v>0</v>
      </c>
      <c r="N1262" t="b">
        <v>0</v>
      </c>
      <c r="O1262" t="s">
        <v>1574</v>
      </c>
      <c r="T1262" t="b">
        <v>0</v>
      </c>
      <c r="V1262" t="b">
        <v>0</v>
      </c>
      <c r="W1262" t="b">
        <v>1</v>
      </c>
    </row>
    <row r="1263" spans="4:23" x14ac:dyDescent="0.25">
      <c r="D1263" s="27" t="s">
        <v>105</v>
      </c>
      <c r="E1263">
        <v>93</v>
      </c>
      <c r="G1263" t="b">
        <v>1</v>
      </c>
      <c r="H1263" t="b">
        <v>0</v>
      </c>
      <c r="I1263" t="b">
        <v>0</v>
      </c>
      <c r="N1263" t="b">
        <v>0</v>
      </c>
      <c r="O1263" t="s">
        <v>1575</v>
      </c>
      <c r="T1263" t="b">
        <v>0</v>
      </c>
      <c r="V1263" t="b">
        <v>0</v>
      </c>
      <c r="W1263" t="b">
        <v>1</v>
      </c>
    </row>
    <row r="1264" spans="4:23" x14ac:dyDescent="0.25">
      <c r="D1264" s="27" t="s">
        <v>107</v>
      </c>
      <c r="E1264">
        <v>94</v>
      </c>
      <c r="G1264" t="b">
        <v>1</v>
      </c>
      <c r="H1264" t="b">
        <v>0</v>
      </c>
      <c r="I1264" t="b">
        <v>0</v>
      </c>
      <c r="N1264" t="b">
        <v>0</v>
      </c>
      <c r="O1264" t="s">
        <v>1576</v>
      </c>
      <c r="T1264" t="b">
        <v>0</v>
      </c>
      <c r="V1264" t="b">
        <v>0</v>
      </c>
      <c r="W1264" t="b">
        <v>1</v>
      </c>
    </row>
    <row r="1265" spans="4:23" x14ac:dyDescent="0.25">
      <c r="D1265" s="27" t="s">
        <v>109</v>
      </c>
      <c r="E1265">
        <v>95</v>
      </c>
      <c r="G1265" t="b">
        <v>1</v>
      </c>
      <c r="H1265" t="b">
        <v>0</v>
      </c>
      <c r="I1265" t="b">
        <v>0</v>
      </c>
      <c r="N1265" t="b">
        <v>0</v>
      </c>
      <c r="O1265" t="s">
        <v>1577</v>
      </c>
      <c r="T1265" t="b">
        <v>0</v>
      </c>
      <c r="V1265" t="b">
        <v>0</v>
      </c>
      <c r="W1265" t="b">
        <v>1</v>
      </c>
    </row>
    <row r="1266" spans="4:23" x14ac:dyDescent="0.25">
      <c r="D1266" s="27" t="s">
        <v>111</v>
      </c>
      <c r="E1266">
        <v>96</v>
      </c>
      <c r="G1266" t="b">
        <v>1</v>
      </c>
      <c r="H1266" t="b">
        <v>0</v>
      </c>
      <c r="I1266" t="b">
        <v>0</v>
      </c>
      <c r="N1266" t="b">
        <v>0</v>
      </c>
      <c r="O1266" t="s">
        <v>1578</v>
      </c>
      <c r="T1266" t="b">
        <v>0</v>
      </c>
      <c r="V1266" t="b">
        <v>0</v>
      </c>
      <c r="W1266" t="b">
        <v>1</v>
      </c>
    </row>
    <row r="1267" spans="4:23" x14ac:dyDescent="0.25">
      <c r="D1267" s="27" t="s">
        <v>113</v>
      </c>
      <c r="E1267">
        <v>97</v>
      </c>
      <c r="G1267" t="b">
        <v>1</v>
      </c>
      <c r="H1267" t="b">
        <v>0</v>
      </c>
      <c r="I1267" t="b">
        <v>0</v>
      </c>
      <c r="N1267" t="b">
        <v>0</v>
      </c>
      <c r="O1267" t="s">
        <v>1579</v>
      </c>
      <c r="T1267" t="b">
        <v>0</v>
      </c>
      <c r="V1267" t="b">
        <v>0</v>
      </c>
      <c r="W1267" t="b">
        <v>1</v>
      </c>
    </row>
    <row r="1268" spans="4:23" x14ac:dyDescent="0.25">
      <c r="D1268" s="27" t="s">
        <v>115</v>
      </c>
      <c r="E1268">
        <v>98</v>
      </c>
      <c r="G1268" t="b">
        <v>1</v>
      </c>
      <c r="H1268" t="b">
        <v>0</v>
      </c>
      <c r="I1268" t="b">
        <v>0</v>
      </c>
      <c r="N1268" t="b">
        <v>0</v>
      </c>
      <c r="O1268" t="s">
        <v>1580</v>
      </c>
      <c r="T1268" t="b">
        <v>0</v>
      </c>
      <c r="V1268" t="b">
        <v>0</v>
      </c>
      <c r="W1268" t="b">
        <v>1</v>
      </c>
    </row>
    <row r="1269" spans="4:23" x14ac:dyDescent="0.25">
      <c r="D1269" s="27" t="s">
        <v>117</v>
      </c>
      <c r="E1269">
        <v>99</v>
      </c>
      <c r="G1269" t="b">
        <v>1</v>
      </c>
      <c r="H1269" t="b">
        <v>0</v>
      </c>
      <c r="I1269" t="b">
        <v>0</v>
      </c>
      <c r="N1269" t="b">
        <v>0</v>
      </c>
      <c r="O1269" t="s">
        <v>1581</v>
      </c>
      <c r="T1269" t="b">
        <v>0</v>
      </c>
      <c r="V1269" t="b">
        <v>0</v>
      </c>
      <c r="W1269" t="b">
        <v>1</v>
      </c>
    </row>
    <row r="1270" spans="4:23" x14ac:dyDescent="0.25">
      <c r="D1270" s="27" t="s">
        <v>119</v>
      </c>
      <c r="E1270">
        <v>100</v>
      </c>
      <c r="G1270" t="b">
        <v>1</v>
      </c>
      <c r="H1270" t="b">
        <v>0</v>
      </c>
      <c r="I1270" t="b">
        <v>0</v>
      </c>
      <c r="N1270" t="b">
        <v>0</v>
      </c>
      <c r="O1270" t="s">
        <v>1582</v>
      </c>
      <c r="T1270" t="b">
        <v>0</v>
      </c>
      <c r="V1270" t="b">
        <v>0</v>
      </c>
      <c r="W1270" t="b">
        <v>1</v>
      </c>
    </row>
    <row r="1271" spans="4:23" x14ac:dyDescent="0.25">
      <c r="D1271" s="27" t="s">
        <v>121</v>
      </c>
      <c r="E1271">
        <v>101</v>
      </c>
      <c r="G1271" t="b">
        <v>1</v>
      </c>
      <c r="H1271" t="b">
        <v>0</v>
      </c>
      <c r="I1271" t="b">
        <v>0</v>
      </c>
      <c r="N1271" t="b">
        <v>0</v>
      </c>
      <c r="O1271" t="s">
        <v>1583</v>
      </c>
      <c r="T1271" t="b">
        <v>0</v>
      </c>
      <c r="V1271" t="b">
        <v>0</v>
      </c>
      <c r="W1271" t="b">
        <v>1</v>
      </c>
    </row>
    <row r="1272" spans="4:23" x14ac:dyDescent="0.25">
      <c r="D1272" s="27" t="s">
        <v>432</v>
      </c>
      <c r="E1272">
        <v>102</v>
      </c>
      <c r="G1272" t="b">
        <v>1</v>
      </c>
      <c r="H1272" t="b">
        <v>0</v>
      </c>
      <c r="I1272" t="b">
        <v>0</v>
      </c>
      <c r="N1272" t="b">
        <v>0</v>
      </c>
      <c r="O1272" t="s">
        <v>432</v>
      </c>
      <c r="T1272" t="b">
        <v>0</v>
      </c>
      <c r="V1272" t="b">
        <v>0</v>
      </c>
      <c r="W1272" t="b">
        <v>1</v>
      </c>
    </row>
    <row r="1273" spans="4:23" x14ac:dyDescent="0.25">
      <c r="D1273" s="27" t="s">
        <v>433</v>
      </c>
      <c r="E1273">
        <v>103</v>
      </c>
      <c r="G1273" t="b">
        <v>1</v>
      </c>
      <c r="H1273" t="b">
        <v>0</v>
      </c>
      <c r="I1273" t="b">
        <v>0</v>
      </c>
      <c r="N1273" t="b">
        <v>0</v>
      </c>
      <c r="O1273" t="s">
        <v>433</v>
      </c>
      <c r="T1273" t="b">
        <v>0</v>
      </c>
      <c r="V1273" t="b">
        <v>0</v>
      </c>
      <c r="W1273" t="b">
        <v>1</v>
      </c>
    </row>
    <row r="1274" spans="4:23" x14ac:dyDescent="0.25">
      <c r="D1274" s="27" t="s">
        <v>434</v>
      </c>
      <c r="E1274">
        <v>104</v>
      </c>
      <c r="G1274" t="b">
        <v>1</v>
      </c>
      <c r="H1274" t="b">
        <v>0</v>
      </c>
      <c r="I1274" t="b">
        <v>0</v>
      </c>
      <c r="N1274" t="b">
        <v>0</v>
      </c>
      <c r="O1274" t="s">
        <v>434</v>
      </c>
      <c r="T1274" t="b">
        <v>0</v>
      </c>
      <c r="V1274" t="b">
        <v>0</v>
      </c>
      <c r="W1274" t="b">
        <v>1</v>
      </c>
    </row>
    <row r="1275" spans="4:23" x14ac:dyDescent="0.25">
      <c r="D1275" s="27" t="s">
        <v>435</v>
      </c>
      <c r="E1275">
        <v>105</v>
      </c>
      <c r="G1275" t="b">
        <v>1</v>
      </c>
      <c r="H1275" t="b">
        <v>0</v>
      </c>
      <c r="I1275" t="b">
        <v>0</v>
      </c>
      <c r="N1275" t="b">
        <v>0</v>
      </c>
      <c r="O1275" t="s">
        <v>435</v>
      </c>
      <c r="T1275" t="b">
        <v>0</v>
      </c>
      <c r="V1275" t="b">
        <v>0</v>
      </c>
      <c r="W1275" t="b">
        <v>1</v>
      </c>
    </row>
    <row r="1276" spans="4:23" x14ac:dyDescent="0.25">
      <c r="D1276" s="27" t="s">
        <v>436</v>
      </c>
      <c r="E1276">
        <v>106</v>
      </c>
      <c r="G1276" t="b">
        <v>1</v>
      </c>
      <c r="H1276" t="b">
        <v>0</v>
      </c>
      <c r="I1276" t="b">
        <v>0</v>
      </c>
      <c r="N1276" t="b">
        <v>0</v>
      </c>
      <c r="O1276" t="s">
        <v>436</v>
      </c>
      <c r="T1276" t="b">
        <v>0</v>
      </c>
      <c r="V1276" t="b">
        <v>0</v>
      </c>
      <c r="W1276" t="b">
        <v>1</v>
      </c>
    </row>
    <row r="1277" spans="4:23" x14ac:dyDescent="0.25">
      <c r="D1277" s="27" t="s">
        <v>437</v>
      </c>
      <c r="E1277">
        <v>107</v>
      </c>
      <c r="G1277" t="b">
        <v>1</v>
      </c>
      <c r="H1277" t="b">
        <v>0</v>
      </c>
      <c r="I1277" t="b">
        <v>0</v>
      </c>
      <c r="N1277" t="b">
        <v>0</v>
      </c>
      <c r="O1277" t="s">
        <v>437</v>
      </c>
      <c r="T1277" t="b">
        <v>0</v>
      </c>
      <c r="V1277" t="b">
        <v>0</v>
      </c>
      <c r="W1277" t="b">
        <v>1</v>
      </c>
    </row>
    <row r="1278" spans="4:23" x14ac:dyDescent="0.25">
      <c r="D1278" s="27" t="s">
        <v>438</v>
      </c>
      <c r="E1278">
        <v>108</v>
      </c>
      <c r="G1278" t="b">
        <v>1</v>
      </c>
      <c r="H1278" t="b">
        <v>0</v>
      </c>
      <c r="I1278" t="b">
        <v>0</v>
      </c>
      <c r="N1278" t="b">
        <v>0</v>
      </c>
      <c r="O1278" t="s">
        <v>438</v>
      </c>
      <c r="T1278" t="b">
        <v>0</v>
      </c>
      <c r="V1278" t="b">
        <v>0</v>
      </c>
      <c r="W1278" t="b">
        <v>1</v>
      </c>
    </row>
    <row r="1279" spans="4:23" x14ac:dyDescent="0.25">
      <c r="D1279" s="27" t="s">
        <v>439</v>
      </c>
      <c r="E1279">
        <v>109</v>
      </c>
      <c r="G1279" t="b">
        <v>1</v>
      </c>
      <c r="H1279" t="b">
        <v>0</v>
      </c>
      <c r="I1279" t="b">
        <v>0</v>
      </c>
      <c r="N1279" t="b">
        <v>0</v>
      </c>
      <c r="O1279" t="s">
        <v>439</v>
      </c>
      <c r="T1279" t="b">
        <v>0</v>
      </c>
      <c r="V1279" t="b">
        <v>0</v>
      </c>
      <c r="W1279" t="b">
        <v>1</v>
      </c>
    </row>
    <row r="1280" spans="4:23" x14ac:dyDescent="0.25">
      <c r="D1280" s="27" t="s">
        <v>440</v>
      </c>
      <c r="E1280">
        <v>110</v>
      </c>
      <c r="G1280" t="b">
        <v>1</v>
      </c>
      <c r="H1280" t="b">
        <v>0</v>
      </c>
      <c r="I1280" t="b">
        <v>0</v>
      </c>
      <c r="N1280" t="b">
        <v>0</v>
      </c>
      <c r="O1280" t="s">
        <v>440</v>
      </c>
      <c r="T1280" t="b">
        <v>0</v>
      </c>
      <c r="V1280" t="b">
        <v>0</v>
      </c>
      <c r="W1280" t="b">
        <v>1</v>
      </c>
    </row>
    <row r="1281" spans="4:23" x14ac:dyDescent="0.25">
      <c r="D1281" s="27" t="s">
        <v>441</v>
      </c>
      <c r="E1281">
        <v>111</v>
      </c>
      <c r="G1281" t="b">
        <v>1</v>
      </c>
      <c r="H1281" t="b">
        <v>0</v>
      </c>
      <c r="I1281" t="b">
        <v>0</v>
      </c>
      <c r="N1281" t="b">
        <v>0</v>
      </c>
      <c r="O1281" t="s">
        <v>441</v>
      </c>
      <c r="T1281" t="b">
        <v>0</v>
      </c>
      <c r="V1281" t="b">
        <v>0</v>
      </c>
      <c r="W1281" t="b">
        <v>1</v>
      </c>
    </row>
    <row r="1282" spans="4:23" x14ac:dyDescent="0.25">
      <c r="D1282" s="27" t="s">
        <v>442</v>
      </c>
      <c r="E1282">
        <v>112</v>
      </c>
      <c r="G1282" t="b">
        <v>1</v>
      </c>
      <c r="H1282" t="b">
        <v>0</v>
      </c>
      <c r="I1282" t="b">
        <v>0</v>
      </c>
      <c r="N1282" t="b">
        <v>0</v>
      </c>
      <c r="O1282" t="s">
        <v>442</v>
      </c>
      <c r="T1282" t="b">
        <v>0</v>
      </c>
      <c r="V1282" t="b">
        <v>0</v>
      </c>
      <c r="W1282" t="b">
        <v>1</v>
      </c>
    </row>
    <row r="1283" spans="4:23" x14ac:dyDescent="0.25">
      <c r="D1283" s="27" t="s">
        <v>443</v>
      </c>
      <c r="E1283">
        <v>113</v>
      </c>
      <c r="G1283" t="b">
        <v>1</v>
      </c>
      <c r="H1283" t="b">
        <v>0</v>
      </c>
      <c r="I1283" t="b">
        <v>0</v>
      </c>
      <c r="N1283" t="b">
        <v>0</v>
      </c>
      <c r="O1283" t="s">
        <v>443</v>
      </c>
      <c r="T1283" t="b">
        <v>0</v>
      </c>
      <c r="V1283" t="b">
        <v>0</v>
      </c>
      <c r="W1283" t="b">
        <v>1</v>
      </c>
    </row>
    <row r="1284" spans="4:23" x14ac:dyDescent="0.25">
      <c r="D1284" s="27" t="s">
        <v>444</v>
      </c>
      <c r="E1284">
        <v>114</v>
      </c>
      <c r="G1284" t="b">
        <v>1</v>
      </c>
      <c r="H1284" t="b">
        <v>0</v>
      </c>
      <c r="I1284" t="b">
        <v>0</v>
      </c>
      <c r="N1284" t="b">
        <v>0</v>
      </c>
      <c r="O1284" t="s">
        <v>444</v>
      </c>
      <c r="T1284" t="b">
        <v>0</v>
      </c>
      <c r="V1284" t="b">
        <v>0</v>
      </c>
      <c r="W1284" t="b">
        <v>1</v>
      </c>
    </row>
    <row r="1285" spans="4:23" x14ac:dyDescent="0.25">
      <c r="D1285" s="27" t="s">
        <v>445</v>
      </c>
      <c r="E1285">
        <v>115</v>
      </c>
      <c r="G1285" t="b">
        <v>1</v>
      </c>
      <c r="H1285" t="b">
        <v>0</v>
      </c>
      <c r="I1285" t="b">
        <v>0</v>
      </c>
      <c r="N1285" t="b">
        <v>0</v>
      </c>
      <c r="O1285" t="s">
        <v>445</v>
      </c>
      <c r="T1285" t="b">
        <v>0</v>
      </c>
      <c r="V1285" t="b">
        <v>0</v>
      </c>
      <c r="W1285" t="b">
        <v>1</v>
      </c>
    </row>
    <row r="1286" spans="4:23" x14ac:dyDescent="0.25">
      <c r="D1286" s="27" t="s">
        <v>446</v>
      </c>
      <c r="E1286">
        <v>116</v>
      </c>
      <c r="G1286" t="b">
        <v>1</v>
      </c>
      <c r="H1286" t="b">
        <v>0</v>
      </c>
      <c r="I1286" t="b">
        <v>0</v>
      </c>
      <c r="N1286" t="b">
        <v>0</v>
      </c>
      <c r="O1286" t="s">
        <v>446</v>
      </c>
      <c r="T1286" t="b">
        <v>0</v>
      </c>
      <c r="V1286" t="b">
        <v>0</v>
      </c>
      <c r="W1286" t="b">
        <v>1</v>
      </c>
    </row>
    <row r="1287" spans="4:23" x14ac:dyDescent="0.25">
      <c r="D1287" s="27" t="s">
        <v>447</v>
      </c>
      <c r="E1287">
        <v>117</v>
      </c>
      <c r="G1287" t="b">
        <v>1</v>
      </c>
      <c r="H1287" t="b">
        <v>0</v>
      </c>
      <c r="I1287" t="b">
        <v>0</v>
      </c>
      <c r="N1287" t="b">
        <v>0</v>
      </c>
      <c r="O1287" t="s">
        <v>447</v>
      </c>
      <c r="T1287" t="b">
        <v>0</v>
      </c>
      <c r="V1287" t="b">
        <v>0</v>
      </c>
      <c r="W1287" t="b">
        <v>1</v>
      </c>
    </row>
    <row r="1288" spans="4:23" x14ac:dyDescent="0.25">
      <c r="D1288" s="27" t="s">
        <v>448</v>
      </c>
      <c r="E1288">
        <v>118</v>
      </c>
      <c r="G1288" t="b">
        <v>1</v>
      </c>
      <c r="H1288" t="b">
        <v>0</v>
      </c>
      <c r="I1288" t="b">
        <v>0</v>
      </c>
      <c r="N1288" t="b">
        <v>0</v>
      </c>
      <c r="O1288" t="s">
        <v>448</v>
      </c>
      <c r="T1288" t="b">
        <v>0</v>
      </c>
      <c r="V1288" t="b">
        <v>0</v>
      </c>
      <c r="W1288" t="b">
        <v>1</v>
      </c>
    </row>
    <row r="1289" spans="4:23" x14ac:dyDescent="0.25">
      <c r="D1289" s="27" t="s">
        <v>449</v>
      </c>
      <c r="E1289">
        <v>119</v>
      </c>
      <c r="G1289" t="b">
        <v>1</v>
      </c>
      <c r="H1289" t="b">
        <v>0</v>
      </c>
      <c r="I1289" t="b">
        <v>0</v>
      </c>
      <c r="N1289" t="b">
        <v>0</v>
      </c>
      <c r="O1289" t="s">
        <v>449</v>
      </c>
      <c r="T1289" t="b">
        <v>0</v>
      </c>
      <c r="V1289" t="b">
        <v>0</v>
      </c>
      <c r="W1289" t="b">
        <v>1</v>
      </c>
    </row>
    <row r="1290" spans="4:23" x14ac:dyDescent="0.25">
      <c r="D1290" s="27" t="s">
        <v>450</v>
      </c>
      <c r="E1290">
        <v>120</v>
      </c>
      <c r="G1290" t="b">
        <v>1</v>
      </c>
      <c r="H1290" t="b">
        <v>0</v>
      </c>
      <c r="I1290" t="b">
        <v>0</v>
      </c>
      <c r="N1290" t="b">
        <v>0</v>
      </c>
      <c r="O1290" t="s">
        <v>450</v>
      </c>
      <c r="T1290" t="b">
        <v>0</v>
      </c>
      <c r="V1290" t="b">
        <v>0</v>
      </c>
      <c r="W1290" t="b">
        <v>1</v>
      </c>
    </row>
    <row r="1291" spans="4:23" x14ac:dyDescent="0.25">
      <c r="D1291" s="27" t="s">
        <v>451</v>
      </c>
      <c r="E1291">
        <v>121</v>
      </c>
      <c r="G1291" t="b">
        <v>1</v>
      </c>
      <c r="H1291" t="b">
        <v>0</v>
      </c>
      <c r="I1291" t="b">
        <v>0</v>
      </c>
      <c r="N1291" t="b">
        <v>0</v>
      </c>
      <c r="O1291" t="s">
        <v>451</v>
      </c>
      <c r="T1291" t="b">
        <v>0</v>
      </c>
      <c r="V1291" t="b">
        <v>0</v>
      </c>
      <c r="W1291" t="b">
        <v>1</v>
      </c>
    </row>
    <row r="1292" spans="4:23" x14ac:dyDescent="0.25">
      <c r="D1292" s="27" t="s">
        <v>452</v>
      </c>
      <c r="E1292">
        <v>122</v>
      </c>
      <c r="G1292" t="b">
        <v>1</v>
      </c>
      <c r="H1292" t="b">
        <v>0</v>
      </c>
      <c r="I1292" t="b">
        <v>0</v>
      </c>
      <c r="N1292" t="b">
        <v>0</v>
      </c>
      <c r="O1292" t="s">
        <v>452</v>
      </c>
      <c r="T1292" t="b">
        <v>0</v>
      </c>
      <c r="V1292" t="b">
        <v>0</v>
      </c>
      <c r="W1292" t="b">
        <v>1</v>
      </c>
    </row>
    <row r="1293" spans="4:23" x14ac:dyDescent="0.25">
      <c r="D1293" s="27" t="s">
        <v>453</v>
      </c>
      <c r="E1293">
        <v>123</v>
      </c>
      <c r="G1293" t="b">
        <v>1</v>
      </c>
      <c r="H1293" t="b">
        <v>0</v>
      </c>
      <c r="I1293" t="b">
        <v>0</v>
      </c>
      <c r="N1293" t="b">
        <v>0</v>
      </c>
      <c r="O1293" t="s">
        <v>453</v>
      </c>
      <c r="T1293" t="b">
        <v>0</v>
      </c>
      <c r="V1293" t="b">
        <v>0</v>
      </c>
      <c r="W1293" t="b">
        <v>1</v>
      </c>
    </row>
    <row r="1294" spans="4:23" x14ac:dyDescent="0.25">
      <c r="D1294" s="27" t="s">
        <v>454</v>
      </c>
      <c r="E1294">
        <v>124</v>
      </c>
      <c r="G1294" t="b">
        <v>1</v>
      </c>
      <c r="H1294" t="b">
        <v>0</v>
      </c>
      <c r="I1294" t="b">
        <v>0</v>
      </c>
      <c r="N1294" t="b">
        <v>0</v>
      </c>
      <c r="O1294" t="s">
        <v>454</v>
      </c>
      <c r="T1294" t="b">
        <v>0</v>
      </c>
      <c r="V1294" t="b">
        <v>0</v>
      </c>
      <c r="W1294" t="b">
        <v>1</v>
      </c>
    </row>
    <row r="1295" spans="4:23" x14ac:dyDescent="0.25">
      <c r="D1295" s="27" t="s">
        <v>455</v>
      </c>
      <c r="E1295">
        <v>125</v>
      </c>
      <c r="G1295" t="b">
        <v>1</v>
      </c>
      <c r="H1295" t="b">
        <v>0</v>
      </c>
      <c r="I1295" t="b">
        <v>0</v>
      </c>
      <c r="N1295" t="b">
        <v>0</v>
      </c>
      <c r="O1295" t="s">
        <v>455</v>
      </c>
      <c r="T1295" t="b">
        <v>0</v>
      </c>
      <c r="V1295" t="b">
        <v>0</v>
      </c>
      <c r="W1295" t="b">
        <v>1</v>
      </c>
    </row>
    <row r="1296" spans="4:23" x14ac:dyDescent="0.25">
      <c r="D1296" s="27" t="s">
        <v>456</v>
      </c>
      <c r="E1296">
        <v>126</v>
      </c>
      <c r="G1296" t="b">
        <v>1</v>
      </c>
      <c r="H1296" t="b">
        <v>0</v>
      </c>
      <c r="I1296" t="b">
        <v>0</v>
      </c>
      <c r="N1296" t="b">
        <v>0</v>
      </c>
      <c r="O1296" t="s">
        <v>456</v>
      </c>
      <c r="T1296" t="b">
        <v>0</v>
      </c>
      <c r="V1296" t="b">
        <v>0</v>
      </c>
      <c r="W1296" t="b">
        <v>1</v>
      </c>
    </row>
    <row r="1297" spans="1:23" x14ac:dyDescent="0.25">
      <c r="D1297" s="27" t="s">
        <v>457</v>
      </c>
      <c r="E1297">
        <v>127</v>
      </c>
      <c r="G1297" t="b">
        <v>1</v>
      </c>
      <c r="H1297" t="b">
        <v>0</v>
      </c>
      <c r="I1297" t="b">
        <v>0</v>
      </c>
      <c r="N1297" t="b">
        <v>0</v>
      </c>
      <c r="O1297" t="s">
        <v>457</v>
      </c>
      <c r="T1297" t="b">
        <v>0</v>
      </c>
      <c r="V1297" t="b">
        <v>0</v>
      </c>
      <c r="W1297" t="b">
        <v>1</v>
      </c>
    </row>
    <row r="1298" spans="1:23" x14ac:dyDescent="0.25">
      <c r="A1298" t="s">
        <v>372</v>
      </c>
    </row>
    <row r="1299" spans="1:23" x14ac:dyDescent="0.25">
      <c r="A1299" t="s">
        <v>1202</v>
      </c>
    </row>
    <row r="1301" spans="1:23" x14ac:dyDescent="0.25">
      <c r="A1301">
        <v>69</v>
      </c>
      <c r="B1301" s="27" t="s">
        <v>1542</v>
      </c>
    </row>
    <row r="1302" spans="1:23" x14ac:dyDescent="0.25">
      <c r="A1302" t="s">
        <v>1203</v>
      </c>
    </row>
    <row r="1303" spans="1:23" x14ac:dyDescent="0.25">
      <c r="A1303" t="s">
        <v>1204</v>
      </c>
    </row>
    <row r="1305" spans="1:23" x14ac:dyDescent="0.25">
      <c r="B1305" s="27" t="s">
        <v>13</v>
      </c>
    </row>
    <row r="1306" spans="1:23" x14ac:dyDescent="0.25">
      <c r="A1306">
        <v>67</v>
      </c>
      <c r="B1306" s="27" t="s">
        <v>1951</v>
      </c>
    </row>
    <row r="1307" spans="1:23" x14ac:dyDescent="0.25">
      <c r="A1307" t="s">
        <v>1205</v>
      </c>
    </row>
    <row r="1308" spans="1:23" x14ac:dyDescent="0.25">
      <c r="A1308" t="s">
        <v>1206</v>
      </c>
    </row>
    <row r="1309" spans="1:23" x14ac:dyDescent="0.25">
      <c r="A1309">
        <v>1</v>
      </c>
    </row>
    <row r="1310" spans="1:23" x14ac:dyDescent="0.25">
      <c r="B1310" s="27" t="s">
        <v>13</v>
      </c>
    </row>
    <row r="1311" spans="1:23" x14ac:dyDescent="0.25">
      <c r="A1311">
        <v>1</v>
      </c>
      <c r="B1311" s="27" t="s">
        <v>1208</v>
      </c>
    </row>
    <row r="1312" spans="1:23" x14ac:dyDescent="0.25">
      <c r="A1312" t="s">
        <v>1207</v>
      </c>
    </row>
    <row r="1313" spans="1:23" x14ac:dyDescent="0.25">
      <c r="A1313" t="s">
        <v>529</v>
      </c>
    </row>
    <row r="1314" spans="1:23" x14ac:dyDescent="0.25">
      <c r="D1314" s="27" t="s">
        <v>553</v>
      </c>
      <c r="E1314">
        <v>1</v>
      </c>
      <c r="G1314" t="b">
        <v>1</v>
      </c>
      <c r="H1314" t="b">
        <v>0</v>
      </c>
      <c r="I1314" t="b">
        <v>0</v>
      </c>
      <c r="J1314" t="s">
        <v>75</v>
      </c>
      <c r="L1314">
        <v>10</v>
      </c>
      <c r="M1314">
        <v>0</v>
      </c>
      <c r="N1314" t="b">
        <v>0</v>
      </c>
      <c r="O1314" t="s">
        <v>553</v>
      </c>
      <c r="T1314" t="b">
        <v>0</v>
      </c>
      <c r="V1314" t="b">
        <v>0</v>
      </c>
      <c r="W1314" t="b">
        <v>1</v>
      </c>
    </row>
    <row r="1315" spans="1:23" x14ac:dyDescent="0.25">
      <c r="D1315" s="27" t="s">
        <v>158</v>
      </c>
      <c r="E1315">
        <v>2</v>
      </c>
      <c r="G1315" t="b">
        <v>1</v>
      </c>
      <c r="H1315" t="b">
        <v>0</v>
      </c>
      <c r="I1315" t="b">
        <v>0</v>
      </c>
      <c r="J1315" t="s">
        <v>132</v>
      </c>
      <c r="K1315">
        <v>50</v>
      </c>
      <c r="N1315" t="b">
        <v>0</v>
      </c>
      <c r="O1315" t="s">
        <v>889</v>
      </c>
      <c r="T1315" t="b">
        <v>0</v>
      </c>
      <c r="V1315" t="b">
        <v>0</v>
      </c>
      <c r="W1315" t="b">
        <v>1</v>
      </c>
    </row>
    <row r="1316" spans="1:23" x14ac:dyDescent="0.25">
      <c r="D1316" s="27" t="s">
        <v>173</v>
      </c>
      <c r="E1316">
        <v>3</v>
      </c>
      <c r="G1316" t="b">
        <v>1</v>
      </c>
      <c r="H1316" t="b">
        <v>0</v>
      </c>
      <c r="I1316" t="b">
        <v>0</v>
      </c>
      <c r="J1316" t="s">
        <v>75</v>
      </c>
      <c r="L1316">
        <v>10</v>
      </c>
      <c r="M1316">
        <v>0</v>
      </c>
      <c r="N1316" t="b">
        <v>0</v>
      </c>
      <c r="O1316" t="s">
        <v>890</v>
      </c>
      <c r="T1316" t="b">
        <v>0</v>
      </c>
      <c r="V1316" t="b">
        <v>0</v>
      </c>
      <c r="W1316" t="b">
        <v>1</v>
      </c>
    </row>
    <row r="1317" spans="1:23" x14ac:dyDescent="0.25">
      <c r="D1317" s="27" t="s">
        <v>332</v>
      </c>
      <c r="E1317">
        <v>4</v>
      </c>
      <c r="G1317" t="b">
        <v>1</v>
      </c>
      <c r="H1317" t="b">
        <v>0</v>
      </c>
      <c r="I1317" t="b">
        <v>0</v>
      </c>
      <c r="J1317" t="s">
        <v>75</v>
      </c>
      <c r="L1317">
        <v>10</v>
      </c>
      <c r="M1317">
        <v>0</v>
      </c>
      <c r="N1317" t="b">
        <v>0</v>
      </c>
      <c r="O1317" t="s">
        <v>1585</v>
      </c>
      <c r="T1317" t="b">
        <v>0</v>
      </c>
      <c r="V1317" t="b">
        <v>0</v>
      </c>
      <c r="W1317" t="b">
        <v>1</v>
      </c>
    </row>
    <row r="1318" spans="1:23" x14ac:dyDescent="0.25">
      <c r="D1318" s="27" t="s">
        <v>152</v>
      </c>
      <c r="E1318">
        <v>5</v>
      </c>
      <c r="G1318" t="b">
        <v>1</v>
      </c>
      <c r="H1318" t="b">
        <v>0</v>
      </c>
      <c r="I1318" t="b">
        <v>0</v>
      </c>
      <c r="J1318" t="s">
        <v>132</v>
      </c>
      <c r="K1318">
        <v>50</v>
      </c>
      <c r="N1318" t="b">
        <v>0</v>
      </c>
      <c r="O1318" t="s">
        <v>1586</v>
      </c>
      <c r="T1318" t="b">
        <v>0</v>
      </c>
      <c r="V1318" t="b">
        <v>0</v>
      </c>
      <c r="W1318" t="b">
        <v>1</v>
      </c>
    </row>
    <row r="1319" spans="1:23" x14ac:dyDescent="0.25">
      <c r="D1319" s="27" t="s">
        <v>186</v>
      </c>
      <c r="E1319">
        <v>6</v>
      </c>
      <c r="G1319" t="b">
        <v>1</v>
      </c>
      <c r="H1319" t="b">
        <v>0</v>
      </c>
      <c r="I1319" t="b">
        <v>0</v>
      </c>
      <c r="J1319" t="s">
        <v>75</v>
      </c>
      <c r="L1319">
        <v>10</v>
      </c>
      <c r="M1319">
        <v>0</v>
      </c>
      <c r="N1319" t="b">
        <v>0</v>
      </c>
      <c r="O1319" t="s">
        <v>195</v>
      </c>
      <c r="T1319" t="b">
        <v>0</v>
      </c>
      <c r="V1319" t="b">
        <v>0</v>
      </c>
      <c r="W1319" t="b">
        <v>1</v>
      </c>
    </row>
    <row r="1320" spans="1:23" x14ac:dyDescent="0.25">
      <c r="D1320" s="27" t="s">
        <v>397</v>
      </c>
      <c r="E1320">
        <v>7</v>
      </c>
      <c r="G1320" t="b">
        <v>1</v>
      </c>
      <c r="H1320" t="b">
        <v>0</v>
      </c>
      <c r="I1320" t="b">
        <v>0</v>
      </c>
      <c r="J1320" t="s">
        <v>75</v>
      </c>
      <c r="L1320">
        <v>10</v>
      </c>
      <c r="M1320">
        <v>0</v>
      </c>
      <c r="N1320" t="b">
        <v>0</v>
      </c>
      <c r="O1320" t="s">
        <v>1587</v>
      </c>
      <c r="T1320" t="b">
        <v>0</v>
      </c>
      <c r="V1320" t="b">
        <v>0</v>
      </c>
      <c r="W1320" t="b">
        <v>1</v>
      </c>
    </row>
    <row r="1321" spans="1:23" x14ac:dyDescent="0.25">
      <c r="D1321" s="27" t="s">
        <v>213</v>
      </c>
      <c r="E1321">
        <v>8</v>
      </c>
      <c r="G1321" t="b">
        <v>1</v>
      </c>
      <c r="H1321" t="b">
        <v>0</v>
      </c>
      <c r="I1321" t="b">
        <v>0</v>
      </c>
      <c r="J1321" t="s">
        <v>75</v>
      </c>
      <c r="L1321">
        <v>10</v>
      </c>
      <c r="M1321">
        <v>0</v>
      </c>
      <c r="N1321" t="b">
        <v>0</v>
      </c>
      <c r="O1321" t="s">
        <v>1588</v>
      </c>
      <c r="T1321" t="b">
        <v>0</v>
      </c>
      <c r="V1321" t="b">
        <v>0</v>
      </c>
      <c r="W1321" t="b">
        <v>1</v>
      </c>
    </row>
    <row r="1322" spans="1:23" x14ac:dyDescent="0.25">
      <c r="D1322" s="27" t="s">
        <v>212</v>
      </c>
      <c r="E1322">
        <v>9</v>
      </c>
      <c r="G1322" t="b">
        <v>1</v>
      </c>
      <c r="H1322" t="b">
        <v>0</v>
      </c>
      <c r="I1322" t="b">
        <v>0</v>
      </c>
      <c r="J1322" t="s">
        <v>75</v>
      </c>
      <c r="L1322">
        <v>10</v>
      </c>
      <c r="M1322">
        <v>0</v>
      </c>
      <c r="N1322" t="b">
        <v>0</v>
      </c>
      <c r="O1322" t="s">
        <v>1589</v>
      </c>
      <c r="T1322" t="b">
        <v>0</v>
      </c>
      <c r="V1322" t="b">
        <v>0</v>
      </c>
      <c r="W1322" t="b">
        <v>1</v>
      </c>
    </row>
    <row r="1323" spans="1:23" x14ac:dyDescent="0.25">
      <c r="D1323" s="27" t="s">
        <v>175</v>
      </c>
      <c r="E1323">
        <v>10</v>
      </c>
      <c r="G1323" t="b">
        <v>1</v>
      </c>
      <c r="H1323" t="b">
        <v>0</v>
      </c>
      <c r="I1323" t="b">
        <v>0</v>
      </c>
      <c r="J1323" t="s">
        <v>75</v>
      </c>
      <c r="L1323">
        <v>10</v>
      </c>
      <c r="M1323">
        <v>0</v>
      </c>
      <c r="N1323" t="b">
        <v>0</v>
      </c>
      <c r="O1323" t="s">
        <v>1590</v>
      </c>
      <c r="T1323" t="b">
        <v>0</v>
      </c>
      <c r="V1323" t="b">
        <v>0</v>
      </c>
      <c r="W1323" t="b">
        <v>1</v>
      </c>
    </row>
    <row r="1324" spans="1:23" x14ac:dyDescent="0.25">
      <c r="D1324" s="27" t="s">
        <v>176</v>
      </c>
      <c r="E1324">
        <v>11</v>
      </c>
      <c r="G1324" t="b">
        <v>1</v>
      </c>
      <c r="H1324" t="b">
        <v>0</v>
      </c>
      <c r="I1324" t="b">
        <v>0</v>
      </c>
      <c r="J1324" t="s">
        <v>75</v>
      </c>
      <c r="L1324">
        <v>10</v>
      </c>
      <c r="M1324">
        <v>0</v>
      </c>
      <c r="N1324" t="b">
        <v>0</v>
      </c>
      <c r="O1324" t="s">
        <v>1591</v>
      </c>
      <c r="T1324" t="b">
        <v>0</v>
      </c>
      <c r="V1324" t="b">
        <v>0</v>
      </c>
      <c r="W1324" t="b">
        <v>1</v>
      </c>
    </row>
    <row r="1325" spans="1:23" x14ac:dyDescent="0.25">
      <c r="D1325" s="27" t="s">
        <v>177</v>
      </c>
      <c r="E1325">
        <v>12</v>
      </c>
      <c r="G1325" t="b">
        <v>1</v>
      </c>
      <c r="H1325" t="b">
        <v>0</v>
      </c>
      <c r="I1325" t="b">
        <v>0</v>
      </c>
      <c r="J1325" t="s">
        <v>132</v>
      </c>
      <c r="K1325">
        <v>50</v>
      </c>
      <c r="N1325" t="b">
        <v>0</v>
      </c>
      <c r="O1325" t="s">
        <v>1592</v>
      </c>
      <c r="T1325" t="b">
        <v>0</v>
      </c>
      <c r="V1325" t="b">
        <v>0</v>
      </c>
      <c r="W1325" t="b">
        <v>1</v>
      </c>
    </row>
    <row r="1326" spans="1:23" x14ac:dyDescent="0.25">
      <c r="D1326" s="27" t="s">
        <v>178</v>
      </c>
      <c r="E1326">
        <v>13</v>
      </c>
      <c r="G1326" t="b">
        <v>1</v>
      </c>
      <c r="H1326" t="b">
        <v>0</v>
      </c>
      <c r="I1326" t="b">
        <v>0</v>
      </c>
      <c r="J1326" t="s">
        <v>132</v>
      </c>
      <c r="K1326">
        <v>50</v>
      </c>
      <c r="N1326" t="b">
        <v>0</v>
      </c>
      <c r="O1326" t="s">
        <v>1593</v>
      </c>
      <c r="T1326" t="b">
        <v>0</v>
      </c>
      <c r="V1326" t="b">
        <v>0</v>
      </c>
      <c r="W1326" t="b">
        <v>1</v>
      </c>
    </row>
    <row r="1327" spans="1:23" x14ac:dyDescent="0.25">
      <c r="D1327" s="27" t="s">
        <v>12</v>
      </c>
      <c r="E1327">
        <v>14</v>
      </c>
      <c r="G1327" t="b">
        <v>1</v>
      </c>
      <c r="H1327" t="b">
        <v>0</v>
      </c>
      <c r="I1327" t="b">
        <v>0</v>
      </c>
      <c r="J1327" t="s">
        <v>132</v>
      </c>
      <c r="K1327">
        <v>50</v>
      </c>
      <c r="N1327" t="b">
        <v>0</v>
      </c>
      <c r="O1327" t="s">
        <v>1545</v>
      </c>
      <c r="T1327" t="b">
        <v>0</v>
      </c>
      <c r="V1327" t="b">
        <v>0</v>
      </c>
      <c r="W1327" t="b">
        <v>1</v>
      </c>
    </row>
    <row r="1328" spans="1:23" x14ac:dyDescent="0.25">
      <c r="D1328" s="27" t="s">
        <v>490</v>
      </c>
      <c r="E1328">
        <v>15</v>
      </c>
      <c r="G1328" t="b">
        <v>1</v>
      </c>
      <c r="H1328" t="b">
        <v>0</v>
      </c>
      <c r="I1328" t="b">
        <v>0</v>
      </c>
      <c r="J1328" t="s">
        <v>132</v>
      </c>
      <c r="K1328">
        <v>255</v>
      </c>
      <c r="N1328" t="b">
        <v>0</v>
      </c>
      <c r="O1328" t="s">
        <v>1594</v>
      </c>
      <c r="T1328" t="b">
        <v>0</v>
      </c>
      <c r="V1328" t="b">
        <v>0</v>
      </c>
      <c r="W1328" t="b">
        <v>1</v>
      </c>
    </row>
    <row r="1329" spans="1:23" x14ac:dyDescent="0.25">
      <c r="D1329" s="27" t="s">
        <v>172</v>
      </c>
      <c r="E1329">
        <v>16</v>
      </c>
      <c r="G1329" t="b">
        <v>1</v>
      </c>
      <c r="H1329" t="b">
        <v>0</v>
      </c>
      <c r="I1329" t="b">
        <v>0</v>
      </c>
      <c r="J1329" t="s">
        <v>133</v>
      </c>
      <c r="L1329">
        <v>53</v>
      </c>
      <c r="N1329" t="b">
        <v>0</v>
      </c>
      <c r="O1329" t="s">
        <v>1595</v>
      </c>
      <c r="T1329" t="b">
        <v>0</v>
      </c>
      <c r="V1329" t="b">
        <v>0</v>
      </c>
      <c r="W1329" t="b">
        <v>1</v>
      </c>
    </row>
    <row r="1330" spans="1:23" x14ac:dyDescent="0.25">
      <c r="D1330" s="27" t="s">
        <v>160</v>
      </c>
      <c r="E1330">
        <v>17</v>
      </c>
      <c r="G1330" t="b">
        <v>1</v>
      </c>
      <c r="H1330" t="b">
        <v>0</v>
      </c>
      <c r="I1330" t="b">
        <v>0</v>
      </c>
      <c r="J1330" t="s">
        <v>133</v>
      </c>
      <c r="L1330">
        <v>53</v>
      </c>
      <c r="N1330" t="b">
        <v>0</v>
      </c>
      <c r="O1330" t="s">
        <v>1596</v>
      </c>
      <c r="T1330" t="b">
        <v>0</v>
      </c>
      <c r="V1330" t="b">
        <v>0</v>
      </c>
      <c r="W1330" t="b">
        <v>1</v>
      </c>
    </row>
    <row r="1331" spans="1:23" x14ac:dyDescent="0.25">
      <c r="D1331" s="27" t="s">
        <v>161</v>
      </c>
      <c r="E1331">
        <v>18</v>
      </c>
      <c r="G1331" t="b">
        <v>1</v>
      </c>
      <c r="H1331" t="b">
        <v>0</v>
      </c>
      <c r="I1331" t="b">
        <v>0</v>
      </c>
      <c r="J1331" t="s">
        <v>133</v>
      </c>
      <c r="L1331">
        <v>53</v>
      </c>
      <c r="N1331" t="b">
        <v>0</v>
      </c>
      <c r="O1331" t="s">
        <v>1597</v>
      </c>
      <c r="T1331" t="b">
        <v>0</v>
      </c>
      <c r="V1331" t="b">
        <v>0</v>
      </c>
      <c r="W1331" t="b">
        <v>1</v>
      </c>
    </row>
    <row r="1332" spans="1:23" x14ac:dyDescent="0.25">
      <c r="D1332" s="27" t="s">
        <v>162</v>
      </c>
      <c r="E1332">
        <v>19</v>
      </c>
      <c r="G1332" t="b">
        <v>1</v>
      </c>
      <c r="H1332" t="b">
        <v>0</v>
      </c>
      <c r="I1332" t="b">
        <v>0</v>
      </c>
      <c r="J1332" t="s">
        <v>133</v>
      </c>
      <c r="L1332">
        <v>53</v>
      </c>
      <c r="N1332" t="b">
        <v>0</v>
      </c>
      <c r="O1332" t="s">
        <v>1598</v>
      </c>
      <c r="T1332" t="b">
        <v>0</v>
      </c>
      <c r="V1332" t="b">
        <v>0</v>
      </c>
      <c r="W1332" t="b">
        <v>1</v>
      </c>
    </row>
    <row r="1333" spans="1:23" x14ac:dyDescent="0.25">
      <c r="D1333" s="27" t="s">
        <v>163</v>
      </c>
      <c r="E1333">
        <v>20</v>
      </c>
      <c r="G1333" t="b">
        <v>1</v>
      </c>
      <c r="H1333" t="b">
        <v>0</v>
      </c>
      <c r="I1333" t="b">
        <v>0</v>
      </c>
      <c r="J1333" t="s">
        <v>133</v>
      </c>
      <c r="L1333">
        <v>53</v>
      </c>
      <c r="N1333" t="b">
        <v>0</v>
      </c>
      <c r="O1333" t="s">
        <v>1599</v>
      </c>
      <c r="T1333" t="b">
        <v>0</v>
      </c>
      <c r="V1333" t="b">
        <v>0</v>
      </c>
      <c r="W1333" t="b">
        <v>1</v>
      </c>
    </row>
    <row r="1334" spans="1:23" x14ac:dyDescent="0.25">
      <c r="D1334" s="27" t="s">
        <v>164</v>
      </c>
      <c r="E1334">
        <v>21</v>
      </c>
      <c r="G1334" t="b">
        <v>1</v>
      </c>
      <c r="H1334" t="b">
        <v>0</v>
      </c>
      <c r="I1334" t="b">
        <v>0</v>
      </c>
      <c r="J1334" t="s">
        <v>133</v>
      </c>
      <c r="L1334">
        <v>53</v>
      </c>
      <c r="N1334" t="b">
        <v>0</v>
      </c>
      <c r="O1334" t="s">
        <v>1600</v>
      </c>
      <c r="T1334" t="b">
        <v>0</v>
      </c>
      <c r="V1334" t="b">
        <v>0</v>
      </c>
      <c r="W1334" t="b">
        <v>1</v>
      </c>
    </row>
    <row r="1335" spans="1:23" x14ac:dyDescent="0.25">
      <c r="D1335" s="27" t="s">
        <v>165</v>
      </c>
      <c r="E1335">
        <v>22</v>
      </c>
      <c r="G1335" t="b">
        <v>1</v>
      </c>
      <c r="H1335" t="b">
        <v>0</v>
      </c>
      <c r="I1335" t="b">
        <v>0</v>
      </c>
      <c r="J1335" t="s">
        <v>133</v>
      </c>
      <c r="L1335">
        <v>53</v>
      </c>
      <c r="N1335" t="b">
        <v>0</v>
      </c>
      <c r="O1335" t="s">
        <v>1601</v>
      </c>
      <c r="T1335" t="b">
        <v>0</v>
      </c>
      <c r="V1335" t="b">
        <v>0</v>
      </c>
      <c r="W1335" t="b">
        <v>1</v>
      </c>
    </row>
    <row r="1336" spans="1:23" x14ac:dyDescent="0.25">
      <c r="D1336" s="27" t="s">
        <v>166</v>
      </c>
      <c r="E1336">
        <v>23</v>
      </c>
      <c r="G1336" t="b">
        <v>1</v>
      </c>
      <c r="H1336" t="b">
        <v>0</v>
      </c>
      <c r="I1336" t="b">
        <v>0</v>
      </c>
      <c r="J1336" t="s">
        <v>133</v>
      </c>
      <c r="L1336">
        <v>53</v>
      </c>
      <c r="N1336" t="b">
        <v>0</v>
      </c>
      <c r="O1336" t="s">
        <v>1602</v>
      </c>
      <c r="T1336" t="b">
        <v>0</v>
      </c>
      <c r="V1336" t="b">
        <v>0</v>
      </c>
      <c r="W1336" t="b">
        <v>1</v>
      </c>
    </row>
    <row r="1337" spans="1:23" x14ac:dyDescent="0.25">
      <c r="D1337" s="27" t="s">
        <v>167</v>
      </c>
      <c r="E1337">
        <v>24</v>
      </c>
      <c r="G1337" t="b">
        <v>1</v>
      </c>
      <c r="H1337" t="b">
        <v>0</v>
      </c>
      <c r="I1337" t="b">
        <v>0</v>
      </c>
      <c r="J1337" t="s">
        <v>133</v>
      </c>
      <c r="L1337">
        <v>53</v>
      </c>
      <c r="N1337" t="b">
        <v>0</v>
      </c>
      <c r="O1337" t="s">
        <v>1603</v>
      </c>
      <c r="T1337" t="b">
        <v>0</v>
      </c>
      <c r="V1337" t="b">
        <v>0</v>
      </c>
      <c r="W1337" t="b">
        <v>1</v>
      </c>
    </row>
    <row r="1338" spans="1:23" x14ac:dyDescent="0.25">
      <c r="D1338" s="27" t="s">
        <v>168</v>
      </c>
      <c r="E1338">
        <v>25</v>
      </c>
      <c r="G1338" t="b">
        <v>1</v>
      </c>
      <c r="H1338" t="b">
        <v>0</v>
      </c>
      <c r="I1338" t="b">
        <v>0</v>
      </c>
      <c r="J1338" t="s">
        <v>133</v>
      </c>
      <c r="L1338">
        <v>53</v>
      </c>
      <c r="N1338" t="b">
        <v>0</v>
      </c>
      <c r="O1338" t="s">
        <v>1604</v>
      </c>
      <c r="T1338" t="b">
        <v>0</v>
      </c>
      <c r="V1338" t="b">
        <v>0</v>
      </c>
      <c r="W1338" t="b">
        <v>1</v>
      </c>
    </row>
    <row r="1339" spans="1:23" x14ac:dyDescent="0.25">
      <c r="D1339" s="27" t="s">
        <v>169</v>
      </c>
      <c r="E1339">
        <v>26</v>
      </c>
      <c r="G1339" t="b">
        <v>1</v>
      </c>
      <c r="H1339" t="b">
        <v>0</v>
      </c>
      <c r="I1339" t="b">
        <v>0</v>
      </c>
      <c r="J1339" t="s">
        <v>133</v>
      </c>
      <c r="L1339">
        <v>53</v>
      </c>
      <c r="N1339" t="b">
        <v>0</v>
      </c>
      <c r="O1339" t="s">
        <v>1605</v>
      </c>
      <c r="T1339" t="b">
        <v>0</v>
      </c>
      <c r="V1339" t="b">
        <v>0</v>
      </c>
      <c r="W1339" t="b">
        <v>1</v>
      </c>
    </row>
    <row r="1340" spans="1:23" x14ac:dyDescent="0.25">
      <c r="D1340" s="27" t="s">
        <v>170</v>
      </c>
      <c r="E1340">
        <v>27</v>
      </c>
      <c r="G1340" t="b">
        <v>1</v>
      </c>
      <c r="H1340" t="b">
        <v>0</v>
      </c>
      <c r="I1340" t="b">
        <v>0</v>
      </c>
      <c r="J1340" t="s">
        <v>133</v>
      </c>
      <c r="L1340">
        <v>53</v>
      </c>
      <c r="N1340" t="b">
        <v>0</v>
      </c>
      <c r="O1340" t="s">
        <v>1606</v>
      </c>
      <c r="T1340" t="b">
        <v>0</v>
      </c>
      <c r="V1340" t="b">
        <v>0</v>
      </c>
      <c r="W1340" t="b">
        <v>1</v>
      </c>
    </row>
    <row r="1341" spans="1:23" x14ac:dyDescent="0.25">
      <c r="D1341" s="27" t="s">
        <v>171</v>
      </c>
      <c r="E1341">
        <v>28</v>
      </c>
      <c r="G1341" t="b">
        <v>1</v>
      </c>
      <c r="H1341" t="b">
        <v>0</v>
      </c>
      <c r="I1341" t="b">
        <v>0</v>
      </c>
      <c r="J1341" t="s">
        <v>133</v>
      </c>
      <c r="L1341">
        <v>53</v>
      </c>
      <c r="N1341" t="b">
        <v>0</v>
      </c>
      <c r="O1341" t="s">
        <v>1607</v>
      </c>
      <c r="T1341" t="b">
        <v>0</v>
      </c>
      <c r="V1341" t="b">
        <v>0</v>
      </c>
      <c r="W1341" t="b">
        <v>1</v>
      </c>
    </row>
    <row r="1342" spans="1:23" x14ac:dyDescent="0.25">
      <c r="A1342" t="s">
        <v>530</v>
      </c>
    </row>
    <row r="1343" spans="1:23" x14ac:dyDescent="0.25">
      <c r="A1343" t="s">
        <v>853</v>
      </c>
    </row>
    <row r="1344" spans="1:23" x14ac:dyDescent="0.25">
      <c r="D1344" s="27" t="s">
        <v>139</v>
      </c>
      <c r="E1344">
        <v>1</v>
      </c>
      <c r="G1344" t="b">
        <v>1</v>
      </c>
      <c r="H1344" t="b">
        <v>0</v>
      </c>
      <c r="I1344" t="b">
        <v>0</v>
      </c>
      <c r="J1344" t="s">
        <v>75</v>
      </c>
      <c r="L1344">
        <v>10</v>
      </c>
      <c r="M1344">
        <v>0</v>
      </c>
      <c r="N1344" t="b">
        <v>0</v>
      </c>
      <c r="O1344" t="s">
        <v>45</v>
      </c>
      <c r="T1344" t="b">
        <v>0</v>
      </c>
      <c r="V1344" t="b">
        <v>0</v>
      </c>
      <c r="W1344" t="b">
        <v>1</v>
      </c>
    </row>
    <row r="1345" spans="1:23" x14ac:dyDescent="0.25">
      <c r="D1345" s="27" t="s">
        <v>12</v>
      </c>
      <c r="E1345">
        <v>2</v>
      </c>
      <c r="G1345" t="b">
        <v>1</v>
      </c>
      <c r="H1345" t="b">
        <v>0</v>
      </c>
      <c r="I1345" t="b">
        <v>0</v>
      </c>
      <c r="J1345" t="s">
        <v>132</v>
      </c>
      <c r="K1345">
        <v>50</v>
      </c>
      <c r="N1345" t="b">
        <v>0</v>
      </c>
      <c r="O1345" t="s">
        <v>1545</v>
      </c>
      <c r="T1345" t="b">
        <v>0</v>
      </c>
      <c r="V1345" t="b">
        <v>0</v>
      </c>
      <c r="W1345" t="b">
        <v>1</v>
      </c>
    </row>
    <row r="1346" spans="1:23" x14ac:dyDescent="0.25">
      <c r="D1346" s="27" t="s">
        <v>140</v>
      </c>
      <c r="E1346">
        <v>3</v>
      </c>
      <c r="G1346" t="b">
        <v>1</v>
      </c>
      <c r="H1346" t="b">
        <v>0</v>
      </c>
      <c r="I1346" t="b">
        <v>0</v>
      </c>
      <c r="J1346" t="s">
        <v>132</v>
      </c>
      <c r="K1346">
        <v>100</v>
      </c>
      <c r="N1346" t="b">
        <v>0</v>
      </c>
      <c r="O1346" t="s">
        <v>1546</v>
      </c>
      <c r="T1346" t="b">
        <v>0</v>
      </c>
      <c r="V1346" t="b">
        <v>0</v>
      </c>
      <c r="W1346" t="b">
        <v>1</v>
      </c>
    </row>
    <row r="1347" spans="1:23" x14ac:dyDescent="0.25">
      <c r="D1347" s="27" t="s">
        <v>353</v>
      </c>
      <c r="E1347">
        <v>4</v>
      </c>
      <c r="G1347" t="b">
        <v>1</v>
      </c>
      <c r="H1347" t="b">
        <v>0</v>
      </c>
      <c r="I1347" t="b">
        <v>0</v>
      </c>
      <c r="J1347" t="s">
        <v>132</v>
      </c>
      <c r="K1347">
        <v>100</v>
      </c>
      <c r="N1347" t="b">
        <v>0</v>
      </c>
      <c r="O1347" t="s">
        <v>1610</v>
      </c>
      <c r="T1347" t="b">
        <v>0</v>
      </c>
      <c r="V1347" t="b">
        <v>0</v>
      </c>
      <c r="W1347" t="b">
        <v>1</v>
      </c>
    </row>
    <row r="1348" spans="1:23" x14ac:dyDescent="0.25">
      <c r="A1348" t="s">
        <v>854</v>
      </c>
    </row>
  </sheetData>
  <dataValidations count="1">
    <dataValidation allowBlank="1" showInputMessage="1" showErrorMessage="1" sqref="A1" xr:uid="{C457F10E-18C0-40D4-AF49-2E3E19329878}"/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00A6-774C-4C4B-8E11-06FC416CE231}">
  <sheetPr codeName="Sheet9"/>
  <dimension ref="A1:AC311"/>
  <sheetViews>
    <sheetView workbookViewId="0">
      <pane ySplit="1" topLeftCell="A2" activePane="bottomLeft" state="frozenSplit"/>
      <selection pane="bottomLeft" activeCell="A8" sqref="A8:AC310"/>
    </sheetView>
  </sheetViews>
  <sheetFormatPr defaultRowHeight="15" x14ac:dyDescent="0.25"/>
  <cols>
    <col min="1" max="1" width="2.85546875" bestFit="1" customWidth="1"/>
  </cols>
  <sheetData>
    <row r="1" spans="1:29" x14ac:dyDescent="0.25">
      <c r="A1" s="7" t="s">
        <v>45</v>
      </c>
    </row>
    <row r="2" spans="1:29" x14ac:dyDescent="0.25">
      <c r="A2" t="s">
        <v>1612</v>
      </c>
      <c r="C2" s="8"/>
      <c r="D2" s="8"/>
      <c r="E2" s="8"/>
    </row>
    <row r="3" spans="1:29" x14ac:dyDescent="0.25">
      <c r="A3" t="s">
        <v>82</v>
      </c>
      <c r="B3" t="s">
        <v>139</v>
      </c>
      <c r="C3" s="8" t="s">
        <v>12</v>
      </c>
      <c r="D3" s="8" t="s">
        <v>140</v>
      </c>
      <c r="E3" s="8" t="s">
        <v>353</v>
      </c>
    </row>
    <row r="4" spans="1:29" x14ac:dyDescent="0.25">
      <c r="A4">
        <v>0</v>
      </c>
      <c r="B4">
        <v>1</v>
      </c>
      <c r="C4" s="8" t="s">
        <v>848</v>
      </c>
      <c r="D4" s="8" t="s">
        <v>1208</v>
      </c>
      <c r="E4" s="8"/>
    </row>
    <row r="5" spans="1:29" x14ac:dyDescent="0.25">
      <c r="A5" t="s">
        <v>1613</v>
      </c>
      <c r="C5" s="8"/>
      <c r="D5" s="8"/>
      <c r="E5" s="8"/>
    </row>
    <row r="6" spans="1:29" x14ac:dyDescent="0.25">
      <c r="A6" t="s">
        <v>1616</v>
      </c>
      <c r="C6" s="8"/>
      <c r="F6" s="8"/>
      <c r="M6" s="8"/>
      <c r="N6" s="8"/>
      <c r="O6" s="8"/>
      <c r="P6" s="8"/>
    </row>
    <row r="7" spans="1:29" x14ac:dyDescent="0.25">
      <c r="A7" t="s">
        <v>82</v>
      </c>
      <c r="B7" t="s">
        <v>553</v>
      </c>
      <c r="C7" s="8" t="s">
        <v>158</v>
      </c>
      <c r="D7" t="s">
        <v>173</v>
      </c>
      <c r="E7" t="s">
        <v>332</v>
      </c>
      <c r="F7" s="8" t="s">
        <v>152</v>
      </c>
      <c r="G7" t="s">
        <v>186</v>
      </c>
      <c r="H7" t="s">
        <v>397</v>
      </c>
      <c r="I7" t="s">
        <v>213</v>
      </c>
      <c r="J7" t="s">
        <v>212</v>
      </c>
      <c r="K7" t="s">
        <v>175</v>
      </c>
      <c r="L7" t="s">
        <v>176</v>
      </c>
      <c r="M7" s="8" t="s">
        <v>177</v>
      </c>
      <c r="N7" s="8" t="s">
        <v>178</v>
      </c>
      <c r="O7" s="8" t="s">
        <v>12</v>
      </c>
      <c r="P7" s="8" t="s">
        <v>490</v>
      </c>
      <c r="Q7" t="s">
        <v>172</v>
      </c>
      <c r="R7" t="s">
        <v>160</v>
      </c>
      <c r="S7" t="s">
        <v>161</v>
      </c>
      <c r="T7" t="s">
        <v>162</v>
      </c>
      <c r="U7" t="s">
        <v>163</v>
      </c>
      <c r="V7" t="s">
        <v>164</v>
      </c>
      <c r="W7" t="s">
        <v>165</v>
      </c>
      <c r="X7" t="s">
        <v>166</v>
      </c>
      <c r="Y7" t="s">
        <v>167</v>
      </c>
      <c r="Z7" t="s">
        <v>168</v>
      </c>
      <c r="AA7" t="s">
        <v>169</v>
      </c>
      <c r="AB7" t="s">
        <v>170</v>
      </c>
      <c r="AC7" t="s">
        <v>171</v>
      </c>
    </row>
    <row r="8" spans="1:29" x14ac:dyDescent="0.25">
      <c r="A8">
        <v>0</v>
      </c>
      <c r="B8">
        <v>1</v>
      </c>
      <c r="C8" s="8" t="s">
        <v>776</v>
      </c>
      <c r="D8">
        <v>1000000</v>
      </c>
      <c r="F8" s="8"/>
      <c r="G8">
        <v>1</v>
      </c>
      <c r="I8">
        <v>0</v>
      </c>
      <c r="K8">
        <v>1</v>
      </c>
      <c r="L8">
        <v>0</v>
      </c>
      <c r="M8" s="8"/>
      <c r="N8" s="8"/>
      <c r="O8" s="8"/>
      <c r="P8" s="8"/>
    </row>
    <row r="9" spans="1:29" x14ac:dyDescent="0.25">
      <c r="A9">
        <v>1</v>
      </c>
      <c r="B9">
        <v>2</v>
      </c>
      <c r="C9" s="8" t="s">
        <v>777</v>
      </c>
      <c r="D9">
        <v>1001000</v>
      </c>
      <c r="F9" s="8"/>
      <c r="G9">
        <v>1</v>
      </c>
      <c r="I9">
        <v>0</v>
      </c>
      <c r="J9">
        <v>9</v>
      </c>
      <c r="K9">
        <v>1</v>
      </c>
      <c r="L9">
        <v>0</v>
      </c>
      <c r="M9" s="8"/>
      <c r="N9" s="8"/>
      <c r="O9" s="8"/>
      <c r="P9" s="8" t="s">
        <v>1644</v>
      </c>
    </row>
    <row r="10" spans="1:29" x14ac:dyDescent="0.25">
      <c r="A10">
        <v>2</v>
      </c>
      <c r="B10">
        <v>3</v>
      </c>
      <c r="C10" s="8" t="s">
        <v>778</v>
      </c>
      <c r="D10">
        <v>1002000</v>
      </c>
      <c r="F10" s="8"/>
      <c r="G10">
        <v>1</v>
      </c>
      <c r="I10">
        <v>0</v>
      </c>
      <c r="K10">
        <v>1</v>
      </c>
      <c r="L10">
        <v>0</v>
      </c>
      <c r="M10" s="8"/>
      <c r="N10" s="8"/>
      <c r="O10" s="8"/>
      <c r="P10" s="8"/>
    </row>
    <row r="11" spans="1:29" x14ac:dyDescent="0.25">
      <c r="A11">
        <v>3</v>
      </c>
      <c r="B11">
        <v>4</v>
      </c>
      <c r="C11" s="8" t="s">
        <v>779</v>
      </c>
      <c r="D11">
        <v>1100000</v>
      </c>
      <c r="E11">
        <v>1100</v>
      </c>
      <c r="F11" s="8"/>
      <c r="G11">
        <v>1</v>
      </c>
      <c r="I11">
        <v>0</v>
      </c>
      <c r="J11">
        <v>1</v>
      </c>
      <c r="K11">
        <v>1</v>
      </c>
      <c r="L11">
        <v>1</v>
      </c>
      <c r="M11" s="8"/>
      <c r="N11" s="8"/>
      <c r="O11" s="8"/>
      <c r="P11" s="8" t="s">
        <v>1655</v>
      </c>
      <c r="Q11">
        <v>5063100000</v>
      </c>
      <c r="R11">
        <v>420000000</v>
      </c>
      <c r="S11">
        <v>420000000</v>
      </c>
      <c r="T11">
        <v>420000000</v>
      </c>
      <c r="U11">
        <v>420000000</v>
      </c>
      <c r="V11">
        <v>420000000</v>
      </c>
      <c r="W11">
        <v>420000000</v>
      </c>
      <c r="X11">
        <v>422100000</v>
      </c>
      <c r="Y11">
        <v>424200000</v>
      </c>
      <c r="Z11">
        <v>424200000</v>
      </c>
      <c r="AA11">
        <v>424200000</v>
      </c>
      <c r="AB11">
        <v>424200000</v>
      </c>
      <c r="AC11">
        <v>424200000</v>
      </c>
    </row>
    <row r="12" spans="1:29" x14ac:dyDescent="0.25">
      <c r="A12">
        <v>4</v>
      </c>
      <c r="B12">
        <v>5</v>
      </c>
      <c r="C12" s="8" t="s">
        <v>780</v>
      </c>
      <c r="D12">
        <v>1101000</v>
      </c>
      <c r="E12">
        <v>1110</v>
      </c>
      <c r="F12" s="8" t="s">
        <v>1449</v>
      </c>
      <c r="G12">
        <v>1</v>
      </c>
      <c r="I12">
        <v>2</v>
      </c>
      <c r="K12">
        <v>1</v>
      </c>
      <c r="L12">
        <v>1</v>
      </c>
      <c r="M12" s="8" t="s">
        <v>156</v>
      </c>
      <c r="N12" s="8"/>
      <c r="O12" s="8" t="s">
        <v>156</v>
      </c>
      <c r="P12" s="8" t="s">
        <v>1215</v>
      </c>
      <c r="Q12">
        <v>5063100000</v>
      </c>
      <c r="R12">
        <v>420000000</v>
      </c>
      <c r="S12">
        <v>420000000</v>
      </c>
      <c r="T12">
        <v>420000000</v>
      </c>
      <c r="U12">
        <v>420000000</v>
      </c>
      <c r="V12">
        <v>420000000</v>
      </c>
      <c r="W12">
        <v>420000000</v>
      </c>
      <c r="X12">
        <v>422100000</v>
      </c>
      <c r="Y12">
        <v>424200000</v>
      </c>
      <c r="Z12">
        <v>424200000</v>
      </c>
      <c r="AA12">
        <v>424200000</v>
      </c>
      <c r="AB12">
        <v>424200000</v>
      </c>
      <c r="AC12">
        <v>424200000</v>
      </c>
    </row>
    <row r="13" spans="1:29" x14ac:dyDescent="0.25">
      <c r="A13">
        <v>5</v>
      </c>
      <c r="B13">
        <v>6</v>
      </c>
      <c r="C13" s="8" t="s">
        <v>1771</v>
      </c>
      <c r="D13">
        <v>1101000</v>
      </c>
      <c r="E13">
        <v>1110</v>
      </c>
      <c r="F13" s="8" t="s">
        <v>1449</v>
      </c>
      <c r="G13">
        <v>1</v>
      </c>
      <c r="I13">
        <v>4</v>
      </c>
      <c r="K13">
        <v>0</v>
      </c>
      <c r="L13">
        <v>1</v>
      </c>
      <c r="M13" s="8" t="s">
        <v>156</v>
      </c>
      <c r="N13" s="8" t="s">
        <v>1657</v>
      </c>
      <c r="O13" s="8"/>
      <c r="P13" s="8" t="s">
        <v>1650</v>
      </c>
      <c r="Q13">
        <v>5063100000</v>
      </c>
      <c r="R13">
        <v>420000000</v>
      </c>
      <c r="S13">
        <v>420000000</v>
      </c>
      <c r="T13">
        <v>420000000</v>
      </c>
      <c r="U13">
        <v>420000000</v>
      </c>
      <c r="V13">
        <v>420000000</v>
      </c>
      <c r="W13">
        <v>420000000</v>
      </c>
      <c r="X13">
        <v>422100000</v>
      </c>
      <c r="Y13">
        <v>424200000</v>
      </c>
      <c r="Z13">
        <v>424200000</v>
      </c>
      <c r="AA13">
        <v>424200000</v>
      </c>
      <c r="AB13">
        <v>424200000</v>
      </c>
      <c r="AC13">
        <v>424200000</v>
      </c>
    </row>
    <row r="14" spans="1:29" x14ac:dyDescent="0.25">
      <c r="A14">
        <v>6</v>
      </c>
      <c r="B14">
        <v>7</v>
      </c>
      <c r="C14" s="8" t="s">
        <v>1772</v>
      </c>
      <c r="D14">
        <v>1101000</v>
      </c>
      <c r="E14">
        <v>1110</v>
      </c>
      <c r="F14" s="8" t="s">
        <v>1449</v>
      </c>
      <c r="G14">
        <v>1</v>
      </c>
      <c r="I14">
        <v>4</v>
      </c>
      <c r="K14">
        <v>0</v>
      </c>
      <c r="L14">
        <v>0</v>
      </c>
      <c r="M14" s="8" t="s">
        <v>156</v>
      </c>
      <c r="N14" s="8" t="s">
        <v>1658</v>
      </c>
      <c r="O14" s="8"/>
      <c r="P14" s="8" t="s">
        <v>1651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>
        <v>7</v>
      </c>
      <c r="B15">
        <v>8</v>
      </c>
      <c r="C15" s="8" t="s">
        <v>1773</v>
      </c>
      <c r="D15">
        <v>1101000</v>
      </c>
      <c r="E15">
        <v>1110</v>
      </c>
      <c r="F15" s="8" t="s">
        <v>1449</v>
      </c>
      <c r="G15">
        <v>1</v>
      </c>
      <c r="I15">
        <v>4</v>
      </c>
      <c r="K15">
        <v>0</v>
      </c>
      <c r="L15">
        <v>0</v>
      </c>
      <c r="M15" s="8" t="s">
        <v>156</v>
      </c>
      <c r="N15" s="8" t="s">
        <v>1652</v>
      </c>
      <c r="O15" s="8"/>
      <c r="P15" s="8" t="s">
        <v>1652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>
        <v>8</v>
      </c>
      <c r="B16">
        <v>9</v>
      </c>
      <c r="C16" s="8" t="s">
        <v>781</v>
      </c>
      <c r="D16">
        <v>1102000</v>
      </c>
      <c r="E16">
        <v>1119</v>
      </c>
      <c r="F16" s="8"/>
      <c r="G16">
        <v>1</v>
      </c>
      <c r="I16">
        <v>2</v>
      </c>
      <c r="K16">
        <v>0</v>
      </c>
      <c r="L16">
        <v>0</v>
      </c>
      <c r="M16" s="8" t="s">
        <v>222</v>
      </c>
      <c r="N16" s="8"/>
      <c r="O16" s="8" t="s">
        <v>222</v>
      </c>
      <c r="P16" s="8" t="s">
        <v>1659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>
        <v>9</v>
      </c>
      <c r="B17">
        <v>10</v>
      </c>
      <c r="C17" s="8" t="s">
        <v>782</v>
      </c>
      <c r="D17">
        <v>1103000</v>
      </c>
      <c r="F17" s="8"/>
      <c r="G17">
        <v>1</v>
      </c>
      <c r="I17">
        <v>0</v>
      </c>
      <c r="K17">
        <v>1</v>
      </c>
      <c r="L17">
        <v>0</v>
      </c>
      <c r="M17" s="8"/>
      <c r="N17" s="8"/>
      <c r="O17" s="8"/>
      <c r="P17" s="8"/>
    </row>
    <row r="18" spans="1:29" x14ac:dyDescent="0.25">
      <c r="A18">
        <v>10</v>
      </c>
      <c r="B18">
        <v>11</v>
      </c>
      <c r="C18" s="8" t="s">
        <v>735</v>
      </c>
      <c r="D18">
        <v>1200000</v>
      </c>
      <c r="E18">
        <v>1200</v>
      </c>
      <c r="F18" s="8"/>
      <c r="G18">
        <v>1</v>
      </c>
      <c r="I18">
        <v>0</v>
      </c>
      <c r="J18">
        <v>1</v>
      </c>
      <c r="K18">
        <v>1</v>
      </c>
      <c r="L18">
        <v>1</v>
      </c>
      <c r="M18" s="8"/>
      <c r="N18" s="8"/>
      <c r="O18" s="8"/>
      <c r="P18" s="8" t="s">
        <v>1656</v>
      </c>
      <c r="Q18">
        <v>3246375000</v>
      </c>
      <c r="R18">
        <v>270700000</v>
      </c>
      <c r="S18">
        <v>266700000</v>
      </c>
      <c r="T18">
        <v>270700000</v>
      </c>
      <c r="U18">
        <v>268700000</v>
      </c>
      <c r="V18">
        <v>270700000</v>
      </c>
      <c r="W18">
        <v>268700000</v>
      </c>
      <c r="X18">
        <v>271300000</v>
      </c>
      <c r="Y18">
        <v>272275000</v>
      </c>
      <c r="Z18">
        <v>270650000</v>
      </c>
      <c r="AA18">
        <v>272650000</v>
      </c>
      <c r="AB18">
        <v>270650000</v>
      </c>
      <c r="AC18">
        <v>272650000</v>
      </c>
    </row>
    <row r="19" spans="1:29" x14ac:dyDescent="0.25">
      <c r="A19">
        <v>11</v>
      </c>
      <c r="B19">
        <v>12</v>
      </c>
      <c r="C19" s="8" t="s">
        <v>783</v>
      </c>
      <c r="D19">
        <v>1201000</v>
      </c>
      <c r="F19" s="8"/>
      <c r="G19">
        <v>1</v>
      </c>
      <c r="I19">
        <v>1</v>
      </c>
      <c r="J19">
        <v>2</v>
      </c>
      <c r="K19">
        <v>1</v>
      </c>
      <c r="L19">
        <v>1</v>
      </c>
      <c r="M19" s="8"/>
      <c r="N19" s="8"/>
      <c r="O19" s="8"/>
      <c r="P19" s="8" t="s">
        <v>1660</v>
      </c>
      <c r="Q19">
        <v>3246375000</v>
      </c>
      <c r="R19">
        <v>270700000</v>
      </c>
      <c r="S19">
        <v>266700000</v>
      </c>
      <c r="T19">
        <v>270700000</v>
      </c>
      <c r="U19">
        <v>268700000</v>
      </c>
      <c r="V19">
        <v>270700000</v>
      </c>
      <c r="W19">
        <v>268700000</v>
      </c>
      <c r="X19">
        <v>271300000</v>
      </c>
      <c r="Y19">
        <v>272275000</v>
      </c>
      <c r="Z19">
        <v>270650000</v>
      </c>
      <c r="AA19">
        <v>272650000</v>
      </c>
      <c r="AB19">
        <v>270650000</v>
      </c>
      <c r="AC19">
        <v>272650000</v>
      </c>
    </row>
    <row r="20" spans="1:29" x14ac:dyDescent="0.25">
      <c r="A20">
        <v>12</v>
      </c>
      <c r="B20">
        <v>13</v>
      </c>
      <c r="C20" s="8" t="s">
        <v>784</v>
      </c>
      <c r="D20">
        <v>1202000</v>
      </c>
      <c r="E20">
        <v>1210</v>
      </c>
      <c r="F20" s="8" t="s">
        <v>1451</v>
      </c>
      <c r="G20">
        <v>1</v>
      </c>
      <c r="I20">
        <v>2</v>
      </c>
      <c r="K20">
        <v>1</v>
      </c>
      <c r="L20">
        <v>1</v>
      </c>
      <c r="M20" s="8" t="s">
        <v>555</v>
      </c>
      <c r="N20" s="8"/>
      <c r="O20" s="8" t="s">
        <v>555</v>
      </c>
      <c r="P20" s="8" t="s">
        <v>1218</v>
      </c>
      <c r="Q20">
        <v>1084950000</v>
      </c>
      <c r="R20">
        <v>90000000</v>
      </c>
      <c r="S20">
        <v>90000000</v>
      </c>
      <c r="T20">
        <v>90000000</v>
      </c>
      <c r="U20">
        <v>90000000</v>
      </c>
      <c r="V20">
        <v>90000000</v>
      </c>
      <c r="W20">
        <v>90000000</v>
      </c>
      <c r="X20">
        <v>90450000</v>
      </c>
      <c r="Y20">
        <v>90900000</v>
      </c>
      <c r="Z20">
        <v>90900000</v>
      </c>
      <c r="AA20">
        <v>90900000</v>
      </c>
      <c r="AB20">
        <v>90900000</v>
      </c>
      <c r="AC20">
        <v>90900000</v>
      </c>
    </row>
    <row r="21" spans="1:29" x14ac:dyDescent="0.25">
      <c r="A21">
        <v>13</v>
      </c>
      <c r="B21">
        <v>14</v>
      </c>
      <c r="C21" s="8" t="s">
        <v>1774</v>
      </c>
      <c r="D21">
        <v>1202000</v>
      </c>
      <c r="E21">
        <v>1210</v>
      </c>
      <c r="F21" s="8" t="s">
        <v>1451</v>
      </c>
      <c r="G21">
        <v>1</v>
      </c>
      <c r="I21">
        <v>4</v>
      </c>
      <c r="K21">
        <v>0</v>
      </c>
      <c r="L21">
        <v>1</v>
      </c>
      <c r="M21" s="8" t="s">
        <v>555</v>
      </c>
      <c r="N21" s="8" t="s">
        <v>1657</v>
      </c>
      <c r="O21" s="8"/>
      <c r="P21" s="8" t="s">
        <v>1650</v>
      </c>
      <c r="Q21">
        <v>1084950000</v>
      </c>
      <c r="R21">
        <v>90000000</v>
      </c>
      <c r="S21">
        <v>90000000</v>
      </c>
      <c r="T21">
        <v>90000000</v>
      </c>
      <c r="U21">
        <v>90000000</v>
      </c>
      <c r="V21">
        <v>90000000</v>
      </c>
      <c r="W21">
        <v>90000000</v>
      </c>
      <c r="X21">
        <v>90450000</v>
      </c>
      <c r="Y21">
        <v>90900000</v>
      </c>
      <c r="Z21">
        <v>90900000</v>
      </c>
      <c r="AA21">
        <v>90900000</v>
      </c>
      <c r="AB21">
        <v>90900000</v>
      </c>
      <c r="AC21">
        <v>90900000</v>
      </c>
    </row>
    <row r="22" spans="1:29" x14ac:dyDescent="0.25">
      <c r="A22">
        <v>14</v>
      </c>
      <c r="B22">
        <v>15</v>
      </c>
      <c r="C22" s="8" t="s">
        <v>1775</v>
      </c>
      <c r="D22">
        <v>1202000</v>
      </c>
      <c r="E22">
        <v>1210</v>
      </c>
      <c r="F22" s="8" t="s">
        <v>1451</v>
      </c>
      <c r="G22">
        <v>1</v>
      </c>
      <c r="I22">
        <v>4</v>
      </c>
      <c r="K22">
        <v>0</v>
      </c>
      <c r="L22">
        <v>0</v>
      </c>
      <c r="M22" s="8" t="s">
        <v>555</v>
      </c>
      <c r="N22" s="8" t="s">
        <v>1658</v>
      </c>
      <c r="O22" s="8"/>
      <c r="P22" s="8" t="s">
        <v>1651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>
        <v>15</v>
      </c>
      <c r="B23">
        <v>16</v>
      </c>
      <c r="C23" s="8" t="s">
        <v>1776</v>
      </c>
      <c r="D23">
        <v>1202000</v>
      </c>
      <c r="E23">
        <v>1210</v>
      </c>
      <c r="F23" s="8" t="s">
        <v>1451</v>
      </c>
      <c r="G23">
        <v>1</v>
      </c>
      <c r="I23">
        <v>4</v>
      </c>
      <c r="K23">
        <v>0</v>
      </c>
      <c r="L23">
        <v>0</v>
      </c>
      <c r="M23" s="8" t="s">
        <v>555</v>
      </c>
      <c r="N23" s="8" t="s">
        <v>1652</v>
      </c>
      <c r="O23" s="8"/>
      <c r="P23" s="8" t="s">
        <v>1652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>
        <v>16</v>
      </c>
      <c r="B24">
        <v>17</v>
      </c>
      <c r="C24" s="8" t="s">
        <v>785</v>
      </c>
      <c r="D24">
        <v>1203000</v>
      </c>
      <c r="E24">
        <v>1211</v>
      </c>
      <c r="F24" s="8" t="s">
        <v>1453</v>
      </c>
      <c r="G24">
        <v>1</v>
      </c>
      <c r="I24">
        <v>2</v>
      </c>
      <c r="K24">
        <v>1</v>
      </c>
      <c r="L24">
        <v>1</v>
      </c>
      <c r="M24" s="8" t="s">
        <v>557</v>
      </c>
      <c r="N24" s="8"/>
      <c r="O24" s="8" t="s">
        <v>557</v>
      </c>
      <c r="P24" s="8" t="s">
        <v>1219</v>
      </c>
      <c r="Q24">
        <v>361650000</v>
      </c>
      <c r="R24">
        <v>30000000</v>
      </c>
      <c r="S24">
        <v>30000000</v>
      </c>
      <c r="T24">
        <v>30000000</v>
      </c>
      <c r="U24">
        <v>30000000</v>
      </c>
      <c r="V24">
        <v>30000000</v>
      </c>
      <c r="W24">
        <v>30000000</v>
      </c>
      <c r="X24">
        <v>30150000</v>
      </c>
      <c r="Y24">
        <v>30300000</v>
      </c>
      <c r="Z24">
        <v>30300000</v>
      </c>
      <c r="AA24">
        <v>30300000</v>
      </c>
      <c r="AB24">
        <v>30300000</v>
      </c>
      <c r="AC24">
        <v>30300000</v>
      </c>
    </row>
    <row r="25" spans="1:29" x14ac:dyDescent="0.25">
      <c r="A25">
        <v>17</v>
      </c>
      <c r="B25">
        <v>18</v>
      </c>
      <c r="C25" s="8" t="s">
        <v>1777</v>
      </c>
      <c r="D25">
        <v>1203000</v>
      </c>
      <c r="E25">
        <v>1211</v>
      </c>
      <c r="F25" s="8" t="s">
        <v>1453</v>
      </c>
      <c r="G25">
        <v>1</v>
      </c>
      <c r="I25">
        <v>4</v>
      </c>
      <c r="K25">
        <v>0</v>
      </c>
      <c r="L25">
        <v>1</v>
      </c>
      <c r="M25" s="8" t="s">
        <v>557</v>
      </c>
      <c r="N25" s="8" t="s">
        <v>1657</v>
      </c>
      <c r="O25" s="8"/>
      <c r="P25" s="8" t="s">
        <v>1650</v>
      </c>
      <c r="Q25">
        <v>361650000</v>
      </c>
      <c r="R25">
        <v>30000000</v>
      </c>
      <c r="S25">
        <v>30000000</v>
      </c>
      <c r="T25">
        <v>30000000</v>
      </c>
      <c r="U25">
        <v>30000000</v>
      </c>
      <c r="V25">
        <v>30000000</v>
      </c>
      <c r="W25">
        <v>30000000</v>
      </c>
      <c r="X25">
        <v>30150000</v>
      </c>
      <c r="Y25">
        <v>30300000</v>
      </c>
      <c r="Z25">
        <v>30300000</v>
      </c>
      <c r="AA25">
        <v>30300000</v>
      </c>
      <c r="AB25">
        <v>30300000</v>
      </c>
      <c r="AC25">
        <v>30300000</v>
      </c>
    </row>
    <row r="26" spans="1:29" x14ac:dyDescent="0.25">
      <c r="A26">
        <v>18</v>
      </c>
      <c r="B26">
        <v>19</v>
      </c>
      <c r="C26" s="8" t="s">
        <v>1778</v>
      </c>
      <c r="D26">
        <v>1203000</v>
      </c>
      <c r="E26">
        <v>1211</v>
      </c>
      <c r="F26" s="8" t="s">
        <v>1453</v>
      </c>
      <c r="G26">
        <v>1</v>
      </c>
      <c r="I26">
        <v>4</v>
      </c>
      <c r="K26">
        <v>0</v>
      </c>
      <c r="L26">
        <v>0</v>
      </c>
      <c r="M26" s="8" t="s">
        <v>557</v>
      </c>
      <c r="N26" s="8" t="s">
        <v>1658</v>
      </c>
      <c r="O26" s="8"/>
      <c r="P26" s="8" t="s">
        <v>1651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>
        <v>19</v>
      </c>
      <c r="B27">
        <v>20</v>
      </c>
      <c r="C27" s="8" t="s">
        <v>1779</v>
      </c>
      <c r="D27">
        <v>1203000</v>
      </c>
      <c r="E27">
        <v>1211</v>
      </c>
      <c r="F27" s="8" t="s">
        <v>1453</v>
      </c>
      <c r="G27">
        <v>1</v>
      </c>
      <c r="I27">
        <v>4</v>
      </c>
      <c r="K27">
        <v>0</v>
      </c>
      <c r="L27">
        <v>0</v>
      </c>
      <c r="M27" s="8" t="s">
        <v>557</v>
      </c>
      <c r="N27" s="8" t="s">
        <v>1652</v>
      </c>
      <c r="O27" s="8"/>
      <c r="P27" s="8" t="s">
        <v>1652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A28">
        <v>20</v>
      </c>
      <c r="B28">
        <v>21</v>
      </c>
      <c r="C28" s="8" t="s">
        <v>786</v>
      </c>
      <c r="D28">
        <v>1204000</v>
      </c>
      <c r="E28">
        <v>1220</v>
      </c>
      <c r="F28" s="8" t="s">
        <v>1455</v>
      </c>
      <c r="G28">
        <v>1</v>
      </c>
      <c r="I28">
        <v>2</v>
      </c>
      <c r="K28">
        <v>1</v>
      </c>
      <c r="L28">
        <v>1</v>
      </c>
      <c r="M28" s="8" t="s">
        <v>559</v>
      </c>
      <c r="N28" s="8"/>
      <c r="O28" s="8" t="s">
        <v>559</v>
      </c>
      <c r="P28" s="8" t="s">
        <v>1220</v>
      </c>
      <c r="Q28">
        <v>732000000</v>
      </c>
      <c r="R28">
        <v>62000000</v>
      </c>
      <c r="S28">
        <v>58000000</v>
      </c>
      <c r="T28">
        <v>62000000</v>
      </c>
      <c r="U28">
        <v>60000000</v>
      </c>
      <c r="V28">
        <v>62000000</v>
      </c>
      <c r="W28">
        <v>60000000</v>
      </c>
      <c r="X28">
        <v>62000000</v>
      </c>
      <c r="Y28">
        <v>62000000</v>
      </c>
      <c r="Z28">
        <v>60000000</v>
      </c>
      <c r="AA28">
        <v>62000000</v>
      </c>
      <c r="AB28">
        <v>60000000</v>
      </c>
      <c r="AC28">
        <v>62000000</v>
      </c>
    </row>
    <row r="29" spans="1:29" x14ac:dyDescent="0.25">
      <c r="A29">
        <v>21</v>
      </c>
      <c r="B29">
        <v>22</v>
      </c>
      <c r="C29" s="8" t="s">
        <v>1780</v>
      </c>
      <c r="D29">
        <v>1204000</v>
      </c>
      <c r="E29">
        <v>1220</v>
      </c>
      <c r="F29" s="8" t="s">
        <v>1455</v>
      </c>
      <c r="G29">
        <v>1</v>
      </c>
      <c r="I29">
        <v>4</v>
      </c>
      <c r="K29">
        <v>0</v>
      </c>
      <c r="L29">
        <v>1</v>
      </c>
      <c r="M29" s="8" t="s">
        <v>559</v>
      </c>
      <c r="N29" s="8" t="s">
        <v>1657</v>
      </c>
      <c r="O29" s="8"/>
      <c r="P29" s="8" t="s">
        <v>1650</v>
      </c>
      <c r="Q29">
        <v>732000000</v>
      </c>
      <c r="R29">
        <v>62000000</v>
      </c>
      <c r="S29">
        <v>58000000</v>
      </c>
      <c r="T29">
        <v>62000000</v>
      </c>
      <c r="U29">
        <v>60000000</v>
      </c>
      <c r="V29">
        <v>62000000</v>
      </c>
      <c r="W29">
        <v>60000000</v>
      </c>
      <c r="X29">
        <v>62000000</v>
      </c>
      <c r="Y29">
        <v>62000000</v>
      </c>
      <c r="Z29">
        <v>60000000</v>
      </c>
      <c r="AA29">
        <v>62000000</v>
      </c>
      <c r="AB29">
        <v>60000000</v>
      </c>
      <c r="AC29">
        <v>62000000</v>
      </c>
    </row>
    <row r="30" spans="1:29" x14ac:dyDescent="0.25">
      <c r="A30">
        <v>22</v>
      </c>
      <c r="B30">
        <v>23</v>
      </c>
      <c r="C30" s="8" t="s">
        <v>1781</v>
      </c>
      <c r="D30">
        <v>1204000</v>
      </c>
      <c r="E30">
        <v>1220</v>
      </c>
      <c r="F30" s="8" t="s">
        <v>1455</v>
      </c>
      <c r="G30">
        <v>1</v>
      </c>
      <c r="I30">
        <v>4</v>
      </c>
      <c r="K30">
        <v>0</v>
      </c>
      <c r="L30">
        <v>0</v>
      </c>
      <c r="M30" s="8" t="s">
        <v>559</v>
      </c>
      <c r="N30" s="8" t="s">
        <v>1658</v>
      </c>
      <c r="O30" s="8"/>
      <c r="P30" s="8" t="s">
        <v>1651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A31">
        <v>23</v>
      </c>
      <c r="B31">
        <v>24</v>
      </c>
      <c r="C31" s="8" t="s">
        <v>1782</v>
      </c>
      <c r="D31">
        <v>1204000</v>
      </c>
      <c r="E31">
        <v>1220</v>
      </c>
      <c r="F31" s="8" t="s">
        <v>1455</v>
      </c>
      <c r="G31">
        <v>1</v>
      </c>
      <c r="I31">
        <v>4</v>
      </c>
      <c r="K31">
        <v>0</v>
      </c>
      <c r="L31">
        <v>0</v>
      </c>
      <c r="M31" s="8" t="s">
        <v>559</v>
      </c>
      <c r="N31" s="8" t="s">
        <v>1652</v>
      </c>
      <c r="O31" s="8"/>
      <c r="P31" s="8" t="s">
        <v>1652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>
        <v>24</v>
      </c>
      <c r="B32">
        <v>25</v>
      </c>
      <c r="C32" s="8" t="s">
        <v>787</v>
      </c>
      <c r="D32">
        <v>1205000</v>
      </c>
      <c r="E32">
        <v>1230</v>
      </c>
      <c r="F32" s="8" t="s">
        <v>1457</v>
      </c>
      <c r="G32">
        <v>1</v>
      </c>
      <c r="I32">
        <v>2</v>
      </c>
      <c r="K32">
        <v>1</v>
      </c>
      <c r="L32">
        <v>1</v>
      </c>
      <c r="M32" s="8" t="s">
        <v>561</v>
      </c>
      <c r="N32" s="8"/>
      <c r="O32" s="8" t="s">
        <v>561</v>
      </c>
      <c r="P32" s="8" t="s">
        <v>1221</v>
      </c>
      <c r="Q32">
        <v>120000000</v>
      </c>
      <c r="R32">
        <v>10000000</v>
      </c>
      <c r="S32">
        <v>10000000</v>
      </c>
      <c r="T32">
        <v>10000000</v>
      </c>
      <c r="U32">
        <v>10000000</v>
      </c>
      <c r="V32">
        <v>10000000</v>
      </c>
      <c r="W32">
        <v>10000000</v>
      </c>
      <c r="X32">
        <v>10000000</v>
      </c>
      <c r="Y32">
        <v>10000000</v>
      </c>
      <c r="Z32">
        <v>10000000</v>
      </c>
      <c r="AA32">
        <v>10000000</v>
      </c>
      <c r="AB32">
        <v>10000000</v>
      </c>
      <c r="AC32">
        <v>10000000</v>
      </c>
    </row>
    <row r="33" spans="1:29" x14ac:dyDescent="0.25">
      <c r="A33">
        <v>25</v>
      </c>
      <c r="B33">
        <v>26</v>
      </c>
      <c r="C33" s="8" t="s">
        <v>1783</v>
      </c>
      <c r="D33">
        <v>1205000</v>
      </c>
      <c r="E33">
        <v>1230</v>
      </c>
      <c r="F33" s="8" t="s">
        <v>1457</v>
      </c>
      <c r="G33">
        <v>1</v>
      </c>
      <c r="I33">
        <v>4</v>
      </c>
      <c r="K33">
        <v>0</v>
      </c>
      <c r="L33">
        <v>1</v>
      </c>
      <c r="M33" s="8" t="s">
        <v>561</v>
      </c>
      <c r="N33" s="8" t="s">
        <v>1657</v>
      </c>
      <c r="O33" s="8"/>
      <c r="P33" s="8" t="s">
        <v>1650</v>
      </c>
      <c r="Q33">
        <v>120000000</v>
      </c>
      <c r="R33">
        <v>10000000</v>
      </c>
      <c r="S33">
        <v>10000000</v>
      </c>
      <c r="T33">
        <v>10000000</v>
      </c>
      <c r="U33">
        <v>10000000</v>
      </c>
      <c r="V33">
        <v>10000000</v>
      </c>
      <c r="W33">
        <v>10000000</v>
      </c>
      <c r="X33">
        <v>10000000</v>
      </c>
      <c r="Y33">
        <v>10000000</v>
      </c>
      <c r="Z33">
        <v>10000000</v>
      </c>
      <c r="AA33">
        <v>10000000</v>
      </c>
      <c r="AB33">
        <v>10000000</v>
      </c>
      <c r="AC33">
        <v>10000000</v>
      </c>
    </row>
    <row r="34" spans="1:29" x14ac:dyDescent="0.25">
      <c r="A34">
        <v>26</v>
      </c>
      <c r="B34">
        <v>27</v>
      </c>
      <c r="C34" s="8" t="s">
        <v>1784</v>
      </c>
      <c r="D34">
        <v>1205000</v>
      </c>
      <c r="E34">
        <v>1230</v>
      </c>
      <c r="F34" s="8" t="s">
        <v>1457</v>
      </c>
      <c r="G34">
        <v>1</v>
      </c>
      <c r="I34">
        <v>4</v>
      </c>
      <c r="K34">
        <v>0</v>
      </c>
      <c r="L34">
        <v>0</v>
      </c>
      <c r="M34" s="8" t="s">
        <v>561</v>
      </c>
      <c r="N34" s="8" t="s">
        <v>1658</v>
      </c>
      <c r="O34" s="8"/>
      <c r="P34" s="8" t="s">
        <v>1651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A35">
        <v>27</v>
      </c>
      <c r="B35">
        <v>28</v>
      </c>
      <c r="C35" s="8" t="s">
        <v>1785</v>
      </c>
      <c r="D35">
        <v>1205000</v>
      </c>
      <c r="E35">
        <v>1230</v>
      </c>
      <c r="F35" s="8" t="s">
        <v>1457</v>
      </c>
      <c r="G35">
        <v>1</v>
      </c>
      <c r="I35">
        <v>4</v>
      </c>
      <c r="K35">
        <v>0</v>
      </c>
      <c r="L35">
        <v>0</v>
      </c>
      <c r="M35" s="8" t="s">
        <v>561</v>
      </c>
      <c r="N35" s="8" t="s">
        <v>1652</v>
      </c>
      <c r="O35" s="8"/>
      <c r="P35" s="8" t="s">
        <v>1652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A36">
        <v>28</v>
      </c>
      <c r="B36">
        <v>29</v>
      </c>
      <c r="C36" s="8" t="s">
        <v>788</v>
      </c>
      <c r="D36">
        <v>1206000</v>
      </c>
      <c r="E36">
        <v>1231</v>
      </c>
      <c r="F36" s="8" t="s">
        <v>1459</v>
      </c>
      <c r="G36">
        <v>1</v>
      </c>
      <c r="I36">
        <v>2</v>
      </c>
      <c r="K36">
        <v>1</v>
      </c>
      <c r="L36">
        <v>1</v>
      </c>
      <c r="M36" s="8" t="s">
        <v>563</v>
      </c>
      <c r="N36" s="8"/>
      <c r="O36" s="8" t="s">
        <v>563</v>
      </c>
      <c r="P36" s="8" t="s">
        <v>1222</v>
      </c>
      <c r="Q36">
        <v>240000000</v>
      </c>
      <c r="R36">
        <v>20000000</v>
      </c>
      <c r="S36">
        <v>20000000</v>
      </c>
      <c r="T36">
        <v>20000000</v>
      </c>
      <c r="U36">
        <v>20000000</v>
      </c>
      <c r="V36">
        <v>20000000</v>
      </c>
      <c r="W36">
        <v>20000000</v>
      </c>
      <c r="X36">
        <v>20000000</v>
      </c>
      <c r="Y36">
        <v>20000000</v>
      </c>
      <c r="Z36">
        <v>20000000</v>
      </c>
      <c r="AA36">
        <v>20000000</v>
      </c>
      <c r="AB36">
        <v>20000000</v>
      </c>
      <c r="AC36">
        <v>20000000</v>
      </c>
    </row>
    <row r="37" spans="1:29" x14ac:dyDescent="0.25">
      <c r="A37">
        <v>29</v>
      </c>
      <c r="B37">
        <v>30</v>
      </c>
      <c r="C37" s="8" t="s">
        <v>1786</v>
      </c>
      <c r="D37">
        <v>1206000</v>
      </c>
      <c r="E37">
        <v>1231</v>
      </c>
      <c r="F37" s="8" t="s">
        <v>1459</v>
      </c>
      <c r="G37">
        <v>1</v>
      </c>
      <c r="I37">
        <v>4</v>
      </c>
      <c r="K37">
        <v>0</v>
      </c>
      <c r="L37">
        <v>1</v>
      </c>
      <c r="M37" s="8" t="s">
        <v>563</v>
      </c>
      <c r="N37" s="8" t="s">
        <v>1657</v>
      </c>
      <c r="O37" s="8"/>
      <c r="P37" s="8" t="s">
        <v>1650</v>
      </c>
      <c r="Q37">
        <v>240000000</v>
      </c>
      <c r="R37">
        <v>20000000</v>
      </c>
      <c r="S37">
        <v>20000000</v>
      </c>
      <c r="T37">
        <v>20000000</v>
      </c>
      <c r="U37">
        <v>20000000</v>
      </c>
      <c r="V37">
        <v>20000000</v>
      </c>
      <c r="W37">
        <v>20000000</v>
      </c>
      <c r="X37">
        <v>20000000</v>
      </c>
      <c r="Y37">
        <v>20000000</v>
      </c>
      <c r="Z37">
        <v>20000000</v>
      </c>
      <c r="AA37">
        <v>20000000</v>
      </c>
      <c r="AB37">
        <v>20000000</v>
      </c>
      <c r="AC37">
        <v>20000000</v>
      </c>
    </row>
    <row r="38" spans="1:29" x14ac:dyDescent="0.25">
      <c r="A38">
        <v>30</v>
      </c>
      <c r="B38">
        <v>31</v>
      </c>
      <c r="C38" s="8" t="s">
        <v>1787</v>
      </c>
      <c r="D38">
        <v>1206000</v>
      </c>
      <c r="E38">
        <v>1231</v>
      </c>
      <c r="F38" s="8" t="s">
        <v>1459</v>
      </c>
      <c r="G38">
        <v>1</v>
      </c>
      <c r="I38">
        <v>4</v>
      </c>
      <c r="K38">
        <v>0</v>
      </c>
      <c r="L38">
        <v>0</v>
      </c>
      <c r="M38" s="8" t="s">
        <v>563</v>
      </c>
      <c r="N38" s="8" t="s">
        <v>1658</v>
      </c>
      <c r="O38" s="8"/>
      <c r="P38" s="8" t="s">
        <v>1651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A39">
        <v>31</v>
      </c>
      <c r="B39">
        <v>32</v>
      </c>
      <c r="C39" s="8" t="s">
        <v>1788</v>
      </c>
      <c r="D39">
        <v>1206000</v>
      </c>
      <c r="E39">
        <v>1231</v>
      </c>
      <c r="F39" s="8" t="s">
        <v>1459</v>
      </c>
      <c r="G39">
        <v>1</v>
      </c>
      <c r="I39">
        <v>4</v>
      </c>
      <c r="K39">
        <v>0</v>
      </c>
      <c r="L39">
        <v>0</v>
      </c>
      <c r="M39" s="8" t="s">
        <v>563</v>
      </c>
      <c r="N39" s="8" t="s">
        <v>1652</v>
      </c>
      <c r="O39" s="8"/>
      <c r="P39" s="8" t="s">
        <v>1652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5">
      <c r="A40">
        <v>32</v>
      </c>
      <c r="B40">
        <v>33</v>
      </c>
      <c r="C40" s="8" t="s">
        <v>789</v>
      </c>
      <c r="D40">
        <v>1207000</v>
      </c>
      <c r="E40">
        <v>1232</v>
      </c>
      <c r="F40" s="8" t="s">
        <v>1461</v>
      </c>
      <c r="G40">
        <v>1</v>
      </c>
      <c r="I40">
        <v>2</v>
      </c>
      <c r="K40">
        <v>1</v>
      </c>
      <c r="L40">
        <v>1</v>
      </c>
      <c r="M40" s="8" t="s">
        <v>565</v>
      </c>
      <c r="N40" s="8"/>
      <c r="O40" s="8" t="s">
        <v>565</v>
      </c>
      <c r="P40" s="8" t="s">
        <v>1223</v>
      </c>
      <c r="Q40">
        <v>24000000</v>
      </c>
      <c r="R40">
        <v>2000000</v>
      </c>
      <c r="S40">
        <v>2000000</v>
      </c>
      <c r="T40">
        <v>2000000</v>
      </c>
      <c r="U40">
        <v>2000000</v>
      </c>
      <c r="V40">
        <v>2000000</v>
      </c>
      <c r="W40">
        <v>2000000</v>
      </c>
      <c r="X40">
        <v>2000000</v>
      </c>
      <c r="Y40">
        <v>2000000</v>
      </c>
      <c r="Z40">
        <v>2000000</v>
      </c>
      <c r="AA40">
        <v>2000000</v>
      </c>
      <c r="AB40">
        <v>2000000</v>
      </c>
      <c r="AC40">
        <v>2000000</v>
      </c>
    </row>
    <row r="41" spans="1:29" x14ac:dyDescent="0.25">
      <c r="A41">
        <v>33</v>
      </c>
      <c r="B41">
        <v>34</v>
      </c>
      <c r="C41" s="8" t="s">
        <v>1789</v>
      </c>
      <c r="D41">
        <v>1207000</v>
      </c>
      <c r="E41">
        <v>1232</v>
      </c>
      <c r="F41" s="8" t="s">
        <v>1461</v>
      </c>
      <c r="G41">
        <v>1</v>
      </c>
      <c r="I41">
        <v>4</v>
      </c>
      <c r="K41">
        <v>0</v>
      </c>
      <c r="L41">
        <v>1</v>
      </c>
      <c r="M41" s="8" t="s">
        <v>565</v>
      </c>
      <c r="N41" s="8" t="s">
        <v>1657</v>
      </c>
      <c r="O41" s="8"/>
      <c r="P41" s="8" t="s">
        <v>1650</v>
      </c>
      <c r="Q41">
        <v>24000000</v>
      </c>
      <c r="R41">
        <v>2000000</v>
      </c>
      <c r="S41">
        <v>2000000</v>
      </c>
      <c r="T41">
        <v>2000000</v>
      </c>
      <c r="U41">
        <v>2000000</v>
      </c>
      <c r="V41">
        <v>2000000</v>
      </c>
      <c r="W41">
        <v>2000000</v>
      </c>
      <c r="X41">
        <v>2000000</v>
      </c>
      <c r="Y41">
        <v>2000000</v>
      </c>
      <c r="Z41">
        <v>2000000</v>
      </c>
      <c r="AA41">
        <v>2000000</v>
      </c>
      <c r="AB41">
        <v>2000000</v>
      </c>
      <c r="AC41">
        <v>2000000</v>
      </c>
    </row>
    <row r="42" spans="1:29" x14ac:dyDescent="0.25">
      <c r="A42">
        <v>34</v>
      </c>
      <c r="B42">
        <v>35</v>
      </c>
      <c r="C42" s="8" t="s">
        <v>1790</v>
      </c>
      <c r="D42">
        <v>1207000</v>
      </c>
      <c r="E42">
        <v>1232</v>
      </c>
      <c r="F42" s="8" t="s">
        <v>1461</v>
      </c>
      <c r="G42">
        <v>1</v>
      </c>
      <c r="I42">
        <v>4</v>
      </c>
      <c r="K42">
        <v>0</v>
      </c>
      <c r="L42">
        <v>0</v>
      </c>
      <c r="M42" s="8" t="s">
        <v>565</v>
      </c>
      <c r="N42" s="8" t="s">
        <v>1658</v>
      </c>
      <c r="O42" s="8"/>
      <c r="P42" s="8" t="s">
        <v>1651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5">
      <c r="A43">
        <v>35</v>
      </c>
      <c r="B43">
        <v>36</v>
      </c>
      <c r="C43" s="8" t="s">
        <v>1791</v>
      </c>
      <c r="D43">
        <v>1207000</v>
      </c>
      <c r="E43">
        <v>1232</v>
      </c>
      <c r="F43" s="8" t="s">
        <v>1461</v>
      </c>
      <c r="G43">
        <v>1</v>
      </c>
      <c r="I43">
        <v>4</v>
      </c>
      <c r="K43">
        <v>0</v>
      </c>
      <c r="L43">
        <v>0</v>
      </c>
      <c r="M43" s="8" t="s">
        <v>565</v>
      </c>
      <c r="N43" s="8" t="s">
        <v>1652</v>
      </c>
      <c r="O43" s="8"/>
      <c r="P43" s="8" t="s">
        <v>1652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>
        <v>36</v>
      </c>
      <c r="B44">
        <v>37</v>
      </c>
      <c r="C44" s="8" t="s">
        <v>790</v>
      </c>
      <c r="D44">
        <v>1208000</v>
      </c>
      <c r="E44">
        <v>1240</v>
      </c>
      <c r="F44" s="8" t="s">
        <v>1463</v>
      </c>
      <c r="G44">
        <v>1</v>
      </c>
      <c r="I44">
        <v>2</v>
      </c>
      <c r="K44">
        <v>1</v>
      </c>
      <c r="L44">
        <v>1</v>
      </c>
      <c r="M44" s="8" t="s">
        <v>571</v>
      </c>
      <c r="N44" s="8"/>
      <c r="O44" s="8" t="s">
        <v>571</v>
      </c>
      <c r="P44" s="8" t="s">
        <v>1226</v>
      </c>
      <c r="Q44">
        <v>543375000</v>
      </c>
      <c r="R44">
        <v>45000000</v>
      </c>
      <c r="S44">
        <v>45000000</v>
      </c>
      <c r="T44">
        <v>45000000</v>
      </c>
      <c r="U44">
        <v>45000000</v>
      </c>
      <c r="V44">
        <v>45000000</v>
      </c>
      <c r="W44">
        <v>45000000</v>
      </c>
      <c r="X44">
        <v>45000000</v>
      </c>
      <c r="Y44">
        <v>45375000</v>
      </c>
      <c r="Z44">
        <v>45750000</v>
      </c>
      <c r="AA44">
        <v>45750000</v>
      </c>
      <c r="AB44">
        <v>45750000</v>
      </c>
      <c r="AC44">
        <v>45750000</v>
      </c>
    </row>
    <row r="45" spans="1:29" x14ac:dyDescent="0.25">
      <c r="A45">
        <v>37</v>
      </c>
      <c r="B45">
        <v>38</v>
      </c>
      <c r="C45" s="8" t="s">
        <v>1792</v>
      </c>
      <c r="D45">
        <v>1208000</v>
      </c>
      <c r="E45">
        <v>1240</v>
      </c>
      <c r="F45" s="8" t="s">
        <v>1463</v>
      </c>
      <c r="G45">
        <v>1</v>
      </c>
      <c r="I45">
        <v>4</v>
      </c>
      <c r="K45">
        <v>0</v>
      </c>
      <c r="L45">
        <v>1</v>
      </c>
      <c r="M45" s="8" t="s">
        <v>571</v>
      </c>
      <c r="N45" s="8" t="s">
        <v>1657</v>
      </c>
      <c r="O45" s="8"/>
      <c r="P45" s="8" t="s">
        <v>1650</v>
      </c>
      <c r="Q45">
        <v>543375000</v>
      </c>
      <c r="R45">
        <v>45000000</v>
      </c>
      <c r="S45">
        <v>45000000</v>
      </c>
      <c r="T45">
        <v>45000000</v>
      </c>
      <c r="U45">
        <v>45000000</v>
      </c>
      <c r="V45">
        <v>45000000</v>
      </c>
      <c r="W45">
        <v>45000000</v>
      </c>
      <c r="X45">
        <v>45000000</v>
      </c>
      <c r="Y45">
        <v>45375000</v>
      </c>
      <c r="Z45">
        <v>45750000</v>
      </c>
      <c r="AA45">
        <v>45750000</v>
      </c>
      <c r="AB45">
        <v>45750000</v>
      </c>
      <c r="AC45">
        <v>45750000</v>
      </c>
    </row>
    <row r="46" spans="1:29" x14ac:dyDescent="0.25">
      <c r="A46">
        <v>38</v>
      </c>
      <c r="B46">
        <v>39</v>
      </c>
      <c r="C46" s="8" t="s">
        <v>1793</v>
      </c>
      <c r="D46">
        <v>1208000</v>
      </c>
      <c r="E46">
        <v>1240</v>
      </c>
      <c r="F46" s="8" t="s">
        <v>1463</v>
      </c>
      <c r="G46">
        <v>1</v>
      </c>
      <c r="I46">
        <v>4</v>
      </c>
      <c r="K46">
        <v>0</v>
      </c>
      <c r="L46">
        <v>0</v>
      </c>
      <c r="M46" s="8" t="s">
        <v>571</v>
      </c>
      <c r="N46" s="8" t="s">
        <v>1658</v>
      </c>
      <c r="O46" s="8"/>
      <c r="P46" s="8" t="s">
        <v>1651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5">
      <c r="A47">
        <v>39</v>
      </c>
      <c r="B47">
        <v>40</v>
      </c>
      <c r="C47" s="8" t="s">
        <v>1794</v>
      </c>
      <c r="D47">
        <v>1208000</v>
      </c>
      <c r="E47">
        <v>1240</v>
      </c>
      <c r="F47" s="8" t="s">
        <v>1463</v>
      </c>
      <c r="G47">
        <v>1</v>
      </c>
      <c r="I47">
        <v>4</v>
      </c>
      <c r="K47">
        <v>0</v>
      </c>
      <c r="L47">
        <v>0</v>
      </c>
      <c r="M47" s="8" t="s">
        <v>571</v>
      </c>
      <c r="N47" s="8" t="s">
        <v>1652</v>
      </c>
      <c r="O47" s="8"/>
      <c r="P47" s="8" t="s">
        <v>1652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5">
      <c r="A48">
        <v>40</v>
      </c>
      <c r="B48">
        <v>41</v>
      </c>
      <c r="C48" s="8" t="s">
        <v>791</v>
      </c>
      <c r="D48">
        <v>1209000</v>
      </c>
      <c r="E48">
        <v>1250</v>
      </c>
      <c r="F48" s="8" t="s">
        <v>1466</v>
      </c>
      <c r="G48">
        <v>1</v>
      </c>
      <c r="I48">
        <v>2</v>
      </c>
      <c r="K48">
        <v>1</v>
      </c>
      <c r="L48">
        <v>1</v>
      </c>
      <c r="M48" s="8" t="s">
        <v>573</v>
      </c>
      <c r="N48" s="8"/>
      <c r="O48" s="8" t="s">
        <v>573</v>
      </c>
      <c r="P48" s="8" t="s">
        <v>1227</v>
      </c>
      <c r="Q48">
        <v>108000000</v>
      </c>
      <c r="R48">
        <v>9000000</v>
      </c>
      <c r="S48">
        <v>9000000</v>
      </c>
      <c r="T48">
        <v>9000000</v>
      </c>
      <c r="U48">
        <v>9000000</v>
      </c>
      <c r="V48">
        <v>9000000</v>
      </c>
      <c r="W48">
        <v>9000000</v>
      </c>
      <c r="X48">
        <v>9000000</v>
      </c>
      <c r="Y48">
        <v>9000000</v>
      </c>
      <c r="Z48">
        <v>9000000</v>
      </c>
      <c r="AA48">
        <v>9000000</v>
      </c>
      <c r="AB48">
        <v>9000000</v>
      </c>
      <c r="AC48">
        <v>9000000</v>
      </c>
    </row>
    <row r="49" spans="1:29" x14ac:dyDescent="0.25">
      <c r="A49">
        <v>41</v>
      </c>
      <c r="B49">
        <v>42</v>
      </c>
      <c r="C49" s="8" t="s">
        <v>1795</v>
      </c>
      <c r="D49">
        <v>1209000</v>
      </c>
      <c r="E49">
        <v>1250</v>
      </c>
      <c r="F49" s="8" t="s">
        <v>1466</v>
      </c>
      <c r="G49">
        <v>1</v>
      </c>
      <c r="I49">
        <v>4</v>
      </c>
      <c r="K49">
        <v>0</v>
      </c>
      <c r="L49">
        <v>1</v>
      </c>
      <c r="M49" s="8" t="s">
        <v>573</v>
      </c>
      <c r="N49" s="8" t="s">
        <v>1657</v>
      </c>
      <c r="O49" s="8"/>
      <c r="P49" s="8" t="s">
        <v>1650</v>
      </c>
      <c r="Q49">
        <v>108000000</v>
      </c>
      <c r="R49">
        <v>9000000</v>
      </c>
      <c r="S49">
        <v>9000000</v>
      </c>
      <c r="T49">
        <v>9000000</v>
      </c>
      <c r="U49">
        <v>9000000</v>
      </c>
      <c r="V49">
        <v>9000000</v>
      </c>
      <c r="W49">
        <v>9000000</v>
      </c>
      <c r="X49">
        <v>9000000</v>
      </c>
      <c r="Y49">
        <v>9000000</v>
      </c>
      <c r="Z49">
        <v>9000000</v>
      </c>
      <c r="AA49">
        <v>9000000</v>
      </c>
      <c r="AB49">
        <v>9000000</v>
      </c>
      <c r="AC49">
        <v>9000000</v>
      </c>
    </row>
    <row r="50" spans="1:29" x14ac:dyDescent="0.25">
      <c r="A50">
        <v>42</v>
      </c>
      <c r="B50">
        <v>43</v>
      </c>
      <c r="C50" s="8" t="s">
        <v>1796</v>
      </c>
      <c r="D50">
        <v>1209000</v>
      </c>
      <c r="E50">
        <v>1250</v>
      </c>
      <c r="F50" s="8" t="s">
        <v>1466</v>
      </c>
      <c r="G50">
        <v>1</v>
      </c>
      <c r="I50">
        <v>4</v>
      </c>
      <c r="K50">
        <v>0</v>
      </c>
      <c r="L50">
        <v>0</v>
      </c>
      <c r="M50" s="8" t="s">
        <v>573</v>
      </c>
      <c r="N50" s="8" t="s">
        <v>1658</v>
      </c>
      <c r="O50" s="8"/>
      <c r="P50" s="8" t="s">
        <v>1651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A51">
        <v>43</v>
      </c>
      <c r="B51">
        <v>44</v>
      </c>
      <c r="C51" s="8" t="s">
        <v>1797</v>
      </c>
      <c r="D51">
        <v>1209000</v>
      </c>
      <c r="E51">
        <v>1250</v>
      </c>
      <c r="F51" s="8" t="s">
        <v>1466</v>
      </c>
      <c r="G51">
        <v>1</v>
      </c>
      <c r="I51">
        <v>4</v>
      </c>
      <c r="K51">
        <v>0</v>
      </c>
      <c r="L51">
        <v>0</v>
      </c>
      <c r="M51" s="8" t="s">
        <v>573</v>
      </c>
      <c r="N51" s="8" t="s">
        <v>1652</v>
      </c>
      <c r="O51" s="8"/>
      <c r="P51" s="8" t="s">
        <v>1652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>
        <v>44</v>
      </c>
      <c r="B52">
        <v>45</v>
      </c>
      <c r="C52" s="8" t="s">
        <v>792</v>
      </c>
      <c r="D52">
        <v>1210000</v>
      </c>
      <c r="E52">
        <v>1260</v>
      </c>
      <c r="F52" s="8" t="s">
        <v>1468</v>
      </c>
      <c r="G52">
        <v>1</v>
      </c>
      <c r="I52">
        <v>2</v>
      </c>
      <c r="K52">
        <v>1</v>
      </c>
      <c r="L52">
        <v>1</v>
      </c>
      <c r="M52" s="8" t="s">
        <v>581</v>
      </c>
      <c r="N52" s="8"/>
      <c r="O52" s="8" t="s">
        <v>581</v>
      </c>
      <c r="P52" s="8" t="s">
        <v>1234</v>
      </c>
      <c r="Q52">
        <v>32400000</v>
      </c>
      <c r="R52">
        <v>2700000</v>
      </c>
      <c r="S52">
        <v>2700000</v>
      </c>
      <c r="T52">
        <v>2700000</v>
      </c>
      <c r="U52">
        <v>2700000</v>
      </c>
      <c r="V52">
        <v>2700000</v>
      </c>
      <c r="W52">
        <v>2700000</v>
      </c>
      <c r="X52">
        <v>2700000</v>
      </c>
      <c r="Y52">
        <v>2700000</v>
      </c>
      <c r="Z52">
        <v>2700000</v>
      </c>
      <c r="AA52">
        <v>2700000</v>
      </c>
      <c r="AB52">
        <v>2700000</v>
      </c>
      <c r="AC52">
        <v>2700000</v>
      </c>
    </row>
    <row r="53" spans="1:29" x14ac:dyDescent="0.25">
      <c r="A53">
        <v>45</v>
      </c>
      <c r="B53">
        <v>46</v>
      </c>
      <c r="C53" s="8" t="s">
        <v>1798</v>
      </c>
      <c r="D53">
        <v>1210000</v>
      </c>
      <c r="E53">
        <v>1260</v>
      </c>
      <c r="F53" s="8" t="s">
        <v>1468</v>
      </c>
      <c r="G53">
        <v>1</v>
      </c>
      <c r="I53">
        <v>4</v>
      </c>
      <c r="K53">
        <v>0</v>
      </c>
      <c r="L53">
        <v>1</v>
      </c>
      <c r="M53" s="8" t="s">
        <v>581</v>
      </c>
      <c r="N53" s="8" t="s">
        <v>1657</v>
      </c>
      <c r="O53" s="8"/>
      <c r="P53" s="8" t="s">
        <v>1650</v>
      </c>
      <c r="Q53">
        <v>32400000</v>
      </c>
      <c r="R53">
        <v>2700000</v>
      </c>
      <c r="S53">
        <v>2700000</v>
      </c>
      <c r="T53">
        <v>2700000</v>
      </c>
      <c r="U53">
        <v>2700000</v>
      </c>
      <c r="V53">
        <v>2700000</v>
      </c>
      <c r="W53">
        <v>2700000</v>
      </c>
      <c r="X53">
        <v>2700000</v>
      </c>
      <c r="Y53">
        <v>2700000</v>
      </c>
      <c r="Z53">
        <v>2700000</v>
      </c>
      <c r="AA53">
        <v>2700000</v>
      </c>
      <c r="AB53">
        <v>2700000</v>
      </c>
      <c r="AC53">
        <v>2700000</v>
      </c>
    </row>
    <row r="54" spans="1:29" x14ac:dyDescent="0.25">
      <c r="A54">
        <v>46</v>
      </c>
      <c r="B54">
        <v>47</v>
      </c>
      <c r="C54" s="8" t="s">
        <v>1799</v>
      </c>
      <c r="D54">
        <v>1210000</v>
      </c>
      <c r="E54">
        <v>1260</v>
      </c>
      <c r="F54" s="8" t="s">
        <v>1468</v>
      </c>
      <c r="G54">
        <v>1</v>
      </c>
      <c r="I54">
        <v>4</v>
      </c>
      <c r="K54">
        <v>0</v>
      </c>
      <c r="L54">
        <v>0</v>
      </c>
      <c r="M54" s="8" t="s">
        <v>581</v>
      </c>
      <c r="N54" s="8" t="s">
        <v>1658</v>
      </c>
      <c r="O54" s="8"/>
      <c r="P54" s="8" t="s">
        <v>1651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5">
      <c r="A55">
        <v>47</v>
      </c>
      <c r="B55">
        <v>48</v>
      </c>
      <c r="C55" s="8" t="s">
        <v>1800</v>
      </c>
      <c r="D55">
        <v>1210000</v>
      </c>
      <c r="E55">
        <v>1260</v>
      </c>
      <c r="F55" s="8" t="s">
        <v>1468</v>
      </c>
      <c r="G55">
        <v>1</v>
      </c>
      <c r="I55">
        <v>4</v>
      </c>
      <c r="K55">
        <v>0</v>
      </c>
      <c r="L55">
        <v>0</v>
      </c>
      <c r="M55" s="8" t="s">
        <v>581</v>
      </c>
      <c r="N55" s="8" t="s">
        <v>1652</v>
      </c>
      <c r="O55" s="8"/>
      <c r="P55" s="8" t="s">
        <v>1652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5">
      <c r="A56">
        <v>48</v>
      </c>
      <c r="B56">
        <v>49</v>
      </c>
      <c r="C56" s="8" t="s">
        <v>793</v>
      </c>
      <c r="D56">
        <v>1211000</v>
      </c>
      <c r="E56">
        <v>1290</v>
      </c>
      <c r="F56" s="8" t="s">
        <v>1770</v>
      </c>
      <c r="G56">
        <v>1</v>
      </c>
      <c r="I56">
        <v>2</v>
      </c>
      <c r="K56">
        <v>0</v>
      </c>
      <c r="L56">
        <v>0</v>
      </c>
      <c r="M56" s="8" t="s">
        <v>724</v>
      </c>
      <c r="N56" s="8"/>
      <c r="O56" s="8" t="s">
        <v>724</v>
      </c>
      <c r="P56" s="8" t="s">
        <v>1665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A57">
        <v>49</v>
      </c>
      <c r="B57">
        <v>50</v>
      </c>
      <c r="C57" s="8" t="s">
        <v>794</v>
      </c>
      <c r="D57">
        <v>1212000</v>
      </c>
      <c r="F57" s="8"/>
      <c r="G57">
        <v>1</v>
      </c>
      <c r="I57">
        <v>0</v>
      </c>
      <c r="K57">
        <v>1</v>
      </c>
      <c r="L57">
        <v>0</v>
      </c>
      <c r="M57" s="8"/>
      <c r="N57" s="8"/>
      <c r="O57" s="8"/>
      <c r="P57" s="8"/>
    </row>
    <row r="58" spans="1:29" x14ac:dyDescent="0.25">
      <c r="A58">
        <v>50</v>
      </c>
      <c r="B58">
        <v>51</v>
      </c>
      <c r="C58" s="8" t="s">
        <v>795</v>
      </c>
      <c r="D58">
        <v>1300000</v>
      </c>
      <c r="E58">
        <v>1400</v>
      </c>
      <c r="F58" s="8"/>
      <c r="G58">
        <v>1</v>
      </c>
      <c r="I58">
        <v>0</v>
      </c>
      <c r="J58">
        <v>1</v>
      </c>
      <c r="K58">
        <v>1</v>
      </c>
      <c r="L58">
        <v>1</v>
      </c>
      <c r="M58" s="8"/>
      <c r="N58" s="8"/>
      <c r="O58" s="8"/>
      <c r="P58" s="8" t="s">
        <v>1661</v>
      </c>
      <c r="Q58">
        <v>1816725000</v>
      </c>
      <c r="R58">
        <v>149300000</v>
      </c>
      <c r="S58">
        <v>153300000</v>
      </c>
      <c r="T58">
        <v>149300000</v>
      </c>
      <c r="U58">
        <v>151300000</v>
      </c>
      <c r="V58">
        <v>149300000</v>
      </c>
      <c r="W58">
        <v>151300000</v>
      </c>
      <c r="X58">
        <v>150800000</v>
      </c>
      <c r="Y58">
        <v>151925000</v>
      </c>
      <c r="Z58">
        <v>153550000</v>
      </c>
      <c r="AA58">
        <v>151550000</v>
      </c>
      <c r="AB58">
        <v>153550000</v>
      </c>
      <c r="AC58">
        <v>151550000</v>
      </c>
    </row>
    <row r="59" spans="1:29" x14ac:dyDescent="0.25">
      <c r="A59">
        <v>51</v>
      </c>
      <c r="B59">
        <v>52</v>
      </c>
      <c r="C59" s="8" t="s">
        <v>796</v>
      </c>
      <c r="D59">
        <v>1301000</v>
      </c>
      <c r="F59" s="8"/>
      <c r="G59">
        <v>1</v>
      </c>
      <c r="I59">
        <v>0</v>
      </c>
      <c r="J59">
        <v>4</v>
      </c>
      <c r="K59">
        <v>1</v>
      </c>
      <c r="L59">
        <v>1</v>
      </c>
      <c r="M59" s="8"/>
      <c r="N59" s="8"/>
      <c r="O59" s="8"/>
      <c r="P59" s="8" t="s">
        <v>1760</v>
      </c>
      <c r="Q59">
        <v>0.35881673283166399</v>
      </c>
      <c r="R59">
        <v>0.355476190476191</v>
      </c>
      <c r="S59">
        <v>0.36499999999999999</v>
      </c>
      <c r="T59">
        <v>0.355476190476191</v>
      </c>
      <c r="U59">
        <v>0.36023809523809502</v>
      </c>
      <c r="V59">
        <v>0.355476190476191</v>
      </c>
      <c r="W59">
        <v>0.36023809523809502</v>
      </c>
      <c r="X59">
        <v>0.35726131248519299</v>
      </c>
      <c r="Y59">
        <v>0.35814474304573302</v>
      </c>
      <c r="Z59">
        <v>0.36197548326261197</v>
      </c>
      <c r="AA59">
        <v>0.357260726072607</v>
      </c>
      <c r="AB59">
        <v>0.36197548326261197</v>
      </c>
      <c r="AC59">
        <v>0.357260726072607</v>
      </c>
    </row>
    <row r="60" spans="1:29" x14ac:dyDescent="0.25">
      <c r="A60">
        <v>52</v>
      </c>
      <c r="B60">
        <v>53</v>
      </c>
      <c r="C60" s="8" t="s">
        <v>797</v>
      </c>
      <c r="D60">
        <v>1302000</v>
      </c>
      <c r="F60" s="8"/>
      <c r="G60">
        <v>1</v>
      </c>
      <c r="I60">
        <v>0</v>
      </c>
      <c r="K60">
        <v>1</v>
      </c>
      <c r="L60">
        <v>0</v>
      </c>
      <c r="M60" s="8"/>
      <c r="N60" s="8"/>
      <c r="O60" s="8"/>
      <c r="P60" s="8"/>
    </row>
    <row r="61" spans="1:29" x14ac:dyDescent="0.25">
      <c r="A61">
        <v>53</v>
      </c>
      <c r="B61">
        <v>54</v>
      </c>
      <c r="C61" s="8" t="s">
        <v>798</v>
      </c>
      <c r="D61">
        <v>1303000</v>
      </c>
      <c r="E61">
        <v>1410</v>
      </c>
      <c r="F61" s="8"/>
      <c r="G61">
        <v>1</v>
      </c>
      <c r="I61">
        <v>1</v>
      </c>
      <c r="J61">
        <v>1</v>
      </c>
      <c r="K61">
        <v>1</v>
      </c>
      <c r="L61">
        <v>1</v>
      </c>
      <c r="M61" s="8"/>
      <c r="N61" s="8"/>
      <c r="O61" s="8"/>
      <c r="P61" s="8" t="s">
        <v>1662</v>
      </c>
      <c r="Q61">
        <v>274800000</v>
      </c>
      <c r="R61">
        <v>22900000</v>
      </c>
      <c r="S61">
        <v>22900000</v>
      </c>
      <c r="T61">
        <v>22900000</v>
      </c>
      <c r="U61">
        <v>22900000</v>
      </c>
      <c r="V61">
        <v>22900000</v>
      </c>
      <c r="W61">
        <v>22900000</v>
      </c>
      <c r="X61">
        <v>22900000</v>
      </c>
      <c r="Y61">
        <v>22900000</v>
      </c>
      <c r="Z61">
        <v>22900000</v>
      </c>
      <c r="AA61">
        <v>22900000</v>
      </c>
      <c r="AB61">
        <v>22900000</v>
      </c>
      <c r="AC61">
        <v>22900000</v>
      </c>
    </row>
    <row r="62" spans="1:29" x14ac:dyDescent="0.25">
      <c r="A62">
        <v>54</v>
      </c>
      <c r="B62">
        <v>55</v>
      </c>
      <c r="C62" s="8" t="s">
        <v>736</v>
      </c>
      <c r="D62">
        <v>1400000</v>
      </c>
      <c r="F62" s="8"/>
      <c r="G62">
        <v>1</v>
      </c>
      <c r="I62">
        <v>1</v>
      </c>
      <c r="J62">
        <v>2</v>
      </c>
      <c r="K62">
        <v>1</v>
      </c>
      <c r="L62">
        <v>1</v>
      </c>
      <c r="M62" s="8"/>
      <c r="N62" s="8"/>
      <c r="O62" s="8"/>
      <c r="P62" s="8" t="s">
        <v>1663</v>
      </c>
      <c r="Q62">
        <v>78000000</v>
      </c>
      <c r="R62">
        <v>6500000</v>
      </c>
      <c r="S62">
        <v>6500000</v>
      </c>
      <c r="T62">
        <v>6500000</v>
      </c>
      <c r="U62">
        <v>6500000</v>
      </c>
      <c r="V62">
        <v>6500000</v>
      </c>
      <c r="W62">
        <v>6500000</v>
      </c>
      <c r="X62">
        <v>6500000</v>
      </c>
      <c r="Y62">
        <v>6500000</v>
      </c>
      <c r="Z62">
        <v>6500000</v>
      </c>
      <c r="AA62">
        <v>6500000</v>
      </c>
      <c r="AB62">
        <v>6500000</v>
      </c>
      <c r="AC62">
        <v>6500000</v>
      </c>
    </row>
    <row r="63" spans="1:29" x14ac:dyDescent="0.25">
      <c r="A63">
        <v>55</v>
      </c>
      <c r="B63">
        <v>56</v>
      </c>
      <c r="C63" s="8" t="s">
        <v>799</v>
      </c>
      <c r="D63">
        <v>1401000</v>
      </c>
      <c r="E63">
        <v>1550</v>
      </c>
      <c r="F63" s="8" t="s">
        <v>1470</v>
      </c>
      <c r="G63">
        <v>1</v>
      </c>
      <c r="I63">
        <v>2</v>
      </c>
      <c r="K63">
        <v>1</v>
      </c>
      <c r="L63">
        <v>1</v>
      </c>
      <c r="M63" s="8" t="s">
        <v>575</v>
      </c>
      <c r="N63" s="8"/>
      <c r="O63" s="8" t="s">
        <v>575</v>
      </c>
      <c r="P63" s="8" t="s">
        <v>1228</v>
      </c>
      <c r="Q63">
        <v>60000000</v>
      </c>
      <c r="R63">
        <v>5000000</v>
      </c>
      <c r="S63">
        <v>5000000</v>
      </c>
      <c r="T63">
        <v>5000000</v>
      </c>
      <c r="U63">
        <v>5000000</v>
      </c>
      <c r="V63">
        <v>5000000</v>
      </c>
      <c r="W63">
        <v>5000000</v>
      </c>
      <c r="X63">
        <v>5000000</v>
      </c>
      <c r="Y63">
        <v>5000000</v>
      </c>
      <c r="Z63">
        <v>5000000</v>
      </c>
      <c r="AA63">
        <v>5000000</v>
      </c>
      <c r="AB63">
        <v>5000000</v>
      </c>
      <c r="AC63">
        <v>5000000</v>
      </c>
    </row>
    <row r="64" spans="1:29" x14ac:dyDescent="0.25">
      <c r="A64">
        <v>56</v>
      </c>
      <c r="B64">
        <v>57</v>
      </c>
      <c r="C64" s="8" t="s">
        <v>800</v>
      </c>
      <c r="D64">
        <v>1402000</v>
      </c>
      <c r="E64">
        <v>1560</v>
      </c>
      <c r="F64" s="8" t="s">
        <v>1472</v>
      </c>
      <c r="G64">
        <v>1</v>
      </c>
      <c r="I64">
        <v>2</v>
      </c>
      <c r="K64">
        <v>1</v>
      </c>
      <c r="L64">
        <v>1</v>
      </c>
      <c r="M64" s="8" t="s">
        <v>583</v>
      </c>
      <c r="N64" s="8"/>
      <c r="O64" s="8" t="s">
        <v>583</v>
      </c>
      <c r="P64" s="8" t="s">
        <v>1235</v>
      </c>
      <c r="Q64">
        <v>18000000</v>
      </c>
      <c r="R64">
        <v>1500000</v>
      </c>
      <c r="S64">
        <v>1500000</v>
      </c>
      <c r="T64">
        <v>1500000</v>
      </c>
      <c r="U64">
        <v>1500000</v>
      </c>
      <c r="V64">
        <v>1500000</v>
      </c>
      <c r="W64">
        <v>1500000</v>
      </c>
      <c r="X64">
        <v>1500000</v>
      </c>
      <c r="Y64">
        <v>1500000</v>
      </c>
      <c r="Z64">
        <v>1500000</v>
      </c>
      <c r="AA64">
        <v>1500000</v>
      </c>
      <c r="AB64">
        <v>1500000</v>
      </c>
      <c r="AC64">
        <v>1500000</v>
      </c>
    </row>
    <row r="65" spans="1:29" x14ac:dyDescent="0.25">
      <c r="A65">
        <v>57</v>
      </c>
      <c r="B65">
        <v>58</v>
      </c>
      <c r="C65" s="8" t="s">
        <v>801</v>
      </c>
      <c r="D65">
        <v>1403000</v>
      </c>
      <c r="E65">
        <v>1590</v>
      </c>
      <c r="F65" s="8" t="s">
        <v>1763</v>
      </c>
      <c r="G65">
        <v>1</v>
      </c>
      <c r="I65">
        <v>2</v>
      </c>
      <c r="K65">
        <v>0</v>
      </c>
      <c r="L65">
        <v>0</v>
      </c>
      <c r="M65" s="8" t="s">
        <v>20</v>
      </c>
      <c r="N65" s="8"/>
      <c r="O65" s="8" t="s">
        <v>20</v>
      </c>
      <c r="P65" s="8" t="s">
        <v>1667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A66">
        <v>58</v>
      </c>
      <c r="B66">
        <v>59</v>
      </c>
      <c r="C66" s="8" t="s">
        <v>737</v>
      </c>
      <c r="D66">
        <v>1500000</v>
      </c>
      <c r="F66" s="8"/>
      <c r="G66">
        <v>1</v>
      </c>
      <c r="I66">
        <v>1</v>
      </c>
      <c r="J66">
        <v>2</v>
      </c>
      <c r="K66">
        <v>1</v>
      </c>
      <c r="L66">
        <v>1</v>
      </c>
      <c r="M66" s="8"/>
      <c r="N66" s="8"/>
      <c r="O66" s="8"/>
      <c r="P66" s="8" t="s">
        <v>1664</v>
      </c>
      <c r="Q66">
        <v>196800000</v>
      </c>
      <c r="R66">
        <v>16400000</v>
      </c>
      <c r="S66">
        <v>16400000</v>
      </c>
      <c r="T66">
        <v>16400000</v>
      </c>
      <c r="U66">
        <v>16400000</v>
      </c>
      <c r="V66">
        <v>16400000</v>
      </c>
      <c r="W66">
        <v>16400000</v>
      </c>
      <c r="X66">
        <v>16400000</v>
      </c>
      <c r="Y66">
        <v>16400000</v>
      </c>
      <c r="Z66">
        <v>16400000</v>
      </c>
      <c r="AA66">
        <v>16400000</v>
      </c>
      <c r="AB66">
        <v>16400000</v>
      </c>
      <c r="AC66">
        <v>16400000</v>
      </c>
    </row>
    <row r="67" spans="1:29" x14ac:dyDescent="0.25">
      <c r="A67">
        <v>59</v>
      </c>
      <c r="B67">
        <v>60</v>
      </c>
      <c r="C67" s="8" t="s">
        <v>802</v>
      </c>
      <c r="D67">
        <v>1501000</v>
      </c>
      <c r="E67">
        <v>1610</v>
      </c>
      <c r="F67" s="8" t="s">
        <v>1474</v>
      </c>
      <c r="G67">
        <v>1</v>
      </c>
      <c r="I67">
        <v>2</v>
      </c>
      <c r="K67">
        <v>1</v>
      </c>
      <c r="L67">
        <v>1</v>
      </c>
      <c r="M67" s="8" t="s">
        <v>567</v>
      </c>
      <c r="N67" s="8"/>
      <c r="O67" s="8" t="s">
        <v>567</v>
      </c>
      <c r="P67" s="8" t="s">
        <v>1224</v>
      </c>
      <c r="Q67">
        <v>36000000</v>
      </c>
      <c r="R67">
        <v>3000000</v>
      </c>
      <c r="S67">
        <v>3000000</v>
      </c>
      <c r="T67">
        <v>3000000</v>
      </c>
      <c r="U67">
        <v>3000000</v>
      </c>
      <c r="V67">
        <v>3000000</v>
      </c>
      <c r="W67">
        <v>3000000</v>
      </c>
      <c r="X67">
        <v>3000000</v>
      </c>
      <c r="Y67">
        <v>3000000</v>
      </c>
      <c r="Z67">
        <v>3000000</v>
      </c>
      <c r="AA67">
        <v>3000000</v>
      </c>
      <c r="AB67">
        <v>3000000</v>
      </c>
      <c r="AC67">
        <v>3000000</v>
      </c>
    </row>
    <row r="68" spans="1:29" x14ac:dyDescent="0.25">
      <c r="A68">
        <v>60</v>
      </c>
      <c r="B68">
        <v>61</v>
      </c>
      <c r="C68" s="8" t="s">
        <v>803</v>
      </c>
      <c r="D68">
        <v>1502000</v>
      </c>
      <c r="E68">
        <v>1620</v>
      </c>
      <c r="F68" s="8" t="s">
        <v>1476</v>
      </c>
      <c r="G68">
        <v>1</v>
      </c>
      <c r="I68">
        <v>2</v>
      </c>
      <c r="K68">
        <v>1</v>
      </c>
      <c r="L68">
        <v>1</v>
      </c>
      <c r="M68" s="8" t="s">
        <v>569</v>
      </c>
      <c r="N68" s="8"/>
      <c r="O68" s="8" t="s">
        <v>569</v>
      </c>
      <c r="P68" s="8" t="s">
        <v>1225</v>
      </c>
      <c r="Q68">
        <v>36000000</v>
      </c>
      <c r="R68">
        <v>3000000</v>
      </c>
      <c r="S68">
        <v>3000000</v>
      </c>
      <c r="T68">
        <v>3000000</v>
      </c>
      <c r="U68">
        <v>3000000</v>
      </c>
      <c r="V68">
        <v>3000000</v>
      </c>
      <c r="W68">
        <v>3000000</v>
      </c>
      <c r="X68">
        <v>3000000</v>
      </c>
      <c r="Y68">
        <v>3000000</v>
      </c>
      <c r="Z68">
        <v>3000000</v>
      </c>
      <c r="AA68">
        <v>3000000</v>
      </c>
      <c r="AB68">
        <v>3000000</v>
      </c>
      <c r="AC68">
        <v>3000000</v>
      </c>
    </row>
    <row r="69" spans="1:29" x14ac:dyDescent="0.25">
      <c r="A69">
        <v>61</v>
      </c>
      <c r="B69">
        <v>62</v>
      </c>
      <c r="C69" s="8" t="s">
        <v>804</v>
      </c>
      <c r="D69">
        <v>1503000</v>
      </c>
      <c r="E69">
        <v>1650</v>
      </c>
      <c r="F69" s="8" t="s">
        <v>1478</v>
      </c>
      <c r="G69">
        <v>1</v>
      </c>
      <c r="I69">
        <v>2</v>
      </c>
      <c r="K69">
        <v>1</v>
      </c>
      <c r="L69">
        <v>1</v>
      </c>
      <c r="M69" s="8" t="s">
        <v>577</v>
      </c>
      <c r="N69" s="8"/>
      <c r="O69" s="8" t="s">
        <v>577</v>
      </c>
      <c r="P69" s="8" t="s">
        <v>1229</v>
      </c>
      <c r="Q69">
        <v>96000000</v>
      </c>
      <c r="R69">
        <v>8000000</v>
      </c>
      <c r="S69">
        <v>8000000</v>
      </c>
      <c r="T69">
        <v>8000000</v>
      </c>
      <c r="U69">
        <v>8000000</v>
      </c>
      <c r="V69">
        <v>8000000</v>
      </c>
      <c r="W69">
        <v>8000000</v>
      </c>
      <c r="X69">
        <v>8000000</v>
      </c>
      <c r="Y69">
        <v>8000000</v>
      </c>
      <c r="Z69">
        <v>8000000</v>
      </c>
      <c r="AA69">
        <v>8000000</v>
      </c>
      <c r="AB69">
        <v>8000000</v>
      </c>
      <c r="AC69">
        <v>8000000</v>
      </c>
    </row>
    <row r="70" spans="1:29" x14ac:dyDescent="0.25">
      <c r="A70">
        <v>62</v>
      </c>
      <c r="B70">
        <v>63</v>
      </c>
      <c r="C70" s="8" t="s">
        <v>805</v>
      </c>
      <c r="D70">
        <v>1504000</v>
      </c>
      <c r="E70">
        <v>1660</v>
      </c>
      <c r="F70" s="8" t="s">
        <v>1480</v>
      </c>
      <c r="G70">
        <v>1</v>
      </c>
      <c r="I70">
        <v>2</v>
      </c>
      <c r="K70">
        <v>1</v>
      </c>
      <c r="L70">
        <v>1</v>
      </c>
      <c r="M70" s="8" t="s">
        <v>585</v>
      </c>
      <c r="N70" s="8"/>
      <c r="O70" s="8" t="s">
        <v>585</v>
      </c>
      <c r="P70" s="8" t="s">
        <v>1236</v>
      </c>
      <c r="Q70">
        <v>28800000</v>
      </c>
      <c r="R70">
        <v>2400000</v>
      </c>
      <c r="S70">
        <v>2400000</v>
      </c>
      <c r="T70">
        <v>2400000</v>
      </c>
      <c r="U70">
        <v>2400000</v>
      </c>
      <c r="V70">
        <v>2400000</v>
      </c>
      <c r="W70">
        <v>2400000</v>
      </c>
      <c r="X70">
        <v>2400000</v>
      </c>
      <c r="Y70">
        <v>2400000</v>
      </c>
      <c r="Z70">
        <v>2400000</v>
      </c>
      <c r="AA70">
        <v>2400000</v>
      </c>
      <c r="AB70">
        <v>2400000</v>
      </c>
      <c r="AC70">
        <v>2400000</v>
      </c>
    </row>
    <row r="71" spans="1:29" x14ac:dyDescent="0.25">
      <c r="A71">
        <v>63</v>
      </c>
      <c r="B71">
        <v>64</v>
      </c>
      <c r="C71" s="8" t="s">
        <v>806</v>
      </c>
      <c r="D71">
        <v>1505000</v>
      </c>
      <c r="E71">
        <v>1690</v>
      </c>
      <c r="F71" s="8" t="s">
        <v>1764</v>
      </c>
      <c r="G71">
        <v>1</v>
      </c>
      <c r="I71">
        <v>2</v>
      </c>
      <c r="K71">
        <v>0</v>
      </c>
      <c r="L71">
        <v>0</v>
      </c>
      <c r="M71" s="8" t="s">
        <v>725</v>
      </c>
      <c r="N71" s="8"/>
      <c r="O71" s="8" t="s">
        <v>725</v>
      </c>
      <c r="P71" s="8" t="s">
        <v>1666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A72">
        <v>64</v>
      </c>
      <c r="B72">
        <v>65</v>
      </c>
      <c r="C72" s="8" t="s">
        <v>807</v>
      </c>
      <c r="D72">
        <v>1506000</v>
      </c>
      <c r="F72" s="8"/>
      <c r="G72">
        <v>1</v>
      </c>
      <c r="I72">
        <v>0</v>
      </c>
      <c r="K72">
        <v>1</v>
      </c>
      <c r="L72">
        <v>0</v>
      </c>
      <c r="M72" s="8"/>
      <c r="N72" s="8"/>
      <c r="O72" s="8"/>
      <c r="P72" s="8"/>
    </row>
    <row r="73" spans="1:29" x14ac:dyDescent="0.25">
      <c r="A73">
        <v>65</v>
      </c>
      <c r="B73">
        <v>66</v>
      </c>
      <c r="C73" s="8" t="s">
        <v>808</v>
      </c>
      <c r="D73">
        <v>1600000</v>
      </c>
      <c r="E73">
        <v>1700</v>
      </c>
      <c r="F73" s="8"/>
      <c r="G73">
        <v>1</v>
      </c>
      <c r="I73">
        <v>1</v>
      </c>
      <c r="J73">
        <v>1</v>
      </c>
      <c r="K73">
        <v>1</v>
      </c>
      <c r="L73">
        <v>1</v>
      </c>
      <c r="M73" s="8"/>
      <c r="N73" s="8"/>
      <c r="O73" s="8"/>
      <c r="P73" s="8" t="s">
        <v>1668</v>
      </c>
      <c r="Q73">
        <v>1541925000</v>
      </c>
      <c r="R73">
        <v>126400000</v>
      </c>
      <c r="S73">
        <v>130400000</v>
      </c>
      <c r="T73">
        <v>126400000</v>
      </c>
      <c r="U73">
        <v>128400000</v>
      </c>
      <c r="V73">
        <v>126400000</v>
      </c>
      <c r="W73">
        <v>128400000</v>
      </c>
      <c r="X73">
        <v>127900000</v>
      </c>
      <c r="Y73">
        <v>129025000</v>
      </c>
      <c r="Z73">
        <v>130650000</v>
      </c>
      <c r="AA73">
        <v>128650000</v>
      </c>
      <c r="AB73">
        <v>130650000</v>
      </c>
      <c r="AC73">
        <v>128650000</v>
      </c>
    </row>
    <row r="74" spans="1:29" x14ac:dyDescent="0.25">
      <c r="A74">
        <v>66</v>
      </c>
      <c r="B74">
        <v>67</v>
      </c>
      <c r="C74" s="8" t="s">
        <v>809</v>
      </c>
      <c r="D74">
        <v>1601000</v>
      </c>
      <c r="F74" s="8"/>
      <c r="G74">
        <v>1</v>
      </c>
      <c r="I74">
        <v>1</v>
      </c>
      <c r="J74">
        <v>4</v>
      </c>
      <c r="K74">
        <v>1</v>
      </c>
      <c r="L74">
        <v>1</v>
      </c>
      <c r="M74" s="8"/>
      <c r="N74" s="8"/>
      <c r="O74" s="8"/>
      <c r="P74" s="8" t="s">
        <v>1759</v>
      </c>
      <c r="Q74">
        <v>0.30454168394856901</v>
      </c>
      <c r="R74">
        <v>0.30095238095238103</v>
      </c>
      <c r="S74">
        <v>0.31047619047619002</v>
      </c>
      <c r="T74">
        <v>0.30095238095238103</v>
      </c>
      <c r="U74">
        <v>0.30571428571428599</v>
      </c>
      <c r="V74">
        <v>0.30095238095238103</v>
      </c>
      <c r="W74">
        <v>0.30571428571428599</v>
      </c>
      <c r="X74">
        <v>0.30300876569533303</v>
      </c>
      <c r="Y74">
        <v>0.30416077322017898</v>
      </c>
      <c r="Z74">
        <v>0.307991513437058</v>
      </c>
      <c r="AA74">
        <v>0.30327675624705303</v>
      </c>
      <c r="AB74">
        <v>0.307991513437058</v>
      </c>
      <c r="AC74">
        <v>0.30327675624705303</v>
      </c>
    </row>
    <row r="75" spans="1:29" x14ac:dyDescent="0.25">
      <c r="A75">
        <v>67</v>
      </c>
      <c r="B75">
        <v>68</v>
      </c>
      <c r="C75" s="8" t="s">
        <v>810</v>
      </c>
      <c r="D75">
        <v>1602000</v>
      </c>
      <c r="F75" s="8"/>
      <c r="G75">
        <v>1</v>
      </c>
      <c r="I75">
        <v>0</v>
      </c>
      <c r="K75">
        <v>1</v>
      </c>
      <c r="L75">
        <v>0</v>
      </c>
      <c r="M75" s="8"/>
      <c r="N75" s="8"/>
      <c r="O75" s="8"/>
      <c r="P75" s="8"/>
    </row>
    <row r="76" spans="1:29" x14ac:dyDescent="0.25">
      <c r="A76">
        <v>68</v>
      </c>
      <c r="B76">
        <v>69</v>
      </c>
      <c r="C76" s="8" t="s">
        <v>811</v>
      </c>
      <c r="D76">
        <v>1700000</v>
      </c>
      <c r="E76">
        <v>1710</v>
      </c>
      <c r="F76" s="8"/>
      <c r="G76">
        <v>1</v>
      </c>
      <c r="I76">
        <v>1</v>
      </c>
      <c r="J76">
        <v>1</v>
      </c>
      <c r="K76">
        <v>1</v>
      </c>
      <c r="L76">
        <v>1</v>
      </c>
      <c r="M76" s="8"/>
      <c r="N76" s="8"/>
      <c r="O76" s="8"/>
      <c r="P76" s="8" t="s">
        <v>1669</v>
      </c>
      <c r="Q76">
        <v>390622500</v>
      </c>
      <c r="R76">
        <v>36000000</v>
      </c>
      <c r="S76">
        <v>35250000</v>
      </c>
      <c r="T76">
        <v>34500000</v>
      </c>
      <c r="U76">
        <v>33750000</v>
      </c>
      <c r="V76">
        <v>33000000</v>
      </c>
      <c r="W76">
        <v>32250000</v>
      </c>
      <c r="X76">
        <v>32970000</v>
      </c>
      <c r="Y76">
        <v>32197500</v>
      </c>
      <c r="Z76">
        <v>31425000</v>
      </c>
      <c r="AA76">
        <v>30532500</v>
      </c>
      <c r="AB76">
        <v>29760000</v>
      </c>
      <c r="AC76">
        <v>28987500</v>
      </c>
    </row>
    <row r="77" spans="1:29" x14ac:dyDescent="0.25">
      <c r="A77">
        <v>69</v>
      </c>
      <c r="B77">
        <v>70</v>
      </c>
      <c r="C77" s="8" t="s">
        <v>812</v>
      </c>
      <c r="D77">
        <v>1701000</v>
      </c>
      <c r="E77">
        <v>1720</v>
      </c>
      <c r="F77" s="8" t="s">
        <v>1482</v>
      </c>
      <c r="G77">
        <v>1</v>
      </c>
      <c r="I77">
        <v>2</v>
      </c>
      <c r="K77">
        <v>1</v>
      </c>
      <c r="L77">
        <v>1</v>
      </c>
      <c r="M77" s="8" t="s">
        <v>32</v>
      </c>
      <c r="N77" s="8"/>
      <c r="O77" s="8" t="s">
        <v>32</v>
      </c>
      <c r="P77" s="8" t="s">
        <v>1249</v>
      </c>
      <c r="Q77">
        <v>360000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120000</v>
      </c>
      <c r="Y77">
        <v>120000</v>
      </c>
      <c r="Z77">
        <v>120000</v>
      </c>
      <c r="AA77">
        <v>0</v>
      </c>
      <c r="AB77">
        <v>0</v>
      </c>
      <c r="AC77">
        <v>0</v>
      </c>
    </row>
    <row r="78" spans="1:29" x14ac:dyDescent="0.25">
      <c r="A78">
        <v>70</v>
      </c>
      <c r="B78">
        <v>71</v>
      </c>
      <c r="C78" s="8" t="s">
        <v>1801</v>
      </c>
      <c r="D78">
        <v>1701000</v>
      </c>
      <c r="E78">
        <v>1720</v>
      </c>
      <c r="F78" s="8" t="s">
        <v>1482</v>
      </c>
      <c r="G78">
        <v>1</v>
      </c>
      <c r="I78">
        <v>4</v>
      </c>
      <c r="K78">
        <v>0</v>
      </c>
      <c r="L78">
        <v>1</v>
      </c>
      <c r="M78" s="8" t="s">
        <v>32</v>
      </c>
      <c r="N78" s="8" t="s">
        <v>1657</v>
      </c>
      <c r="O78" s="8"/>
      <c r="P78" s="8" t="s">
        <v>1650</v>
      </c>
      <c r="Q78">
        <v>360000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120000</v>
      </c>
      <c r="Y78">
        <v>120000</v>
      </c>
      <c r="Z78">
        <v>120000</v>
      </c>
      <c r="AA78">
        <v>0</v>
      </c>
      <c r="AB78">
        <v>0</v>
      </c>
      <c r="AC78">
        <v>0</v>
      </c>
    </row>
    <row r="79" spans="1:29" x14ac:dyDescent="0.25">
      <c r="A79">
        <v>71</v>
      </c>
      <c r="B79">
        <v>72</v>
      </c>
      <c r="C79" s="8" t="s">
        <v>1802</v>
      </c>
      <c r="D79">
        <v>1701000</v>
      </c>
      <c r="E79">
        <v>1720</v>
      </c>
      <c r="F79" s="8" t="s">
        <v>1482</v>
      </c>
      <c r="G79">
        <v>1</v>
      </c>
      <c r="I79">
        <v>4</v>
      </c>
      <c r="K79">
        <v>0</v>
      </c>
      <c r="L79">
        <v>0</v>
      </c>
      <c r="M79" s="8" t="s">
        <v>32</v>
      </c>
      <c r="N79" s="8" t="s">
        <v>1658</v>
      </c>
      <c r="O79" s="8"/>
      <c r="P79" s="8" t="s">
        <v>1651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A80">
        <v>72</v>
      </c>
      <c r="B80">
        <v>73</v>
      </c>
      <c r="C80" s="8" t="s">
        <v>1803</v>
      </c>
      <c r="D80">
        <v>1701000</v>
      </c>
      <c r="E80">
        <v>1720</v>
      </c>
      <c r="F80" s="8" t="s">
        <v>1482</v>
      </c>
      <c r="G80">
        <v>1</v>
      </c>
      <c r="I80">
        <v>4</v>
      </c>
      <c r="K80">
        <v>0</v>
      </c>
      <c r="L80">
        <v>0</v>
      </c>
      <c r="M80" s="8" t="s">
        <v>32</v>
      </c>
      <c r="N80" s="8" t="s">
        <v>1652</v>
      </c>
      <c r="O80" s="8"/>
      <c r="P80" s="8" t="s">
        <v>1652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5">
      <c r="A81">
        <v>73</v>
      </c>
      <c r="B81">
        <v>74</v>
      </c>
      <c r="C81" s="8" t="s">
        <v>813</v>
      </c>
      <c r="D81">
        <v>1702000</v>
      </c>
      <c r="E81">
        <v>1730</v>
      </c>
      <c r="F81" s="8" t="s">
        <v>1485</v>
      </c>
      <c r="G81">
        <v>1</v>
      </c>
      <c r="I81">
        <v>2</v>
      </c>
      <c r="K81">
        <v>1</v>
      </c>
      <c r="L81">
        <v>1</v>
      </c>
      <c r="M81" s="8" t="s">
        <v>33</v>
      </c>
      <c r="N81" s="8"/>
      <c r="O81" s="8" t="s">
        <v>33</v>
      </c>
      <c r="P81" s="8" t="s">
        <v>1250</v>
      </c>
      <c r="Q81">
        <v>390262500</v>
      </c>
      <c r="R81">
        <v>36000000</v>
      </c>
      <c r="S81">
        <v>35250000</v>
      </c>
      <c r="T81">
        <v>34500000</v>
      </c>
      <c r="U81">
        <v>33750000</v>
      </c>
      <c r="V81">
        <v>33000000</v>
      </c>
      <c r="W81">
        <v>32250000</v>
      </c>
      <c r="X81">
        <v>32850000</v>
      </c>
      <c r="Y81">
        <v>32077500</v>
      </c>
      <c r="Z81">
        <v>31305000</v>
      </c>
      <c r="AA81">
        <v>30532500</v>
      </c>
      <c r="AB81">
        <v>29760000</v>
      </c>
      <c r="AC81">
        <v>28987500</v>
      </c>
    </row>
    <row r="82" spans="1:29" x14ac:dyDescent="0.25">
      <c r="A82">
        <v>74</v>
      </c>
      <c r="B82">
        <v>75</v>
      </c>
      <c r="C82" s="8" t="s">
        <v>1804</v>
      </c>
      <c r="D82">
        <v>1702000</v>
      </c>
      <c r="E82">
        <v>1730</v>
      </c>
      <c r="F82" s="8" t="s">
        <v>1485</v>
      </c>
      <c r="G82">
        <v>1</v>
      </c>
      <c r="I82">
        <v>4</v>
      </c>
      <c r="K82">
        <v>0</v>
      </c>
      <c r="L82">
        <v>1</v>
      </c>
      <c r="M82" s="8" t="s">
        <v>33</v>
      </c>
      <c r="N82" s="8" t="s">
        <v>1657</v>
      </c>
      <c r="O82" s="8"/>
      <c r="P82" s="8" t="s">
        <v>1650</v>
      </c>
      <c r="Q82">
        <v>390262500</v>
      </c>
      <c r="R82">
        <v>36000000</v>
      </c>
      <c r="S82">
        <v>35250000</v>
      </c>
      <c r="T82">
        <v>34500000</v>
      </c>
      <c r="U82">
        <v>33750000</v>
      </c>
      <c r="V82">
        <v>33000000</v>
      </c>
      <c r="W82">
        <v>32250000</v>
      </c>
      <c r="X82">
        <v>32850000</v>
      </c>
      <c r="Y82">
        <v>32077500</v>
      </c>
      <c r="Z82">
        <v>31305000</v>
      </c>
      <c r="AA82">
        <v>30532500</v>
      </c>
      <c r="AB82">
        <v>29760000</v>
      </c>
      <c r="AC82">
        <v>28987500</v>
      </c>
    </row>
    <row r="83" spans="1:29" x14ac:dyDescent="0.25">
      <c r="A83">
        <v>75</v>
      </c>
      <c r="B83">
        <v>76</v>
      </c>
      <c r="C83" s="8" t="s">
        <v>1805</v>
      </c>
      <c r="D83">
        <v>1702000</v>
      </c>
      <c r="E83">
        <v>1730</v>
      </c>
      <c r="F83" s="8" t="s">
        <v>1485</v>
      </c>
      <c r="G83">
        <v>1</v>
      </c>
      <c r="I83">
        <v>4</v>
      </c>
      <c r="K83">
        <v>0</v>
      </c>
      <c r="L83">
        <v>0</v>
      </c>
      <c r="M83" s="8" t="s">
        <v>33</v>
      </c>
      <c r="N83" s="8" t="s">
        <v>1658</v>
      </c>
      <c r="O83" s="8"/>
      <c r="P83" s="8" t="s">
        <v>1651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5">
      <c r="A84">
        <v>76</v>
      </c>
      <c r="B84">
        <v>77</v>
      </c>
      <c r="C84" s="8" t="s">
        <v>1806</v>
      </c>
      <c r="D84">
        <v>1702000</v>
      </c>
      <c r="E84">
        <v>1730</v>
      </c>
      <c r="F84" s="8" t="s">
        <v>1485</v>
      </c>
      <c r="G84">
        <v>1</v>
      </c>
      <c r="I84">
        <v>4</v>
      </c>
      <c r="K84">
        <v>0</v>
      </c>
      <c r="L84">
        <v>0</v>
      </c>
      <c r="M84" s="8" t="s">
        <v>33</v>
      </c>
      <c r="N84" s="8" t="s">
        <v>1652</v>
      </c>
      <c r="O84" s="8"/>
      <c r="P84" s="8" t="s">
        <v>1652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>
        <v>77</v>
      </c>
      <c r="B85">
        <v>78</v>
      </c>
      <c r="C85" s="8" t="s">
        <v>814</v>
      </c>
      <c r="D85">
        <v>1703000</v>
      </c>
      <c r="F85" s="8"/>
      <c r="G85">
        <v>1</v>
      </c>
      <c r="I85">
        <v>1</v>
      </c>
      <c r="K85">
        <v>0</v>
      </c>
      <c r="L85">
        <v>0</v>
      </c>
      <c r="M85" s="8"/>
      <c r="N85" s="8"/>
      <c r="O85" s="8"/>
      <c r="P85" s="8"/>
    </row>
    <row r="86" spans="1:29" x14ac:dyDescent="0.25">
      <c r="A86">
        <v>78</v>
      </c>
      <c r="B86">
        <v>79</v>
      </c>
      <c r="C86" s="8" t="s">
        <v>815</v>
      </c>
      <c r="D86">
        <v>1704000</v>
      </c>
      <c r="F86" s="8"/>
      <c r="G86">
        <v>1</v>
      </c>
      <c r="I86">
        <v>1</v>
      </c>
      <c r="J86">
        <v>1</v>
      </c>
      <c r="K86">
        <v>0</v>
      </c>
      <c r="L86">
        <v>0</v>
      </c>
      <c r="M86" s="8"/>
      <c r="N86" s="8"/>
      <c r="O86" s="8" t="s">
        <v>4</v>
      </c>
      <c r="P86" s="8" t="s">
        <v>1670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5">
      <c r="A87">
        <v>79</v>
      </c>
      <c r="B87">
        <v>80</v>
      </c>
      <c r="C87" s="8" t="s">
        <v>816</v>
      </c>
      <c r="D87">
        <v>1705000</v>
      </c>
      <c r="E87">
        <v>1750</v>
      </c>
      <c r="F87" s="8" t="s">
        <v>1765</v>
      </c>
      <c r="G87">
        <v>1</v>
      </c>
      <c r="I87">
        <v>2</v>
      </c>
      <c r="K87">
        <v>0</v>
      </c>
      <c r="L87">
        <v>0</v>
      </c>
      <c r="M87" s="8" t="s">
        <v>16</v>
      </c>
      <c r="N87" s="8"/>
      <c r="O87" s="8" t="s">
        <v>16</v>
      </c>
      <c r="P87" s="8" t="s">
        <v>1672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5">
      <c r="A88">
        <v>80</v>
      </c>
      <c r="B88">
        <v>81</v>
      </c>
      <c r="C88" s="8" t="s">
        <v>817</v>
      </c>
      <c r="D88">
        <v>1706000</v>
      </c>
      <c r="E88">
        <v>1740</v>
      </c>
      <c r="F88" s="8" t="s">
        <v>1766</v>
      </c>
      <c r="G88">
        <v>1</v>
      </c>
      <c r="I88">
        <v>2</v>
      </c>
      <c r="K88">
        <v>0</v>
      </c>
      <c r="L88">
        <v>0</v>
      </c>
      <c r="M88" s="8" t="s">
        <v>17</v>
      </c>
      <c r="N88" s="8"/>
      <c r="O88" s="8" t="s">
        <v>17</v>
      </c>
      <c r="P88" s="8" t="s">
        <v>1673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5">
      <c r="A89">
        <v>81</v>
      </c>
      <c r="B89">
        <v>82</v>
      </c>
      <c r="C89" s="8" t="s">
        <v>939</v>
      </c>
      <c r="D89">
        <v>1707000</v>
      </c>
      <c r="F89" s="8"/>
      <c r="G89">
        <v>1</v>
      </c>
      <c r="I89">
        <v>1</v>
      </c>
      <c r="K89">
        <v>0</v>
      </c>
      <c r="L89">
        <v>0</v>
      </c>
      <c r="M89" s="8"/>
      <c r="N89" s="8"/>
      <c r="O89" s="8"/>
      <c r="P89" s="8"/>
    </row>
    <row r="90" spans="1:29" x14ac:dyDescent="0.25">
      <c r="A90">
        <v>82</v>
      </c>
      <c r="B90">
        <v>83</v>
      </c>
      <c r="C90" s="8" t="s">
        <v>818</v>
      </c>
      <c r="D90">
        <v>1708000</v>
      </c>
      <c r="F90" s="8"/>
      <c r="G90">
        <v>1</v>
      </c>
      <c r="I90">
        <v>1</v>
      </c>
      <c r="J90">
        <v>1</v>
      </c>
      <c r="K90">
        <v>0</v>
      </c>
      <c r="L90">
        <v>0</v>
      </c>
      <c r="M90" s="8"/>
      <c r="N90" s="8"/>
      <c r="O90" s="8" t="s">
        <v>7</v>
      </c>
      <c r="P90" s="8" t="s">
        <v>1671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5">
      <c r="A91">
        <v>83</v>
      </c>
      <c r="B91">
        <v>84</v>
      </c>
      <c r="C91" s="8" t="s">
        <v>819</v>
      </c>
      <c r="D91">
        <v>1709000</v>
      </c>
      <c r="E91">
        <v>1850</v>
      </c>
      <c r="F91" s="8" t="s">
        <v>1768</v>
      </c>
      <c r="G91">
        <v>1</v>
      </c>
      <c r="I91">
        <v>2</v>
      </c>
      <c r="K91">
        <v>0</v>
      </c>
      <c r="L91">
        <v>0</v>
      </c>
      <c r="M91" s="8" t="s">
        <v>27</v>
      </c>
      <c r="N91" s="8"/>
      <c r="O91" s="8" t="s">
        <v>27</v>
      </c>
      <c r="P91" s="8" t="s">
        <v>1675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A92">
        <v>84</v>
      </c>
      <c r="B92">
        <v>85</v>
      </c>
      <c r="C92" s="8" t="s">
        <v>820</v>
      </c>
      <c r="D92">
        <v>1710000</v>
      </c>
      <c r="E92">
        <v>1840</v>
      </c>
      <c r="F92" s="8" t="s">
        <v>1767</v>
      </c>
      <c r="G92">
        <v>1</v>
      </c>
      <c r="I92">
        <v>2</v>
      </c>
      <c r="K92">
        <v>0</v>
      </c>
      <c r="L92">
        <v>0</v>
      </c>
      <c r="M92" s="8" t="s">
        <v>28</v>
      </c>
      <c r="N92" s="8"/>
      <c r="O92" s="8" t="s">
        <v>28</v>
      </c>
      <c r="P92" s="8" t="s">
        <v>1674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A93">
        <v>85</v>
      </c>
      <c r="B93">
        <v>86</v>
      </c>
      <c r="C93" s="8" t="s">
        <v>940</v>
      </c>
      <c r="D93">
        <v>1711000</v>
      </c>
      <c r="F93" s="8"/>
      <c r="G93">
        <v>1</v>
      </c>
      <c r="I93">
        <v>0</v>
      </c>
      <c r="K93">
        <v>1</v>
      </c>
      <c r="L93">
        <v>0</v>
      </c>
      <c r="M93" s="8"/>
      <c r="N93" s="8"/>
      <c r="O93" s="8"/>
      <c r="P93" s="8"/>
    </row>
    <row r="94" spans="1:29" x14ac:dyDescent="0.25">
      <c r="A94">
        <v>86</v>
      </c>
      <c r="B94">
        <v>87</v>
      </c>
      <c r="C94" s="8" t="s">
        <v>821</v>
      </c>
      <c r="D94">
        <v>1800000</v>
      </c>
      <c r="E94">
        <v>1880</v>
      </c>
      <c r="F94" s="8"/>
      <c r="G94">
        <v>1</v>
      </c>
      <c r="I94">
        <v>1</v>
      </c>
      <c r="J94">
        <v>1</v>
      </c>
      <c r="K94">
        <v>1</v>
      </c>
      <c r="L94">
        <v>1</v>
      </c>
      <c r="M94" s="8"/>
      <c r="N94" s="8"/>
      <c r="O94" s="8"/>
      <c r="P94" s="8" t="s">
        <v>1676</v>
      </c>
      <c r="Q94">
        <v>1151302500</v>
      </c>
      <c r="R94">
        <v>90400000</v>
      </c>
      <c r="S94">
        <v>95150000</v>
      </c>
      <c r="T94">
        <v>91900000</v>
      </c>
      <c r="U94">
        <v>94650000</v>
      </c>
      <c r="V94">
        <v>93400000</v>
      </c>
      <c r="W94">
        <v>96150000</v>
      </c>
      <c r="X94">
        <v>94930000</v>
      </c>
      <c r="Y94">
        <v>96827500</v>
      </c>
      <c r="Z94">
        <v>99225000</v>
      </c>
      <c r="AA94">
        <v>98117500</v>
      </c>
      <c r="AB94">
        <v>100890000</v>
      </c>
      <c r="AC94">
        <v>99662500</v>
      </c>
    </row>
    <row r="95" spans="1:29" x14ac:dyDescent="0.25">
      <c r="A95">
        <v>87</v>
      </c>
      <c r="B95">
        <v>88</v>
      </c>
      <c r="C95" s="8" t="s">
        <v>822</v>
      </c>
      <c r="D95">
        <v>1801000</v>
      </c>
      <c r="F95" s="8"/>
      <c r="G95">
        <v>1</v>
      </c>
      <c r="I95">
        <v>1</v>
      </c>
      <c r="J95">
        <v>4</v>
      </c>
      <c r="K95">
        <v>1</v>
      </c>
      <c r="L95">
        <v>1</v>
      </c>
      <c r="M95" s="8"/>
      <c r="N95" s="8"/>
      <c r="O95" s="8"/>
      <c r="P95" s="8" t="s">
        <v>1758</v>
      </c>
      <c r="Q95">
        <v>0.227390827753748</v>
      </c>
      <c r="R95">
        <v>0.21523809523809501</v>
      </c>
      <c r="S95">
        <v>0.226547619047619</v>
      </c>
      <c r="T95">
        <v>0.21880952380952401</v>
      </c>
      <c r="U95">
        <v>0.22535714285714301</v>
      </c>
      <c r="V95">
        <v>0.22238095238095201</v>
      </c>
      <c r="W95">
        <v>0.22892857142857101</v>
      </c>
      <c r="X95">
        <v>0.224899312959014</v>
      </c>
      <c r="Y95">
        <v>0.22825907590759101</v>
      </c>
      <c r="Z95">
        <v>0.23391089108910901</v>
      </c>
      <c r="AA95">
        <v>0.231300094295144</v>
      </c>
      <c r="AB95">
        <v>0.23783592644978799</v>
      </c>
      <c r="AC95">
        <v>0.234942244224422</v>
      </c>
    </row>
    <row r="96" spans="1:29" x14ac:dyDescent="0.25">
      <c r="A96">
        <v>88</v>
      </c>
      <c r="B96">
        <v>89</v>
      </c>
      <c r="C96" s="8" t="s">
        <v>823</v>
      </c>
      <c r="D96">
        <v>1802000</v>
      </c>
      <c r="F96" s="8"/>
      <c r="G96">
        <v>1</v>
      </c>
      <c r="I96">
        <v>0</v>
      </c>
      <c r="K96">
        <v>1</v>
      </c>
      <c r="L96">
        <v>0</v>
      </c>
      <c r="M96" s="8"/>
      <c r="N96" s="8"/>
      <c r="O96" s="8"/>
      <c r="P96" s="8"/>
    </row>
    <row r="97" spans="1:29" x14ac:dyDescent="0.25">
      <c r="A97">
        <v>89</v>
      </c>
      <c r="B97">
        <v>90</v>
      </c>
      <c r="C97" s="8" t="s">
        <v>824</v>
      </c>
      <c r="D97">
        <v>1803000</v>
      </c>
      <c r="E97">
        <v>1890</v>
      </c>
      <c r="F97" s="8" t="s">
        <v>1488</v>
      </c>
      <c r="G97">
        <v>1</v>
      </c>
      <c r="I97">
        <v>1</v>
      </c>
      <c r="K97">
        <v>1</v>
      </c>
      <c r="L97">
        <v>1</v>
      </c>
      <c r="M97" s="8" t="s">
        <v>597</v>
      </c>
      <c r="N97" s="8"/>
      <c r="O97" s="8"/>
      <c r="P97" s="8" t="s">
        <v>1489</v>
      </c>
      <c r="Q97">
        <v>230260500</v>
      </c>
      <c r="R97">
        <v>18080000</v>
      </c>
      <c r="S97">
        <v>19030000</v>
      </c>
      <c r="T97">
        <v>18380000</v>
      </c>
      <c r="U97">
        <v>18930000</v>
      </c>
      <c r="V97">
        <v>18680000</v>
      </c>
      <c r="W97">
        <v>19230000</v>
      </c>
      <c r="X97">
        <v>18986000</v>
      </c>
      <c r="Y97">
        <v>19365500</v>
      </c>
      <c r="Z97">
        <v>19845000</v>
      </c>
      <c r="AA97">
        <v>19623500</v>
      </c>
      <c r="AB97">
        <v>20178000</v>
      </c>
      <c r="AC97">
        <v>19932500</v>
      </c>
    </row>
    <row r="98" spans="1:29" x14ac:dyDescent="0.25">
      <c r="A98">
        <v>90</v>
      </c>
      <c r="B98">
        <v>91</v>
      </c>
      <c r="C98" s="8" t="s">
        <v>825</v>
      </c>
      <c r="D98">
        <v>1804000</v>
      </c>
      <c r="E98">
        <v>1900</v>
      </c>
      <c r="F98" s="8"/>
      <c r="G98">
        <v>1</v>
      </c>
      <c r="I98">
        <v>1</v>
      </c>
      <c r="J98">
        <v>1</v>
      </c>
      <c r="K98">
        <v>1</v>
      </c>
      <c r="L98">
        <v>1</v>
      </c>
      <c r="M98" s="8"/>
      <c r="N98" s="8"/>
      <c r="O98" s="8"/>
      <c r="P98" s="8" t="s">
        <v>1677</v>
      </c>
      <c r="Q98">
        <v>921042000</v>
      </c>
      <c r="R98">
        <v>72320000</v>
      </c>
      <c r="S98">
        <v>76120000</v>
      </c>
      <c r="T98">
        <v>73520000</v>
      </c>
      <c r="U98">
        <v>75720000</v>
      </c>
      <c r="V98">
        <v>74720000</v>
      </c>
      <c r="W98">
        <v>76920000</v>
      </c>
      <c r="X98">
        <v>75944000</v>
      </c>
      <c r="Y98">
        <v>77462000</v>
      </c>
      <c r="Z98">
        <v>79380000</v>
      </c>
      <c r="AA98">
        <v>78494000</v>
      </c>
      <c r="AB98">
        <v>80712000</v>
      </c>
      <c r="AC98">
        <v>79730000</v>
      </c>
    </row>
    <row r="99" spans="1:29" x14ac:dyDescent="0.25">
      <c r="A99">
        <v>91</v>
      </c>
      <c r="B99">
        <v>92</v>
      </c>
      <c r="C99" s="8" t="s">
        <v>826</v>
      </c>
      <c r="D99">
        <v>1805000</v>
      </c>
      <c r="F99" s="8"/>
      <c r="G99">
        <v>1</v>
      </c>
      <c r="I99">
        <v>1</v>
      </c>
      <c r="J99">
        <v>4</v>
      </c>
      <c r="K99">
        <v>1</v>
      </c>
      <c r="L99">
        <v>1</v>
      </c>
      <c r="M99" s="8"/>
      <c r="N99" s="8"/>
      <c r="O99" s="8"/>
      <c r="P99" s="8" t="s">
        <v>1757</v>
      </c>
      <c r="Q99">
        <v>0.18191266220299801</v>
      </c>
      <c r="R99">
        <v>0.17219047619047601</v>
      </c>
      <c r="S99">
        <v>0.181238095238095</v>
      </c>
      <c r="T99">
        <v>0.17504761904761901</v>
      </c>
      <c r="U99">
        <v>0.18028571428571399</v>
      </c>
      <c r="V99">
        <v>0.17790476190476201</v>
      </c>
      <c r="W99">
        <v>0.183142857142857</v>
      </c>
      <c r="X99">
        <v>0.17991945036721199</v>
      </c>
      <c r="Y99">
        <v>0.182607260726073</v>
      </c>
      <c r="Z99">
        <v>0.18712871287128699</v>
      </c>
      <c r="AA99">
        <v>0.185040075436115</v>
      </c>
      <c r="AB99">
        <v>0.19026874115983</v>
      </c>
      <c r="AC99">
        <v>0.18795379537953799</v>
      </c>
    </row>
    <row r="100" spans="1:29" x14ac:dyDescent="0.25">
      <c r="A100">
        <v>92</v>
      </c>
      <c r="B100">
        <v>93</v>
      </c>
      <c r="C100" s="8" t="s">
        <v>827</v>
      </c>
      <c r="D100">
        <v>1806000</v>
      </c>
      <c r="F100" s="8"/>
      <c r="G100">
        <v>1</v>
      </c>
      <c r="I100">
        <v>0</v>
      </c>
      <c r="K100">
        <v>1</v>
      </c>
      <c r="L100">
        <v>0</v>
      </c>
      <c r="M100" s="8"/>
      <c r="N100" s="8"/>
      <c r="O100" s="8"/>
      <c r="P100" s="8"/>
    </row>
    <row r="101" spans="1:29" x14ac:dyDescent="0.25">
      <c r="A101">
        <v>93</v>
      </c>
      <c r="B101">
        <v>94</v>
      </c>
      <c r="C101" s="8" t="s">
        <v>828</v>
      </c>
      <c r="D101">
        <v>1807000</v>
      </c>
      <c r="F101" s="8"/>
      <c r="G101">
        <v>1</v>
      </c>
      <c r="I101">
        <v>1</v>
      </c>
      <c r="K101">
        <v>1</v>
      </c>
      <c r="L101">
        <v>1</v>
      </c>
      <c r="M101" s="8" t="s">
        <v>603</v>
      </c>
      <c r="N101" s="8"/>
      <c r="O101" s="8"/>
      <c r="P101" s="8" t="s">
        <v>1246</v>
      </c>
      <c r="Q101">
        <v>100000000</v>
      </c>
      <c r="R101">
        <v>0</v>
      </c>
      <c r="S101">
        <v>0</v>
      </c>
      <c r="T101">
        <v>100000000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5">
      <c r="A102">
        <v>94</v>
      </c>
      <c r="B102">
        <v>95</v>
      </c>
      <c r="C102" s="8" t="s">
        <v>829</v>
      </c>
      <c r="D102">
        <v>1808000</v>
      </c>
      <c r="F102" s="8"/>
      <c r="G102">
        <v>1</v>
      </c>
      <c r="I102">
        <v>1</v>
      </c>
      <c r="J102">
        <v>1</v>
      </c>
      <c r="K102">
        <v>1</v>
      </c>
      <c r="L102">
        <v>1</v>
      </c>
      <c r="M102" s="8"/>
      <c r="N102" s="8"/>
      <c r="O102" s="8"/>
      <c r="P102" s="8" t="s">
        <v>1416</v>
      </c>
      <c r="Q102">
        <v>821042000</v>
      </c>
      <c r="R102">
        <v>72320000</v>
      </c>
      <c r="S102">
        <v>76120000</v>
      </c>
      <c r="T102">
        <v>-26480000</v>
      </c>
      <c r="U102">
        <v>75720000</v>
      </c>
      <c r="V102">
        <v>74720000</v>
      </c>
      <c r="W102">
        <v>76920000</v>
      </c>
      <c r="X102">
        <v>75944000</v>
      </c>
      <c r="Y102">
        <v>77462000</v>
      </c>
      <c r="Z102">
        <v>79380000</v>
      </c>
      <c r="AA102">
        <v>78494000</v>
      </c>
      <c r="AB102">
        <v>80712000</v>
      </c>
      <c r="AC102">
        <v>79730000</v>
      </c>
    </row>
    <row r="103" spans="1:29" x14ac:dyDescent="0.25">
      <c r="A103">
        <v>95</v>
      </c>
      <c r="B103">
        <v>96</v>
      </c>
      <c r="C103" s="8" t="s">
        <v>830</v>
      </c>
      <c r="D103">
        <v>1809000</v>
      </c>
      <c r="F103" s="8"/>
      <c r="G103">
        <v>1</v>
      </c>
      <c r="I103">
        <v>0</v>
      </c>
      <c r="K103">
        <v>1</v>
      </c>
      <c r="L103">
        <v>0</v>
      </c>
      <c r="M103" s="8"/>
      <c r="N103" s="8"/>
      <c r="O103" s="8"/>
      <c r="P103" s="8"/>
    </row>
    <row r="104" spans="1:29" x14ac:dyDescent="0.25">
      <c r="A104">
        <v>96</v>
      </c>
      <c r="B104">
        <v>97</v>
      </c>
      <c r="C104" s="8" t="s">
        <v>831</v>
      </c>
      <c r="D104">
        <v>1810000</v>
      </c>
      <c r="F104" s="8"/>
      <c r="G104">
        <v>1</v>
      </c>
      <c r="I104">
        <v>5</v>
      </c>
      <c r="J104">
        <v>5</v>
      </c>
      <c r="K104">
        <v>0</v>
      </c>
      <c r="L104">
        <v>0</v>
      </c>
      <c r="M104" s="8"/>
      <c r="N104" s="8"/>
      <c r="O104" s="8"/>
      <c r="P104" s="8" t="s">
        <v>1653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>
        <v>97</v>
      </c>
      <c r="B105">
        <v>98</v>
      </c>
      <c r="C105" s="8" t="s">
        <v>832</v>
      </c>
      <c r="D105">
        <v>1811000</v>
      </c>
      <c r="F105" s="8"/>
      <c r="G105">
        <v>2</v>
      </c>
      <c r="I105">
        <v>0</v>
      </c>
      <c r="K105">
        <v>1</v>
      </c>
      <c r="L105">
        <v>0</v>
      </c>
      <c r="M105" s="8"/>
      <c r="N105" s="8"/>
      <c r="O105" s="8"/>
      <c r="P105" s="8"/>
    </row>
    <row r="106" spans="1:29" x14ac:dyDescent="0.25">
      <c r="A106">
        <v>98</v>
      </c>
      <c r="B106">
        <v>99</v>
      </c>
      <c r="C106" s="8" t="s">
        <v>772</v>
      </c>
      <c r="D106">
        <v>2000000</v>
      </c>
      <c r="F106" s="8"/>
      <c r="G106">
        <v>2</v>
      </c>
      <c r="I106">
        <v>0</v>
      </c>
      <c r="J106">
        <v>9</v>
      </c>
      <c r="K106">
        <v>1</v>
      </c>
      <c r="L106">
        <v>0</v>
      </c>
      <c r="M106" s="8"/>
      <c r="N106" s="8"/>
      <c r="O106" s="8"/>
      <c r="P106" s="8" t="s">
        <v>1645</v>
      </c>
    </row>
    <row r="107" spans="1:29" x14ac:dyDescent="0.25">
      <c r="A107">
        <v>99</v>
      </c>
      <c r="B107">
        <v>100</v>
      </c>
      <c r="C107" s="8" t="s">
        <v>941</v>
      </c>
      <c r="D107">
        <v>2001000</v>
      </c>
      <c r="F107" s="8"/>
      <c r="G107">
        <v>2</v>
      </c>
      <c r="I107">
        <v>0</v>
      </c>
      <c r="K107">
        <v>1</v>
      </c>
      <c r="L107">
        <v>0</v>
      </c>
      <c r="M107" s="8"/>
      <c r="N107" s="8"/>
      <c r="O107" s="8"/>
      <c r="P107" s="8"/>
    </row>
    <row r="108" spans="1:29" x14ac:dyDescent="0.25">
      <c r="A108">
        <v>100</v>
      </c>
      <c r="B108">
        <v>101</v>
      </c>
      <c r="C108" s="8" t="s">
        <v>942</v>
      </c>
      <c r="D108">
        <v>2002000</v>
      </c>
      <c r="E108">
        <v>2110</v>
      </c>
      <c r="F108" s="8"/>
      <c r="G108">
        <v>2</v>
      </c>
      <c r="I108">
        <v>0</v>
      </c>
      <c r="K108">
        <v>1</v>
      </c>
      <c r="L108">
        <v>1</v>
      </c>
      <c r="M108" s="8"/>
      <c r="N108" s="8"/>
      <c r="O108" s="8"/>
      <c r="P108" s="8" t="s">
        <v>1677</v>
      </c>
      <c r="Q108">
        <v>921042000</v>
      </c>
      <c r="R108">
        <v>72320000</v>
      </c>
      <c r="S108">
        <v>76120000</v>
      </c>
      <c r="T108">
        <v>73520000</v>
      </c>
      <c r="U108">
        <v>75720000</v>
      </c>
      <c r="V108">
        <v>74720000</v>
      </c>
      <c r="W108">
        <v>76920000</v>
      </c>
      <c r="X108">
        <v>75944000</v>
      </c>
      <c r="Y108">
        <v>77462000</v>
      </c>
      <c r="Z108">
        <v>79380000</v>
      </c>
      <c r="AA108">
        <v>78494000</v>
      </c>
      <c r="AB108">
        <v>80712000</v>
      </c>
      <c r="AC108">
        <v>79730000</v>
      </c>
    </row>
    <row r="109" spans="1:29" x14ac:dyDescent="0.25">
      <c r="A109">
        <v>101</v>
      </c>
      <c r="B109">
        <v>102</v>
      </c>
      <c r="C109" s="8" t="s">
        <v>943</v>
      </c>
      <c r="D109">
        <v>2003000</v>
      </c>
      <c r="E109">
        <v>2125</v>
      </c>
      <c r="F109" s="8"/>
      <c r="G109">
        <v>2</v>
      </c>
      <c r="I109">
        <v>1</v>
      </c>
      <c r="K109">
        <v>1</v>
      </c>
      <c r="L109">
        <v>1</v>
      </c>
      <c r="M109" s="8"/>
      <c r="N109" s="8"/>
      <c r="O109" s="8"/>
      <c r="P109" s="8" t="s">
        <v>1678</v>
      </c>
      <c r="Q109">
        <v>543375000</v>
      </c>
      <c r="R109">
        <v>45000000</v>
      </c>
      <c r="S109">
        <v>45000000</v>
      </c>
      <c r="T109">
        <v>45000000</v>
      </c>
      <c r="U109">
        <v>45000000</v>
      </c>
      <c r="V109">
        <v>45000000</v>
      </c>
      <c r="W109">
        <v>45000000</v>
      </c>
      <c r="X109">
        <v>45000000</v>
      </c>
      <c r="Y109">
        <v>45375000</v>
      </c>
      <c r="Z109">
        <v>45750000</v>
      </c>
      <c r="AA109">
        <v>45750000</v>
      </c>
      <c r="AB109">
        <v>45750000</v>
      </c>
      <c r="AC109">
        <v>45750000</v>
      </c>
    </row>
    <row r="110" spans="1:29" x14ac:dyDescent="0.25">
      <c r="A110">
        <v>102</v>
      </c>
      <c r="B110">
        <v>103</v>
      </c>
      <c r="C110" s="8" t="s">
        <v>944</v>
      </c>
      <c r="D110">
        <v>2004000</v>
      </c>
      <c r="F110" s="8"/>
      <c r="G110">
        <v>2</v>
      </c>
      <c r="I110">
        <v>0</v>
      </c>
      <c r="J110">
        <v>1</v>
      </c>
      <c r="K110">
        <v>1</v>
      </c>
      <c r="L110">
        <v>1</v>
      </c>
      <c r="M110" s="8"/>
      <c r="N110" s="8"/>
      <c r="O110" s="8"/>
      <c r="P110" s="8" t="s">
        <v>1756</v>
      </c>
      <c r="Q110">
        <v>1464417000</v>
      </c>
      <c r="R110">
        <v>117320000</v>
      </c>
      <c r="S110">
        <v>121120000</v>
      </c>
      <c r="T110">
        <v>118520000</v>
      </c>
      <c r="U110">
        <v>120720000</v>
      </c>
      <c r="V110">
        <v>119720000</v>
      </c>
      <c r="W110">
        <v>121920000</v>
      </c>
      <c r="X110">
        <v>120944000</v>
      </c>
      <c r="Y110">
        <v>122837000</v>
      </c>
      <c r="Z110">
        <v>125130000</v>
      </c>
      <c r="AA110">
        <v>124244000</v>
      </c>
      <c r="AB110">
        <v>126462000</v>
      </c>
      <c r="AC110">
        <v>125480000</v>
      </c>
    </row>
    <row r="111" spans="1:29" x14ac:dyDescent="0.25">
      <c r="A111">
        <v>103</v>
      </c>
      <c r="B111">
        <v>104</v>
      </c>
      <c r="C111" s="8" t="s">
        <v>945</v>
      </c>
      <c r="D111">
        <v>2005000</v>
      </c>
      <c r="F111" s="8"/>
      <c r="G111">
        <v>2</v>
      </c>
      <c r="I111">
        <v>0</v>
      </c>
      <c r="K111">
        <v>1</v>
      </c>
      <c r="L111">
        <v>0</v>
      </c>
      <c r="M111" s="8"/>
      <c r="N111" s="8"/>
      <c r="O111" s="8"/>
      <c r="P111" s="8"/>
    </row>
    <row r="112" spans="1:29" x14ac:dyDescent="0.25">
      <c r="A112">
        <v>104</v>
      </c>
      <c r="B112">
        <v>105</v>
      </c>
      <c r="C112" s="8" t="s">
        <v>738</v>
      </c>
      <c r="D112">
        <v>2100000</v>
      </c>
      <c r="F112" s="8"/>
      <c r="G112">
        <v>2</v>
      </c>
      <c r="I112">
        <v>0</v>
      </c>
      <c r="J112">
        <v>1</v>
      </c>
      <c r="K112">
        <v>1</v>
      </c>
      <c r="L112">
        <v>1</v>
      </c>
      <c r="M112" s="8"/>
      <c r="N112" s="8"/>
      <c r="O112" s="8"/>
      <c r="P112" s="8" t="s">
        <v>1755</v>
      </c>
      <c r="Q112">
        <v>-6830000</v>
      </c>
      <c r="R112">
        <v>-2270000</v>
      </c>
      <c r="S112">
        <v>-3800000</v>
      </c>
      <c r="T112">
        <v>2600000</v>
      </c>
      <c r="U112">
        <v>-2200000</v>
      </c>
      <c r="V112">
        <v>1000000</v>
      </c>
      <c r="W112">
        <v>-2200000</v>
      </c>
      <c r="X112">
        <v>-123224000</v>
      </c>
      <c r="Y112">
        <v>90027000</v>
      </c>
      <c r="Z112">
        <v>15467000</v>
      </c>
      <c r="AA112">
        <v>19006000</v>
      </c>
      <c r="AB112">
        <v>-2218000</v>
      </c>
      <c r="AC112">
        <v>982000</v>
      </c>
    </row>
    <row r="113" spans="1:29" x14ac:dyDescent="0.25">
      <c r="A113">
        <v>105</v>
      </c>
      <c r="B113">
        <v>106</v>
      </c>
      <c r="C113" s="8" t="s">
        <v>946</v>
      </c>
      <c r="D113">
        <v>2101000</v>
      </c>
      <c r="F113" s="8"/>
      <c r="G113">
        <v>2</v>
      </c>
      <c r="I113">
        <v>2</v>
      </c>
      <c r="J113">
        <v>2</v>
      </c>
      <c r="K113">
        <v>0</v>
      </c>
      <c r="L113">
        <v>0</v>
      </c>
      <c r="M113" s="8"/>
      <c r="N113" s="8"/>
      <c r="O113" s="8" t="s">
        <v>1741</v>
      </c>
      <c r="P113" s="8" t="s">
        <v>1682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25">
      <c r="A114">
        <v>106</v>
      </c>
      <c r="B114">
        <v>107</v>
      </c>
      <c r="C114" s="8" t="s">
        <v>947</v>
      </c>
      <c r="D114">
        <v>2102000</v>
      </c>
      <c r="E114">
        <v>2170</v>
      </c>
      <c r="F114" s="8" t="s">
        <v>1400</v>
      </c>
      <c r="G114">
        <v>2</v>
      </c>
      <c r="I114">
        <v>3</v>
      </c>
      <c r="K114">
        <v>0</v>
      </c>
      <c r="L114">
        <v>0</v>
      </c>
      <c r="M114" s="8"/>
      <c r="N114" s="8"/>
      <c r="O114" s="8" t="s">
        <v>1400</v>
      </c>
      <c r="P114" s="8" t="s">
        <v>1401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25">
      <c r="A115">
        <v>107</v>
      </c>
      <c r="B115">
        <v>108</v>
      </c>
      <c r="C115" s="8" t="s">
        <v>948</v>
      </c>
      <c r="D115">
        <v>2103000</v>
      </c>
      <c r="E115">
        <v>2179</v>
      </c>
      <c r="F115" s="8" t="s">
        <v>1700</v>
      </c>
      <c r="G115">
        <v>2</v>
      </c>
      <c r="I115">
        <v>3</v>
      </c>
      <c r="K115">
        <v>0</v>
      </c>
      <c r="L115">
        <v>0</v>
      </c>
      <c r="M115" s="8"/>
      <c r="N115" s="8"/>
      <c r="O115" s="8" t="s">
        <v>1700</v>
      </c>
      <c r="P115" s="8" t="s">
        <v>1679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25">
      <c r="A116">
        <v>108</v>
      </c>
      <c r="B116">
        <v>109</v>
      </c>
      <c r="C116" s="8" t="s">
        <v>949</v>
      </c>
      <c r="D116">
        <v>2104000</v>
      </c>
      <c r="F116" s="8"/>
      <c r="G116">
        <v>2</v>
      </c>
      <c r="I116">
        <v>2</v>
      </c>
      <c r="J116">
        <v>2</v>
      </c>
      <c r="K116">
        <v>1</v>
      </c>
      <c r="L116">
        <v>1</v>
      </c>
      <c r="M116" s="8"/>
      <c r="N116" s="8"/>
      <c r="O116" s="8" t="s">
        <v>1740</v>
      </c>
      <c r="P116" s="8" t="s">
        <v>1683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-108000000</v>
      </c>
      <c r="Y116">
        <v>108000000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>
        <v>109</v>
      </c>
      <c r="B117">
        <v>110</v>
      </c>
      <c r="C117" s="8" t="s">
        <v>950</v>
      </c>
      <c r="D117">
        <v>2105000</v>
      </c>
      <c r="E117">
        <v>2180</v>
      </c>
      <c r="F117" s="8" t="s">
        <v>1403</v>
      </c>
      <c r="G117">
        <v>2</v>
      </c>
      <c r="I117">
        <v>3</v>
      </c>
      <c r="K117">
        <v>0</v>
      </c>
      <c r="L117">
        <v>0</v>
      </c>
      <c r="M117" s="8"/>
      <c r="N117" s="8"/>
      <c r="O117" s="8" t="s">
        <v>1403</v>
      </c>
      <c r="P117" s="8" t="s">
        <v>1404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>
        <v>110</v>
      </c>
      <c r="B118">
        <v>111</v>
      </c>
      <c r="C118" s="8" t="s">
        <v>951</v>
      </c>
      <c r="D118">
        <v>2106000</v>
      </c>
      <c r="E118">
        <v>2189</v>
      </c>
      <c r="F118" s="8" t="s">
        <v>1406</v>
      </c>
      <c r="G118">
        <v>2</v>
      </c>
      <c r="I118">
        <v>3</v>
      </c>
      <c r="K118">
        <v>1</v>
      </c>
      <c r="L118">
        <v>1</v>
      </c>
      <c r="M118" s="8"/>
      <c r="N118" s="8"/>
      <c r="O118" s="8" t="s">
        <v>1406</v>
      </c>
      <c r="P118" s="8" t="s">
        <v>1407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-108000000</v>
      </c>
      <c r="Y118">
        <v>108000000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>
        <v>111</v>
      </c>
      <c r="B119">
        <v>112</v>
      </c>
      <c r="C119" s="8" t="s">
        <v>952</v>
      </c>
      <c r="D119">
        <v>2107000</v>
      </c>
      <c r="E119">
        <v>2150</v>
      </c>
      <c r="F119" s="8" t="s">
        <v>1388</v>
      </c>
      <c r="G119">
        <v>2</v>
      </c>
      <c r="I119">
        <v>2</v>
      </c>
      <c r="J119">
        <v>2</v>
      </c>
      <c r="K119">
        <v>0</v>
      </c>
      <c r="L119">
        <v>0</v>
      </c>
      <c r="M119" s="8"/>
      <c r="N119" s="8"/>
      <c r="O119" s="8" t="s">
        <v>1742</v>
      </c>
      <c r="P119" s="8" t="s">
        <v>1680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>
        <v>112</v>
      </c>
      <c r="B120">
        <v>113</v>
      </c>
      <c r="C120" s="8" t="s">
        <v>953</v>
      </c>
      <c r="D120">
        <v>2108000</v>
      </c>
      <c r="F120" s="8"/>
      <c r="G120">
        <v>2</v>
      </c>
      <c r="I120">
        <v>2</v>
      </c>
      <c r="J120">
        <v>2</v>
      </c>
      <c r="K120">
        <v>1</v>
      </c>
      <c r="L120">
        <v>1</v>
      </c>
      <c r="M120" s="8"/>
      <c r="N120" s="8"/>
      <c r="O120" s="8"/>
      <c r="P120" s="8" t="s">
        <v>1738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-18000000</v>
      </c>
      <c r="Y120">
        <v>0</v>
      </c>
      <c r="Z120">
        <v>18000000</v>
      </c>
      <c r="AA120">
        <v>0</v>
      </c>
      <c r="AB120">
        <v>0</v>
      </c>
      <c r="AC120">
        <v>0</v>
      </c>
    </row>
    <row r="121" spans="1:29" x14ac:dyDescent="0.25">
      <c r="A121">
        <v>113</v>
      </c>
      <c r="B121">
        <v>114</v>
      </c>
      <c r="C121" s="8" t="s">
        <v>954</v>
      </c>
      <c r="D121">
        <v>2109000</v>
      </c>
      <c r="F121" s="8"/>
      <c r="G121">
        <v>2</v>
      </c>
      <c r="I121">
        <v>2</v>
      </c>
      <c r="J121">
        <v>2</v>
      </c>
      <c r="K121">
        <v>1</v>
      </c>
      <c r="L121">
        <v>1</v>
      </c>
      <c r="M121" s="8"/>
      <c r="N121" s="8"/>
      <c r="O121" s="8" t="s">
        <v>1726</v>
      </c>
      <c r="P121" s="8" t="s">
        <v>1681</v>
      </c>
      <c r="Q121">
        <v>0</v>
      </c>
      <c r="R121">
        <v>0</v>
      </c>
      <c r="S121">
        <v>-4800000</v>
      </c>
      <c r="T121">
        <v>4800000</v>
      </c>
      <c r="U121">
        <v>-2400000</v>
      </c>
      <c r="V121">
        <v>2400000</v>
      </c>
      <c r="W121">
        <v>-2400000</v>
      </c>
      <c r="X121">
        <v>2400000</v>
      </c>
      <c r="Y121">
        <v>0</v>
      </c>
      <c r="Z121">
        <v>-2400000</v>
      </c>
      <c r="AA121">
        <v>2400000</v>
      </c>
      <c r="AB121">
        <v>-2400000</v>
      </c>
      <c r="AC121">
        <v>2400000</v>
      </c>
    </row>
    <row r="122" spans="1:29" x14ac:dyDescent="0.25">
      <c r="A122">
        <v>114</v>
      </c>
      <c r="B122">
        <v>115</v>
      </c>
      <c r="C122" s="8" t="s">
        <v>739</v>
      </c>
      <c r="D122">
        <v>2110000</v>
      </c>
      <c r="E122">
        <v>2190</v>
      </c>
      <c r="F122" s="8" t="s">
        <v>1438</v>
      </c>
      <c r="G122">
        <v>2</v>
      </c>
      <c r="I122">
        <v>3</v>
      </c>
      <c r="K122">
        <v>1</v>
      </c>
      <c r="L122">
        <v>1</v>
      </c>
      <c r="M122" s="8"/>
      <c r="N122" s="8"/>
      <c r="O122" s="8" t="s">
        <v>1438</v>
      </c>
      <c r="P122" s="8" t="s">
        <v>1439</v>
      </c>
      <c r="Q122">
        <v>0</v>
      </c>
      <c r="R122">
        <v>0</v>
      </c>
      <c r="S122">
        <v>-4800000</v>
      </c>
      <c r="T122">
        <v>4800000</v>
      </c>
      <c r="U122">
        <v>-2400000</v>
      </c>
      <c r="V122">
        <v>2400000</v>
      </c>
      <c r="W122">
        <v>-2400000</v>
      </c>
      <c r="X122">
        <v>2400000</v>
      </c>
      <c r="Y122">
        <v>0</v>
      </c>
      <c r="Z122">
        <v>-2400000</v>
      </c>
      <c r="AA122">
        <v>2400000</v>
      </c>
      <c r="AB122">
        <v>-2400000</v>
      </c>
      <c r="AC122">
        <v>2400000</v>
      </c>
    </row>
    <row r="123" spans="1:29" x14ac:dyDescent="0.25">
      <c r="A123">
        <v>115</v>
      </c>
      <c r="B123">
        <v>116</v>
      </c>
      <c r="C123" s="8" t="s">
        <v>955</v>
      </c>
      <c r="D123">
        <v>2111000</v>
      </c>
      <c r="E123">
        <v>2199</v>
      </c>
      <c r="F123" s="8" t="s">
        <v>1441</v>
      </c>
      <c r="G123">
        <v>2</v>
      </c>
      <c r="I123">
        <v>3</v>
      </c>
      <c r="K123">
        <v>0</v>
      </c>
      <c r="L123">
        <v>0</v>
      </c>
      <c r="M123" s="8"/>
      <c r="N123" s="8"/>
      <c r="O123" s="8" t="s">
        <v>1441</v>
      </c>
      <c r="P123" s="8" t="s">
        <v>1442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>
        <v>116</v>
      </c>
      <c r="B124">
        <v>117</v>
      </c>
      <c r="C124" s="8" t="s">
        <v>956</v>
      </c>
      <c r="D124">
        <v>2112000</v>
      </c>
      <c r="F124" s="8"/>
      <c r="G124">
        <v>2</v>
      </c>
      <c r="I124">
        <v>2</v>
      </c>
      <c r="J124">
        <v>2</v>
      </c>
      <c r="K124">
        <v>0</v>
      </c>
      <c r="L124">
        <v>0</v>
      </c>
      <c r="M124" s="8"/>
      <c r="N124" s="8"/>
      <c r="O124" s="8" t="s">
        <v>1724</v>
      </c>
      <c r="P124" s="8" t="s">
        <v>1725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>
        <v>117</v>
      </c>
      <c r="B125">
        <v>118</v>
      </c>
      <c r="C125" s="8" t="s">
        <v>957</v>
      </c>
      <c r="D125">
        <v>2113000</v>
      </c>
      <c r="E125">
        <v>2280</v>
      </c>
      <c r="F125" s="8" t="s">
        <v>1719</v>
      </c>
      <c r="G125">
        <v>2</v>
      </c>
      <c r="I125">
        <v>3</v>
      </c>
      <c r="K125">
        <v>0</v>
      </c>
      <c r="L125">
        <v>0</v>
      </c>
      <c r="M125" s="8"/>
      <c r="N125" s="8"/>
      <c r="O125" s="8" t="s">
        <v>1719</v>
      </c>
      <c r="P125" s="8" t="s">
        <v>1720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>
        <v>118</v>
      </c>
      <c r="B126">
        <v>119</v>
      </c>
      <c r="C126" s="8" t="s">
        <v>958</v>
      </c>
      <c r="D126">
        <v>2114000</v>
      </c>
      <c r="E126">
        <v>2289</v>
      </c>
      <c r="F126" s="8" t="s">
        <v>1721</v>
      </c>
      <c r="G126">
        <v>2</v>
      </c>
      <c r="I126">
        <v>3</v>
      </c>
      <c r="K126">
        <v>0</v>
      </c>
      <c r="L126">
        <v>0</v>
      </c>
      <c r="M126" s="8"/>
      <c r="N126" s="8"/>
      <c r="O126" s="8" t="s">
        <v>1721</v>
      </c>
      <c r="P126" s="8" t="s">
        <v>1722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>
        <v>119</v>
      </c>
      <c r="B127">
        <v>120</v>
      </c>
      <c r="C127" s="8" t="s">
        <v>959</v>
      </c>
      <c r="D127">
        <v>2115000</v>
      </c>
      <c r="E127">
        <v>2290</v>
      </c>
      <c r="F127" s="8" t="s">
        <v>1444</v>
      </c>
      <c r="G127">
        <v>2</v>
      </c>
      <c r="I127">
        <v>2</v>
      </c>
      <c r="J127">
        <v>2</v>
      </c>
      <c r="K127">
        <v>0</v>
      </c>
      <c r="L127">
        <v>0</v>
      </c>
      <c r="M127" s="8"/>
      <c r="N127" s="8"/>
      <c r="O127" s="8" t="s">
        <v>1723</v>
      </c>
      <c r="P127" s="8" t="s">
        <v>1445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>
        <v>120</v>
      </c>
      <c r="B128">
        <v>121</v>
      </c>
      <c r="C128" s="8" t="s">
        <v>960</v>
      </c>
      <c r="D128">
        <v>2116000</v>
      </c>
      <c r="F128" s="8"/>
      <c r="G128">
        <v>2</v>
      </c>
      <c r="I128">
        <v>2</v>
      </c>
      <c r="J128">
        <v>2</v>
      </c>
      <c r="K128">
        <v>1</v>
      </c>
      <c r="L128">
        <v>1</v>
      </c>
      <c r="M128" s="8"/>
      <c r="N128" s="8"/>
      <c r="O128" s="8" t="s">
        <v>1727</v>
      </c>
      <c r="P128" s="8" t="s">
        <v>1684</v>
      </c>
      <c r="Q128">
        <v>932500</v>
      </c>
      <c r="R128">
        <v>-1520000</v>
      </c>
      <c r="S128">
        <v>1750000</v>
      </c>
      <c r="T128">
        <v>-1450000</v>
      </c>
      <c r="U128">
        <v>950000</v>
      </c>
      <c r="V128">
        <v>-650000</v>
      </c>
      <c r="W128">
        <v>950000</v>
      </c>
      <c r="X128">
        <v>-344000</v>
      </c>
      <c r="Y128">
        <v>-17320500</v>
      </c>
      <c r="Z128">
        <v>879500</v>
      </c>
      <c r="AA128">
        <v>17378500</v>
      </c>
      <c r="AB128">
        <v>954500</v>
      </c>
      <c r="AC128">
        <v>-645500</v>
      </c>
    </row>
    <row r="129" spans="1:29" x14ac:dyDescent="0.25">
      <c r="A129">
        <v>121</v>
      </c>
      <c r="B129">
        <v>122</v>
      </c>
      <c r="C129" s="8" t="s">
        <v>961</v>
      </c>
      <c r="D129">
        <v>2117000</v>
      </c>
      <c r="F129" s="8"/>
      <c r="G129">
        <v>2</v>
      </c>
      <c r="I129">
        <v>2</v>
      </c>
      <c r="J129">
        <v>2</v>
      </c>
      <c r="K129">
        <v>0</v>
      </c>
      <c r="L129">
        <v>0</v>
      </c>
      <c r="M129" s="8"/>
      <c r="N129" s="8"/>
      <c r="O129" s="8"/>
      <c r="P129" s="8" t="s">
        <v>1728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>
        <v>122</v>
      </c>
      <c r="B130">
        <v>123</v>
      </c>
      <c r="C130" s="8" t="s">
        <v>962</v>
      </c>
      <c r="D130">
        <v>2118000</v>
      </c>
      <c r="F130" s="8"/>
      <c r="G130">
        <v>2</v>
      </c>
      <c r="I130">
        <v>2</v>
      </c>
      <c r="J130">
        <v>2</v>
      </c>
      <c r="K130">
        <v>1</v>
      </c>
      <c r="L130">
        <v>1</v>
      </c>
      <c r="M130" s="8"/>
      <c r="N130" s="8"/>
      <c r="O130" s="8"/>
      <c r="P130" s="8" t="s">
        <v>1691</v>
      </c>
      <c r="Q130">
        <v>390622500</v>
      </c>
      <c r="R130">
        <v>36000000</v>
      </c>
      <c r="S130">
        <v>35250000</v>
      </c>
      <c r="T130">
        <v>34500000</v>
      </c>
      <c r="U130">
        <v>33750000</v>
      </c>
      <c r="V130">
        <v>33000000</v>
      </c>
      <c r="W130">
        <v>32250000</v>
      </c>
      <c r="X130">
        <v>32970000</v>
      </c>
      <c r="Y130">
        <v>32197500</v>
      </c>
      <c r="Z130">
        <v>31425000</v>
      </c>
      <c r="AA130">
        <v>30532500</v>
      </c>
      <c r="AB130">
        <v>29760000</v>
      </c>
      <c r="AC130">
        <v>28987500</v>
      </c>
    </row>
    <row r="131" spans="1:29" x14ac:dyDescent="0.25">
      <c r="A131">
        <v>123</v>
      </c>
      <c r="B131">
        <v>124</v>
      </c>
      <c r="C131" s="8" t="s">
        <v>963</v>
      </c>
      <c r="D131">
        <v>2119000</v>
      </c>
      <c r="E131">
        <v>2215</v>
      </c>
      <c r="F131" s="8" t="s">
        <v>1424</v>
      </c>
      <c r="G131">
        <v>2</v>
      </c>
      <c r="I131">
        <v>3</v>
      </c>
      <c r="K131">
        <v>1</v>
      </c>
      <c r="L131">
        <v>1</v>
      </c>
      <c r="M131" s="8"/>
      <c r="N131" s="8"/>
      <c r="O131" s="8" t="s">
        <v>1424</v>
      </c>
      <c r="P131" s="8" t="s">
        <v>1483</v>
      </c>
      <c r="Q131">
        <v>360000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120000</v>
      </c>
      <c r="Y131">
        <v>120000</v>
      </c>
      <c r="Z131">
        <v>120000</v>
      </c>
      <c r="AA131">
        <v>0</v>
      </c>
      <c r="AB131">
        <v>0</v>
      </c>
      <c r="AC131">
        <v>0</v>
      </c>
    </row>
    <row r="132" spans="1:29" x14ac:dyDescent="0.25">
      <c r="A132">
        <v>124</v>
      </c>
      <c r="B132">
        <v>125</v>
      </c>
      <c r="C132" s="8" t="s">
        <v>964</v>
      </c>
      <c r="D132">
        <v>2120000</v>
      </c>
      <c r="E132">
        <v>2220</v>
      </c>
      <c r="F132" s="8" t="s">
        <v>1427</v>
      </c>
      <c r="G132">
        <v>2</v>
      </c>
      <c r="I132">
        <v>3</v>
      </c>
      <c r="K132">
        <v>1</v>
      </c>
      <c r="L132">
        <v>1</v>
      </c>
      <c r="M132" s="8"/>
      <c r="N132" s="8"/>
      <c r="O132" s="8" t="s">
        <v>1427</v>
      </c>
      <c r="P132" s="8" t="s">
        <v>1486</v>
      </c>
      <c r="Q132">
        <v>390262500</v>
      </c>
      <c r="R132">
        <v>36000000</v>
      </c>
      <c r="S132">
        <v>35250000</v>
      </c>
      <c r="T132">
        <v>34500000</v>
      </c>
      <c r="U132">
        <v>33750000</v>
      </c>
      <c r="V132">
        <v>33000000</v>
      </c>
      <c r="W132">
        <v>32250000</v>
      </c>
      <c r="X132">
        <v>32850000</v>
      </c>
      <c r="Y132">
        <v>32077500</v>
      </c>
      <c r="Z132">
        <v>31305000</v>
      </c>
      <c r="AA132">
        <v>30532500</v>
      </c>
      <c r="AB132">
        <v>29760000</v>
      </c>
      <c r="AC132">
        <v>28987500</v>
      </c>
    </row>
    <row r="133" spans="1:29" x14ac:dyDescent="0.25">
      <c r="A133">
        <v>125</v>
      </c>
      <c r="B133">
        <v>126</v>
      </c>
      <c r="C133" s="8" t="s">
        <v>965</v>
      </c>
      <c r="D133">
        <v>2121000</v>
      </c>
      <c r="F133" s="8"/>
      <c r="G133">
        <v>2</v>
      </c>
      <c r="I133">
        <v>2</v>
      </c>
      <c r="J133">
        <v>2</v>
      </c>
      <c r="K133">
        <v>1</v>
      </c>
      <c r="L133">
        <v>1</v>
      </c>
      <c r="M133" s="8"/>
      <c r="N133" s="8"/>
      <c r="O133" s="8"/>
      <c r="P133" s="8" t="s">
        <v>1690</v>
      </c>
      <c r="Q133">
        <v>-398385000</v>
      </c>
      <c r="R133">
        <v>-36750000</v>
      </c>
      <c r="S133">
        <v>-36000000</v>
      </c>
      <c r="T133">
        <v>-35250000</v>
      </c>
      <c r="U133">
        <v>-34500000</v>
      </c>
      <c r="V133">
        <v>-33750000</v>
      </c>
      <c r="W133">
        <v>-33000000</v>
      </c>
      <c r="X133">
        <v>-32250000</v>
      </c>
      <c r="Y133">
        <v>-32850000</v>
      </c>
      <c r="Z133">
        <v>-32437500</v>
      </c>
      <c r="AA133">
        <v>-31305000</v>
      </c>
      <c r="AB133">
        <v>-30532500</v>
      </c>
      <c r="AC133">
        <v>-29760000</v>
      </c>
    </row>
    <row r="134" spans="1:29" x14ac:dyDescent="0.25">
      <c r="A134">
        <v>126</v>
      </c>
      <c r="B134">
        <v>127</v>
      </c>
      <c r="C134" s="8" t="s">
        <v>966</v>
      </c>
      <c r="D134">
        <v>2122000</v>
      </c>
      <c r="E134">
        <v>2215</v>
      </c>
      <c r="F134" s="8" t="s">
        <v>1424</v>
      </c>
      <c r="G134">
        <v>2</v>
      </c>
      <c r="I134">
        <v>3</v>
      </c>
      <c r="K134">
        <v>1</v>
      </c>
      <c r="L134">
        <v>1</v>
      </c>
      <c r="M134" s="8"/>
      <c r="N134" s="8"/>
      <c r="O134" s="8" t="s">
        <v>1424</v>
      </c>
      <c r="P134" s="8" t="s">
        <v>1249</v>
      </c>
      <c r="Q134">
        <v>-360000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-360000</v>
      </c>
      <c r="AA134">
        <v>0</v>
      </c>
      <c r="AB134">
        <v>0</v>
      </c>
      <c r="AC134">
        <v>0</v>
      </c>
    </row>
    <row r="135" spans="1:29" x14ac:dyDescent="0.25">
      <c r="A135">
        <v>127</v>
      </c>
      <c r="B135">
        <v>128</v>
      </c>
      <c r="C135" s="8" t="s">
        <v>967</v>
      </c>
      <c r="D135">
        <v>2123000</v>
      </c>
      <c r="E135">
        <v>2220</v>
      </c>
      <c r="F135" s="8" t="s">
        <v>1427</v>
      </c>
      <c r="G135">
        <v>2</v>
      </c>
      <c r="I135">
        <v>3</v>
      </c>
      <c r="K135">
        <v>1</v>
      </c>
      <c r="L135">
        <v>1</v>
      </c>
      <c r="M135" s="8"/>
      <c r="N135" s="8"/>
      <c r="O135" s="8" t="s">
        <v>1427</v>
      </c>
      <c r="P135" s="8" t="s">
        <v>1250</v>
      </c>
      <c r="Q135">
        <v>-398025000</v>
      </c>
      <c r="R135">
        <v>-36750000</v>
      </c>
      <c r="S135">
        <v>-36000000</v>
      </c>
      <c r="T135">
        <v>-35250000</v>
      </c>
      <c r="U135">
        <v>-34500000</v>
      </c>
      <c r="V135">
        <v>-33750000</v>
      </c>
      <c r="W135">
        <v>-33000000</v>
      </c>
      <c r="X135">
        <v>-32250000</v>
      </c>
      <c r="Y135">
        <v>-32850000</v>
      </c>
      <c r="Z135">
        <v>-32077500</v>
      </c>
      <c r="AA135">
        <v>-31305000</v>
      </c>
      <c r="AB135">
        <v>-30532500</v>
      </c>
      <c r="AC135">
        <v>-29760000</v>
      </c>
    </row>
    <row r="136" spans="1:29" x14ac:dyDescent="0.25">
      <c r="A136">
        <v>128</v>
      </c>
      <c r="B136">
        <v>129</v>
      </c>
      <c r="C136" s="8" t="s">
        <v>968</v>
      </c>
      <c r="D136">
        <v>2124000</v>
      </c>
      <c r="F136" s="8"/>
      <c r="G136">
        <v>2</v>
      </c>
      <c r="I136">
        <v>0</v>
      </c>
      <c r="K136">
        <v>1</v>
      </c>
      <c r="L136">
        <v>0</v>
      </c>
      <c r="M136" s="8"/>
      <c r="N136" s="8"/>
      <c r="O136" s="8"/>
      <c r="P136" s="8"/>
    </row>
    <row r="137" spans="1:29" x14ac:dyDescent="0.25">
      <c r="A137">
        <v>129</v>
      </c>
      <c r="B137">
        <v>130</v>
      </c>
      <c r="C137" s="8" t="s">
        <v>740</v>
      </c>
      <c r="D137">
        <v>2200000</v>
      </c>
      <c r="F137" s="8"/>
      <c r="G137">
        <v>2</v>
      </c>
      <c r="I137">
        <v>0</v>
      </c>
      <c r="J137">
        <v>1</v>
      </c>
      <c r="K137">
        <v>1</v>
      </c>
      <c r="L137">
        <v>1</v>
      </c>
      <c r="M137" s="8"/>
      <c r="N137" s="8"/>
      <c r="O137" s="8"/>
      <c r="P137" s="8" t="s">
        <v>1692</v>
      </c>
      <c r="Q137">
        <v>1457587000</v>
      </c>
      <c r="R137">
        <v>115050000</v>
      </c>
      <c r="S137">
        <v>117320000</v>
      </c>
      <c r="T137">
        <v>121120000</v>
      </c>
      <c r="U137">
        <v>118520000</v>
      </c>
      <c r="V137">
        <v>120720000</v>
      </c>
      <c r="W137">
        <v>119720000</v>
      </c>
      <c r="X137">
        <v>-2280000</v>
      </c>
      <c r="Y137">
        <v>212864000</v>
      </c>
      <c r="Z137">
        <v>140597000</v>
      </c>
      <c r="AA137">
        <v>143250000</v>
      </c>
      <c r="AB137">
        <v>124244000</v>
      </c>
      <c r="AC137">
        <v>126462000</v>
      </c>
    </row>
    <row r="138" spans="1:29" x14ac:dyDescent="0.25">
      <c r="A138">
        <v>130</v>
      </c>
      <c r="B138">
        <v>131</v>
      </c>
      <c r="C138" s="8" t="s">
        <v>969</v>
      </c>
      <c r="D138">
        <v>2201000</v>
      </c>
      <c r="F138" s="8"/>
      <c r="G138">
        <v>2</v>
      </c>
      <c r="I138">
        <v>0</v>
      </c>
      <c r="K138">
        <v>1</v>
      </c>
      <c r="L138">
        <v>0</v>
      </c>
      <c r="M138" s="8"/>
      <c r="N138" s="8"/>
      <c r="O138" s="8"/>
      <c r="P138" s="8"/>
    </row>
    <row r="139" spans="1:29" x14ac:dyDescent="0.25">
      <c r="A139">
        <v>131</v>
      </c>
      <c r="B139">
        <v>132</v>
      </c>
      <c r="C139" s="8" t="s">
        <v>970</v>
      </c>
      <c r="D139">
        <v>2300000</v>
      </c>
      <c r="F139" s="8"/>
      <c r="G139">
        <v>2</v>
      </c>
      <c r="I139">
        <v>1</v>
      </c>
      <c r="J139">
        <v>1</v>
      </c>
      <c r="K139">
        <v>1</v>
      </c>
      <c r="L139">
        <v>1</v>
      </c>
      <c r="M139" s="8"/>
      <c r="N139" s="8"/>
      <c r="O139" s="8"/>
      <c r="P139" s="8" t="s">
        <v>1693</v>
      </c>
      <c r="Q139">
        <v>-180000000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-90000000</v>
      </c>
      <c r="Y139">
        <v>-90000000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>
        <v>132</v>
      </c>
      <c r="B140">
        <v>133</v>
      </c>
      <c r="C140" s="8" t="s">
        <v>971</v>
      </c>
      <c r="D140">
        <v>2301000</v>
      </c>
      <c r="F140" s="8"/>
      <c r="G140">
        <v>2</v>
      </c>
      <c r="I140">
        <v>2</v>
      </c>
      <c r="J140">
        <v>2</v>
      </c>
      <c r="K140">
        <v>1</v>
      </c>
      <c r="L140">
        <v>1</v>
      </c>
      <c r="M140" s="8"/>
      <c r="N140" s="8"/>
      <c r="O140" s="8"/>
      <c r="P140" s="8" t="s">
        <v>1695</v>
      </c>
      <c r="Q140">
        <v>-180000000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-90000000</v>
      </c>
      <c r="Y140">
        <v>-90000000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>
        <v>133</v>
      </c>
      <c r="B141">
        <v>134</v>
      </c>
      <c r="C141" s="8" t="s">
        <v>972</v>
      </c>
      <c r="D141">
        <v>2302000</v>
      </c>
      <c r="E141">
        <v>2610</v>
      </c>
      <c r="F141" s="8" t="s">
        <v>1382</v>
      </c>
      <c r="G141">
        <v>2</v>
      </c>
      <c r="I141">
        <v>3</v>
      </c>
      <c r="K141">
        <v>1</v>
      </c>
      <c r="L141">
        <v>1</v>
      </c>
      <c r="M141" s="8"/>
      <c r="N141" s="8"/>
      <c r="O141" s="8" t="s">
        <v>1382</v>
      </c>
      <c r="P141" s="8" t="s">
        <v>1694</v>
      </c>
      <c r="Q141">
        <v>-180000000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-90000000</v>
      </c>
      <c r="Y141">
        <v>-90000000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>
        <v>134</v>
      </c>
      <c r="B142">
        <v>135</v>
      </c>
      <c r="C142" s="8" t="s">
        <v>973</v>
      </c>
      <c r="D142">
        <v>2303000</v>
      </c>
      <c r="F142" s="8"/>
      <c r="G142">
        <v>2</v>
      </c>
      <c r="I142">
        <v>2</v>
      </c>
      <c r="J142">
        <v>2</v>
      </c>
      <c r="K142">
        <v>0</v>
      </c>
      <c r="L142">
        <v>0</v>
      </c>
      <c r="M142" s="8"/>
      <c r="N142" s="8"/>
      <c r="O142" s="8"/>
      <c r="P142" s="8" t="s">
        <v>1744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>
        <v>135</v>
      </c>
      <c r="B143">
        <v>136</v>
      </c>
      <c r="C143" s="8" t="s">
        <v>974</v>
      </c>
      <c r="D143">
        <v>2304000</v>
      </c>
      <c r="F143" s="8"/>
      <c r="G143">
        <v>2</v>
      </c>
      <c r="I143">
        <v>0</v>
      </c>
      <c r="J143">
        <v>2</v>
      </c>
      <c r="K143">
        <v>1</v>
      </c>
      <c r="L143">
        <v>0</v>
      </c>
      <c r="M143" s="8"/>
      <c r="N143" s="8"/>
      <c r="O143" s="8"/>
      <c r="P143" s="8"/>
    </row>
    <row r="144" spans="1:29" x14ac:dyDescent="0.25">
      <c r="A144">
        <v>136</v>
      </c>
      <c r="B144">
        <v>137</v>
      </c>
      <c r="C144" s="8" t="s">
        <v>975</v>
      </c>
      <c r="D144">
        <v>2400000</v>
      </c>
      <c r="F144" s="8"/>
      <c r="G144">
        <v>2</v>
      </c>
      <c r="I144">
        <v>1</v>
      </c>
      <c r="J144">
        <v>1</v>
      </c>
      <c r="K144">
        <v>1</v>
      </c>
      <c r="L144">
        <v>1</v>
      </c>
      <c r="M144" s="8"/>
      <c r="N144" s="8"/>
      <c r="O144" s="8"/>
      <c r="P144" s="8" t="s">
        <v>1754</v>
      </c>
      <c r="Q144">
        <v>-1375000000</v>
      </c>
      <c r="R144">
        <v>-120000000</v>
      </c>
      <c r="S144">
        <v>-120000000</v>
      </c>
      <c r="T144">
        <v>-220000000</v>
      </c>
      <c r="U144">
        <v>-120000000</v>
      </c>
      <c r="V144">
        <v>-120000000</v>
      </c>
      <c r="W144">
        <v>-120000000</v>
      </c>
      <c r="X144">
        <v>96000000</v>
      </c>
      <c r="Y144">
        <v>-123000000</v>
      </c>
      <c r="Z144">
        <v>-159000000</v>
      </c>
      <c r="AA144">
        <v>-123000000</v>
      </c>
      <c r="AB144">
        <v>-123000000</v>
      </c>
      <c r="AC144">
        <v>-123000000</v>
      </c>
    </row>
    <row r="145" spans="1:29" x14ac:dyDescent="0.25">
      <c r="A145">
        <v>137</v>
      </c>
      <c r="B145">
        <v>138</v>
      </c>
      <c r="C145" s="8" t="s">
        <v>976</v>
      </c>
      <c r="D145">
        <v>2401000</v>
      </c>
      <c r="F145" s="8"/>
      <c r="G145">
        <v>2</v>
      </c>
      <c r="I145">
        <v>1</v>
      </c>
      <c r="J145">
        <v>2</v>
      </c>
      <c r="K145">
        <v>1</v>
      </c>
      <c r="L145">
        <v>1</v>
      </c>
      <c r="M145" s="8"/>
      <c r="N145" s="8"/>
      <c r="O145" s="8"/>
      <c r="P145" s="8" t="s">
        <v>1688</v>
      </c>
      <c r="Q145">
        <v>216000000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216000000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25">
      <c r="A146">
        <v>138</v>
      </c>
      <c r="B146">
        <v>139</v>
      </c>
      <c r="C146" s="8" t="s">
        <v>977</v>
      </c>
      <c r="D146">
        <v>2402000</v>
      </c>
      <c r="E146">
        <v>2860</v>
      </c>
      <c r="F146" s="8" t="s">
        <v>1418</v>
      </c>
      <c r="G146">
        <v>2</v>
      </c>
      <c r="I146">
        <v>3</v>
      </c>
      <c r="K146">
        <v>1</v>
      </c>
      <c r="L146">
        <v>1</v>
      </c>
      <c r="M146" s="8"/>
      <c r="N146" s="8"/>
      <c r="O146" s="8" t="s">
        <v>18</v>
      </c>
      <c r="P146" s="8" t="s">
        <v>1216</v>
      </c>
      <c r="Q146">
        <v>36000000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36000000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25">
      <c r="A147">
        <v>139</v>
      </c>
      <c r="B147">
        <v>140</v>
      </c>
      <c r="C147" s="8" t="s">
        <v>978</v>
      </c>
      <c r="D147">
        <v>2403000</v>
      </c>
      <c r="E147">
        <v>2870</v>
      </c>
      <c r="F147" s="8" t="s">
        <v>1421</v>
      </c>
      <c r="G147">
        <v>2</v>
      </c>
      <c r="I147">
        <v>3</v>
      </c>
      <c r="K147">
        <v>1</v>
      </c>
      <c r="L147">
        <v>1</v>
      </c>
      <c r="M147" s="8"/>
      <c r="N147" s="8"/>
      <c r="O147" s="8" t="s">
        <v>19</v>
      </c>
      <c r="P147" s="8" t="s">
        <v>1217</v>
      </c>
      <c r="Q147">
        <v>180000000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180000000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>
        <v>140</v>
      </c>
      <c r="B148">
        <v>141</v>
      </c>
      <c r="C148" s="8" t="s">
        <v>979</v>
      </c>
      <c r="D148">
        <v>2404000</v>
      </c>
      <c r="F148" s="8"/>
      <c r="G148">
        <v>2</v>
      </c>
      <c r="I148">
        <v>1</v>
      </c>
      <c r="J148">
        <v>2</v>
      </c>
      <c r="K148">
        <v>1</v>
      </c>
      <c r="L148">
        <v>1</v>
      </c>
      <c r="M148" s="8"/>
      <c r="N148" s="8"/>
      <c r="O148" s="8"/>
      <c r="P148" s="8" t="s">
        <v>1689</v>
      </c>
      <c r="Q148">
        <v>-1491000000</v>
      </c>
      <c r="R148">
        <v>-120000000</v>
      </c>
      <c r="S148">
        <v>-120000000</v>
      </c>
      <c r="T148">
        <v>-120000000</v>
      </c>
      <c r="U148">
        <v>-120000000</v>
      </c>
      <c r="V148">
        <v>-120000000</v>
      </c>
      <c r="W148">
        <v>-120000000</v>
      </c>
      <c r="X148">
        <v>-120000000</v>
      </c>
      <c r="Y148">
        <v>-123000000</v>
      </c>
      <c r="Z148">
        <v>-159000000</v>
      </c>
      <c r="AA148">
        <v>-123000000</v>
      </c>
      <c r="AB148">
        <v>-123000000</v>
      </c>
      <c r="AC148">
        <v>-123000000</v>
      </c>
    </row>
    <row r="149" spans="1:29" x14ac:dyDescent="0.25">
      <c r="A149">
        <v>141</v>
      </c>
      <c r="B149">
        <v>142</v>
      </c>
      <c r="C149" s="8" t="s">
        <v>980</v>
      </c>
      <c r="D149">
        <v>2405000</v>
      </c>
      <c r="E149">
        <v>2910</v>
      </c>
      <c r="F149" s="8" t="s">
        <v>1418</v>
      </c>
      <c r="G149">
        <v>2</v>
      </c>
      <c r="I149">
        <v>3</v>
      </c>
      <c r="K149">
        <v>1</v>
      </c>
      <c r="L149">
        <v>1</v>
      </c>
      <c r="M149" s="8"/>
      <c r="N149" s="8"/>
      <c r="O149" s="8" t="s">
        <v>30</v>
      </c>
      <c r="P149" s="8" t="s">
        <v>1247</v>
      </c>
      <c r="Q149">
        <v>-36000000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-36000000</v>
      </c>
      <c r="AA149">
        <v>0</v>
      </c>
      <c r="AB149">
        <v>0</v>
      </c>
      <c r="AC149">
        <v>0</v>
      </c>
    </row>
    <row r="150" spans="1:29" x14ac:dyDescent="0.25">
      <c r="A150">
        <v>142</v>
      </c>
      <c r="B150">
        <v>143</v>
      </c>
      <c r="C150" s="8" t="s">
        <v>981</v>
      </c>
      <c r="D150">
        <v>2406000</v>
      </c>
      <c r="E150">
        <v>2920</v>
      </c>
      <c r="F150" s="8" t="s">
        <v>1421</v>
      </c>
      <c r="G150">
        <v>2</v>
      </c>
      <c r="I150">
        <v>3</v>
      </c>
      <c r="K150">
        <v>1</v>
      </c>
      <c r="L150">
        <v>1</v>
      </c>
      <c r="M150" s="8"/>
      <c r="N150" s="8"/>
      <c r="O150" s="8" t="s">
        <v>31</v>
      </c>
      <c r="P150" s="8" t="s">
        <v>1248</v>
      </c>
      <c r="Q150">
        <v>-1455000000</v>
      </c>
      <c r="R150">
        <v>-120000000</v>
      </c>
      <c r="S150">
        <v>-120000000</v>
      </c>
      <c r="T150">
        <v>-120000000</v>
      </c>
      <c r="U150">
        <v>-120000000</v>
      </c>
      <c r="V150">
        <v>-120000000</v>
      </c>
      <c r="W150">
        <v>-120000000</v>
      </c>
      <c r="X150">
        <v>-120000000</v>
      </c>
      <c r="Y150">
        <v>-123000000</v>
      </c>
      <c r="Z150">
        <v>-123000000</v>
      </c>
      <c r="AA150">
        <v>-123000000</v>
      </c>
      <c r="AB150">
        <v>-123000000</v>
      </c>
      <c r="AC150">
        <v>-123000000</v>
      </c>
    </row>
    <row r="151" spans="1:29" x14ac:dyDescent="0.25">
      <c r="A151">
        <v>143</v>
      </c>
      <c r="B151">
        <v>144</v>
      </c>
      <c r="C151" s="8" t="s">
        <v>982</v>
      </c>
      <c r="D151">
        <v>2407000</v>
      </c>
      <c r="E151">
        <v>2990</v>
      </c>
      <c r="F151" s="8" t="s">
        <v>1447</v>
      </c>
      <c r="G151">
        <v>2</v>
      </c>
      <c r="I151">
        <v>3</v>
      </c>
      <c r="J151">
        <v>2</v>
      </c>
      <c r="K151">
        <v>1</v>
      </c>
      <c r="L151">
        <v>1</v>
      </c>
      <c r="M151" s="8"/>
      <c r="N151" s="8"/>
      <c r="O151" s="8"/>
      <c r="P151" s="8" t="s">
        <v>1246</v>
      </c>
      <c r="Q151">
        <v>-100000000</v>
      </c>
      <c r="R151">
        <v>0</v>
      </c>
      <c r="S151">
        <v>0</v>
      </c>
      <c r="T151">
        <v>-100000000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>
        <v>144</v>
      </c>
      <c r="B152">
        <v>145</v>
      </c>
      <c r="C152" s="8" t="s">
        <v>983</v>
      </c>
      <c r="D152">
        <v>2408000</v>
      </c>
      <c r="F152" s="8"/>
      <c r="G152">
        <v>2</v>
      </c>
      <c r="I152">
        <v>3</v>
      </c>
      <c r="J152">
        <v>2</v>
      </c>
      <c r="K152">
        <v>0</v>
      </c>
      <c r="L152">
        <v>0</v>
      </c>
      <c r="M152" s="8"/>
      <c r="N152" s="8"/>
      <c r="O152" s="8"/>
      <c r="P152" s="8" t="s">
        <v>1753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25">
      <c r="A153">
        <v>145</v>
      </c>
      <c r="B153">
        <v>146</v>
      </c>
      <c r="C153" s="8" t="s">
        <v>984</v>
      </c>
      <c r="D153">
        <v>2409000</v>
      </c>
      <c r="F153" s="8"/>
      <c r="G153">
        <v>2</v>
      </c>
      <c r="I153">
        <v>0</v>
      </c>
      <c r="K153">
        <v>1</v>
      </c>
      <c r="L153">
        <v>0</v>
      </c>
      <c r="M153" s="8"/>
      <c r="N153" s="8"/>
      <c r="O153" s="8"/>
      <c r="P153" s="8"/>
    </row>
    <row r="154" spans="1:29" x14ac:dyDescent="0.25">
      <c r="A154">
        <v>146</v>
      </c>
      <c r="B154">
        <v>147</v>
      </c>
      <c r="C154" s="8" t="s">
        <v>741</v>
      </c>
      <c r="D154">
        <v>2500000</v>
      </c>
      <c r="E154">
        <v>2970</v>
      </c>
      <c r="F154" s="8"/>
      <c r="G154">
        <v>2</v>
      </c>
      <c r="I154">
        <v>0</v>
      </c>
      <c r="J154">
        <v>1</v>
      </c>
      <c r="K154">
        <v>1</v>
      </c>
      <c r="L154">
        <v>1</v>
      </c>
      <c r="M154" s="8"/>
      <c r="N154" s="8"/>
      <c r="O154" s="8"/>
      <c r="P154" s="8" t="s">
        <v>1685</v>
      </c>
      <c r="Q154">
        <v>-97413000</v>
      </c>
      <c r="R154">
        <v>-4950000</v>
      </c>
      <c r="S154">
        <v>-2680000</v>
      </c>
      <c r="T154">
        <v>-98880000</v>
      </c>
      <c r="U154">
        <v>-1480000</v>
      </c>
      <c r="V154">
        <v>720000</v>
      </c>
      <c r="W154">
        <v>-280000</v>
      </c>
      <c r="X154">
        <v>3720000</v>
      </c>
      <c r="Y154">
        <v>-136000</v>
      </c>
      <c r="Z154">
        <v>-18403000</v>
      </c>
      <c r="AA154">
        <v>20250000</v>
      </c>
      <c r="AB154">
        <v>1244000</v>
      </c>
      <c r="AC154">
        <v>3462000</v>
      </c>
    </row>
    <row r="155" spans="1:29" x14ac:dyDescent="0.25">
      <c r="A155">
        <v>147</v>
      </c>
      <c r="B155">
        <v>148</v>
      </c>
      <c r="C155" s="8" t="s">
        <v>985</v>
      </c>
      <c r="D155">
        <v>2501000</v>
      </c>
      <c r="F155" s="8"/>
      <c r="G155">
        <v>2</v>
      </c>
      <c r="I155">
        <v>0</v>
      </c>
      <c r="K155">
        <v>1</v>
      </c>
      <c r="L155">
        <v>0</v>
      </c>
      <c r="M155" s="8"/>
      <c r="N155" s="8"/>
      <c r="O155" s="8"/>
      <c r="P155" s="8"/>
    </row>
    <row r="156" spans="1:29" x14ac:dyDescent="0.25">
      <c r="A156">
        <v>148</v>
      </c>
      <c r="B156">
        <v>149</v>
      </c>
      <c r="C156" s="8" t="s">
        <v>986</v>
      </c>
      <c r="D156">
        <v>2502000</v>
      </c>
      <c r="E156">
        <v>2980</v>
      </c>
      <c r="F156" s="8"/>
      <c r="G156">
        <v>2</v>
      </c>
      <c r="I156">
        <v>0</v>
      </c>
      <c r="K156">
        <v>1</v>
      </c>
      <c r="L156">
        <v>1</v>
      </c>
      <c r="M156" s="8"/>
      <c r="N156" s="8"/>
      <c r="O156" s="8"/>
      <c r="P156" s="8" t="s">
        <v>1686</v>
      </c>
      <c r="Q156">
        <v>500000000</v>
      </c>
      <c r="R156">
        <v>500000000</v>
      </c>
      <c r="S156">
        <v>495050000</v>
      </c>
      <c r="T156">
        <v>492370000</v>
      </c>
      <c r="U156">
        <v>393490000</v>
      </c>
      <c r="V156">
        <v>392010000</v>
      </c>
      <c r="W156">
        <v>392730000</v>
      </c>
      <c r="X156">
        <v>392450000</v>
      </c>
      <c r="Y156">
        <v>396170000</v>
      </c>
      <c r="Z156">
        <v>396034000</v>
      </c>
      <c r="AA156">
        <v>377631000</v>
      </c>
      <c r="AB156">
        <v>397881000</v>
      </c>
      <c r="AC156">
        <v>399125000</v>
      </c>
    </row>
    <row r="157" spans="1:29" x14ac:dyDescent="0.25">
      <c r="A157">
        <v>149</v>
      </c>
      <c r="B157">
        <v>150</v>
      </c>
      <c r="C157" s="8" t="s">
        <v>987</v>
      </c>
      <c r="D157">
        <v>2503000</v>
      </c>
      <c r="E157">
        <v>2990</v>
      </c>
      <c r="F157" s="8"/>
      <c r="G157">
        <v>2</v>
      </c>
      <c r="I157">
        <v>0</v>
      </c>
      <c r="J157">
        <v>2</v>
      </c>
      <c r="K157">
        <v>1</v>
      </c>
      <c r="L157">
        <v>1</v>
      </c>
      <c r="M157" s="8"/>
      <c r="N157" s="8"/>
      <c r="O157" s="8"/>
      <c r="P157" s="8" t="s">
        <v>1687</v>
      </c>
      <c r="Q157">
        <v>402587000</v>
      </c>
      <c r="R157">
        <v>495050000</v>
      </c>
      <c r="S157">
        <v>492370000</v>
      </c>
      <c r="T157">
        <v>393490000</v>
      </c>
      <c r="U157">
        <v>392010000</v>
      </c>
      <c r="V157">
        <v>392730000</v>
      </c>
      <c r="W157">
        <v>392450000</v>
      </c>
      <c r="X157">
        <v>396170000</v>
      </c>
      <c r="Y157">
        <v>396034000</v>
      </c>
      <c r="Z157">
        <v>377631000</v>
      </c>
      <c r="AA157">
        <v>397881000</v>
      </c>
      <c r="AB157">
        <v>399125000</v>
      </c>
      <c r="AC157">
        <v>402587000</v>
      </c>
    </row>
    <row r="158" spans="1:29" x14ac:dyDescent="0.25">
      <c r="A158">
        <v>150</v>
      </c>
      <c r="B158">
        <v>151</v>
      </c>
      <c r="C158" s="8" t="s">
        <v>988</v>
      </c>
      <c r="D158">
        <v>2504000</v>
      </c>
      <c r="F158" s="8"/>
      <c r="G158">
        <v>2</v>
      </c>
      <c r="I158">
        <v>0</v>
      </c>
      <c r="K158">
        <v>1</v>
      </c>
      <c r="L158">
        <v>0</v>
      </c>
      <c r="M158" s="8"/>
      <c r="N158" s="8"/>
      <c r="O158" s="8"/>
      <c r="P158" s="8"/>
    </row>
    <row r="159" spans="1:29" x14ac:dyDescent="0.25">
      <c r="A159">
        <v>151</v>
      </c>
      <c r="B159">
        <v>152</v>
      </c>
      <c r="C159" s="8" t="s">
        <v>989</v>
      </c>
      <c r="D159">
        <v>2505000</v>
      </c>
      <c r="F159" s="8"/>
      <c r="G159">
        <v>2</v>
      </c>
      <c r="I159">
        <v>5</v>
      </c>
      <c r="J159">
        <v>5</v>
      </c>
      <c r="K159">
        <v>0</v>
      </c>
      <c r="L159">
        <v>0</v>
      </c>
      <c r="M159" s="8"/>
      <c r="N159" s="8"/>
      <c r="O159" s="8"/>
      <c r="P159" s="8" t="s">
        <v>1653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25">
      <c r="A160">
        <v>152</v>
      </c>
      <c r="B160">
        <v>153</v>
      </c>
      <c r="C160" s="8" t="s">
        <v>990</v>
      </c>
      <c r="D160">
        <v>2506000</v>
      </c>
      <c r="F160" s="8"/>
      <c r="G160">
        <v>3</v>
      </c>
      <c r="I160">
        <v>0</v>
      </c>
      <c r="K160">
        <v>1</v>
      </c>
      <c r="L160">
        <v>0</v>
      </c>
      <c r="M160" s="8"/>
      <c r="N160" s="8"/>
      <c r="O160" s="8"/>
      <c r="P160" s="8"/>
    </row>
    <row r="161" spans="1:29" x14ac:dyDescent="0.25">
      <c r="A161">
        <v>153</v>
      </c>
      <c r="B161">
        <v>154</v>
      </c>
      <c r="C161" s="8" t="s">
        <v>773</v>
      </c>
      <c r="D161">
        <v>3000000</v>
      </c>
      <c r="F161" s="8"/>
      <c r="G161">
        <v>3</v>
      </c>
      <c r="I161">
        <v>0</v>
      </c>
      <c r="J161">
        <v>9</v>
      </c>
      <c r="K161">
        <v>1</v>
      </c>
      <c r="L161">
        <v>0</v>
      </c>
      <c r="M161" s="8"/>
      <c r="N161" s="8"/>
      <c r="O161" s="8"/>
      <c r="P161" s="8" t="s">
        <v>1646</v>
      </c>
    </row>
    <row r="162" spans="1:29" x14ac:dyDescent="0.25">
      <c r="A162">
        <v>154</v>
      </c>
      <c r="B162">
        <v>155</v>
      </c>
      <c r="C162" s="8" t="s">
        <v>991</v>
      </c>
      <c r="D162">
        <v>3001000</v>
      </c>
      <c r="F162" s="8"/>
      <c r="G162">
        <v>3</v>
      </c>
      <c r="I162">
        <v>0</v>
      </c>
      <c r="K162">
        <v>1</v>
      </c>
      <c r="L162">
        <v>0</v>
      </c>
      <c r="M162" s="8"/>
      <c r="N162" s="8"/>
      <c r="O162" s="8"/>
      <c r="P162" s="8"/>
    </row>
    <row r="163" spans="1:29" x14ac:dyDescent="0.25">
      <c r="A163">
        <v>155</v>
      </c>
      <c r="B163">
        <v>156</v>
      </c>
      <c r="C163" s="8" t="s">
        <v>992</v>
      </c>
      <c r="D163">
        <v>3002000</v>
      </c>
      <c r="F163" s="8"/>
      <c r="G163">
        <v>3</v>
      </c>
      <c r="I163">
        <v>0</v>
      </c>
      <c r="J163">
        <v>2</v>
      </c>
      <c r="K163">
        <v>1</v>
      </c>
      <c r="L163">
        <v>0</v>
      </c>
      <c r="M163" s="8"/>
      <c r="N163" s="8"/>
      <c r="O163" s="8"/>
      <c r="P163" s="8" t="s">
        <v>1696</v>
      </c>
    </row>
    <row r="164" spans="1:29" x14ac:dyDescent="0.25">
      <c r="A164">
        <v>156</v>
      </c>
      <c r="B164">
        <v>157</v>
      </c>
      <c r="C164" s="8" t="s">
        <v>993</v>
      </c>
      <c r="D164">
        <v>3003000</v>
      </c>
      <c r="F164" s="8"/>
      <c r="G164">
        <v>3</v>
      </c>
      <c r="I164">
        <v>0</v>
      </c>
      <c r="K164">
        <v>1</v>
      </c>
      <c r="L164">
        <v>0</v>
      </c>
      <c r="M164" s="8"/>
      <c r="N164" s="8"/>
      <c r="O164" s="8"/>
      <c r="P164" s="8"/>
    </row>
    <row r="165" spans="1:29" x14ac:dyDescent="0.25">
      <c r="A165">
        <v>157</v>
      </c>
      <c r="B165">
        <v>158</v>
      </c>
      <c r="C165" s="8" t="s">
        <v>742</v>
      </c>
      <c r="D165">
        <v>3100000</v>
      </c>
      <c r="E165">
        <v>3200</v>
      </c>
      <c r="F165" s="8"/>
      <c r="G165">
        <v>3</v>
      </c>
      <c r="I165">
        <v>0</v>
      </c>
      <c r="J165">
        <v>1</v>
      </c>
      <c r="K165">
        <v>1</v>
      </c>
      <c r="L165">
        <v>1</v>
      </c>
      <c r="M165" s="8"/>
      <c r="N165" s="8"/>
      <c r="O165" s="8"/>
      <c r="P165" s="8" t="s">
        <v>1699</v>
      </c>
      <c r="Q165">
        <v>573100000</v>
      </c>
      <c r="R165">
        <v>568150000</v>
      </c>
      <c r="S165">
        <v>565470000</v>
      </c>
      <c r="T165">
        <v>466590000</v>
      </c>
      <c r="U165">
        <v>465110000</v>
      </c>
      <c r="V165">
        <v>465830000</v>
      </c>
      <c r="W165">
        <v>465550000</v>
      </c>
      <c r="X165">
        <v>595270000</v>
      </c>
      <c r="Y165">
        <v>487134000</v>
      </c>
      <c r="Z165">
        <v>450731000</v>
      </c>
      <c r="AA165">
        <v>470981000</v>
      </c>
      <c r="AB165">
        <v>472225000</v>
      </c>
      <c r="AC165">
        <v>475687000</v>
      </c>
    </row>
    <row r="166" spans="1:29" x14ac:dyDescent="0.25">
      <c r="A166">
        <v>158</v>
      </c>
      <c r="B166">
        <v>159</v>
      </c>
      <c r="C166" s="8" t="s">
        <v>994</v>
      </c>
      <c r="D166">
        <v>3101000</v>
      </c>
      <c r="F166" s="8"/>
      <c r="G166">
        <v>3</v>
      </c>
      <c r="I166">
        <v>1</v>
      </c>
      <c r="J166">
        <v>2</v>
      </c>
      <c r="K166">
        <v>1</v>
      </c>
      <c r="L166">
        <v>1</v>
      </c>
      <c r="M166" s="8" t="s">
        <v>1409</v>
      </c>
      <c r="N166" s="8"/>
      <c r="O166" s="8" t="s">
        <v>1409</v>
      </c>
      <c r="P166" s="8" t="s">
        <v>1410</v>
      </c>
      <c r="Q166">
        <v>500000000</v>
      </c>
      <c r="R166">
        <v>495050000</v>
      </c>
      <c r="S166">
        <v>492370000</v>
      </c>
      <c r="T166">
        <v>393490000</v>
      </c>
      <c r="U166">
        <v>392010000</v>
      </c>
      <c r="V166">
        <v>392730000</v>
      </c>
      <c r="W166">
        <v>392450000</v>
      </c>
      <c r="X166">
        <v>396170000</v>
      </c>
      <c r="Y166">
        <v>396034000</v>
      </c>
      <c r="Z166">
        <v>377631000</v>
      </c>
      <c r="AA166">
        <v>397881000</v>
      </c>
      <c r="AB166">
        <v>399125000</v>
      </c>
      <c r="AC166">
        <v>402587000</v>
      </c>
    </row>
    <row r="167" spans="1:29" x14ac:dyDescent="0.25">
      <c r="A167">
        <v>159</v>
      </c>
      <c r="B167">
        <v>160</v>
      </c>
      <c r="C167" s="8" t="s">
        <v>995</v>
      </c>
      <c r="D167">
        <v>3102000</v>
      </c>
      <c r="F167" s="8"/>
      <c r="G167">
        <v>3</v>
      </c>
      <c r="I167">
        <v>1</v>
      </c>
      <c r="J167">
        <v>2</v>
      </c>
      <c r="K167">
        <v>0</v>
      </c>
      <c r="L167">
        <v>0</v>
      </c>
      <c r="M167" s="8"/>
      <c r="N167" s="8"/>
      <c r="O167" s="8" t="s">
        <v>1741</v>
      </c>
      <c r="P167" s="8" t="s">
        <v>1682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25">
      <c r="A168">
        <v>160</v>
      </c>
      <c r="B168">
        <v>161</v>
      </c>
      <c r="C168" s="8" t="s">
        <v>996</v>
      </c>
      <c r="D168">
        <v>3103000</v>
      </c>
      <c r="E168">
        <v>3240</v>
      </c>
      <c r="F168" s="8" t="s">
        <v>1400</v>
      </c>
      <c r="G168">
        <v>3</v>
      </c>
      <c r="I168">
        <v>3</v>
      </c>
      <c r="K168">
        <v>0</v>
      </c>
      <c r="L168">
        <v>0</v>
      </c>
      <c r="M168" s="8" t="s">
        <v>1400</v>
      </c>
      <c r="N168" s="8"/>
      <c r="O168" s="8" t="s">
        <v>1400</v>
      </c>
      <c r="P168" s="8" t="s">
        <v>1401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 x14ac:dyDescent="0.25">
      <c r="A169">
        <v>161</v>
      </c>
      <c r="B169">
        <v>162</v>
      </c>
      <c r="C169" s="8" t="s">
        <v>997</v>
      </c>
      <c r="D169">
        <v>3104000</v>
      </c>
      <c r="E169">
        <v>3249</v>
      </c>
      <c r="F169" s="8" t="s">
        <v>1700</v>
      </c>
      <c r="G169">
        <v>3</v>
      </c>
      <c r="I169">
        <v>3</v>
      </c>
      <c r="K169">
        <v>0</v>
      </c>
      <c r="L169">
        <v>0</v>
      </c>
      <c r="M169" s="8" t="s">
        <v>1700</v>
      </c>
      <c r="N169" s="8"/>
      <c r="O169" s="8" t="s">
        <v>1700</v>
      </c>
      <c r="P169" s="8" t="s">
        <v>1679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x14ac:dyDescent="0.25">
      <c r="A170">
        <v>162</v>
      </c>
      <c r="B170">
        <v>163</v>
      </c>
      <c r="C170" s="8" t="s">
        <v>743</v>
      </c>
      <c r="D170">
        <v>3105000</v>
      </c>
      <c r="F170" s="8"/>
      <c r="G170">
        <v>3</v>
      </c>
      <c r="I170">
        <v>1</v>
      </c>
      <c r="J170">
        <v>2</v>
      </c>
      <c r="K170">
        <v>1</v>
      </c>
      <c r="L170">
        <v>1</v>
      </c>
      <c r="M170" s="8"/>
      <c r="N170" s="8"/>
      <c r="O170" s="8" t="s">
        <v>1740</v>
      </c>
      <c r="P170" s="8" t="s">
        <v>1683</v>
      </c>
      <c r="Q170">
        <v>72000000</v>
      </c>
      <c r="R170">
        <v>72000000</v>
      </c>
      <c r="S170">
        <v>72000000</v>
      </c>
      <c r="T170">
        <v>72000000</v>
      </c>
      <c r="U170">
        <v>72000000</v>
      </c>
      <c r="V170">
        <v>72000000</v>
      </c>
      <c r="W170">
        <v>72000000</v>
      </c>
      <c r="X170">
        <v>180000000</v>
      </c>
      <c r="Y170">
        <v>72000000</v>
      </c>
      <c r="Z170">
        <v>72000000</v>
      </c>
      <c r="AA170">
        <v>72000000</v>
      </c>
      <c r="AB170">
        <v>72000000</v>
      </c>
      <c r="AC170">
        <v>72000000</v>
      </c>
    </row>
    <row r="171" spans="1:29" x14ac:dyDescent="0.25">
      <c r="A171">
        <v>163</v>
      </c>
      <c r="B171">
        <v>164</v>
      </c>
      <c r="C171" s="8" t="s">
        <v>998</v>
      </c>
      <c r="D171">
        <v>3106000</v>
      </c>
      <c r="E171">
        <v>3250</v>
      </c>
      <c r="F171" s="8" t="s">
        <v>1403</v>
      </c>
      <c r="G171">
        <v>3</v>
      </c>
      <c r="I171">
        <v>3</v>
      </c>
      <c r="K171">
        <v>1</v>
      </c>
      <c r="L171">
        <v>1</v>
      </c>
      <c r="M171" s="8" t="s">
        <v>1403</v>
      </c>
      <c r="N171" s="8"/>
      <c r="O171" s="8" t="s">
        <v>1403</v>
      </c>
      <c r="P171" s="8" t="s">
        <v>1404</v>
      </c>
      <c r="Q171">
        <v>72000000</v>
      </c>
      <c r="R171">
        <v>72000000</v>
      </c>
      <c r="S171">
        <v>72000000</v>
      </c>
      <c r="T171">
        <v>72000000</v>
      </c>
      <c r="U171">
        <v>72000000</v>
      </c>
      <c r="V171">
        <v>72000000</v>
      </c>
      <c r="W171">
        <v>72000000</v>
      </c>
      <c r="X171">
        <v>72000000</v>
      </c>
      <c r="Y171">
        <v>72000000</v>
      </c>
      <c r="Z171">
        <v>72000000</v>
      </c>
      <c r="AA171">
        <v>72000000</v>
      </c>
      <c r="AB171">
        <v>72000000</v>
      </c>
      <c r="AC171">
        <v>72000000</v>
      </c>
    </row>
    <row r="172" spans="1:29" x14ac:dyDescent="0.25">
      <c r="A172">
        <v>164</v>
      </c>
      <c r="B172">
        <v>165</v>
      </c>
      <c r="C172" s="8" t="s">
        <v>999</v>
      </c>
      <c r="D172">
        <v>3107000</v>
      </c>
      <c r="E172">
        <v>3259</v>
      </c>
      <c r="F172" s="8" t="s">
        <v>1406</v>
      </c>
      <c r="G172">
        <v>3</v>
      </c>
      <c r="I172">
        <v>3</v>
      </c>
      <c r="K172">
        <v>1</v>
      </c>
      <c r="L172">
        <v>1</v>
      </c>
      <c r="M172" s="8" t="s">
        <v>1406</v>
      </c>
      <c r="N172" s="8"/>
      <c r="O172" s="8" t="s">
        <v>1406</v>
      </c>
      <c r="P172" s="8" t="s">
        <v>1407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108000000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25">
      <c r="A173">
        <v>165</v>
      </c>
      <c r="B173">
        <v>166</v>
      </c>
      <c r="C173" s="8" t="s">
        <v>1000</v>
      </c>
      <c r="D173">
        <v>3108000</v>
      </c>
      <c r="E173">
        <v>3220</v>
      </c>
      <c r="F173" s="8" t="s">
        <v>1388</v>
      </c>
      <c r="G173">
        <v>3</v>
      </c>
      <c r="I173">
        <v>1</v>
      </c>
      <c r="J173">
        <v>2</v>
      </c>
      <c r="K173">
        <v>1</v>
      </c>
      <c r="L173">
        <v>1</v>
      </c>
      <c r="M173" s="8" t="s">
        <v>1388</v>
      </c>
      <c r="N173" s="8"/>
      <c r="O173" s="8" t="s">
        <v>1742</v>
      </c>
      <c r="P173" s="8" t="s">
        <v>1680</v>
      </c>
      <c r="Q173">
        <v>1000000</v>
      </c>
      <c r="R173">
        <v>1000000</v>
      </c>
      <c r="S173">
        <v>1000000</v>
      </c>
      <c r="T173">
        <v>1000000</v>
      </c>
      <c r="U173">
        <v>1000000</v>
      </c>
      <c r="V173">
        <v>1000000</v>
      </c>
      <c r="W173">
        <v>1000000</v>
      </c>
      <c r="X173">
        <v>1000000</v>
      </c>
      <c r="Y173">
        <v>1000000</v>
      </c>
      <c r="Z173">
        <v>1000000</v>
      </c>
      <c r="AA173">
        <v>1000000</v>
      </c>
      <c r="AB173">
        <v>1000000</v>
      </c>
      <c r="AC173">
        <v>1000000</v>
      </c>
    </row>
    <row r="174" spans="1:29" x14ac:dyDescent="0.25">
      <c r="A174">
        <v>166</v>
      </c>
      <c r="B174">
        <v>167</v>
      </c>
      <c r="C174" s="8" t="s">
        <v>1001</v>
      </c>
      <c r="D174">
        <v>3109000</v>
      </c>
      <c r="F174" s="8"/>
      <c r="G174">
        <v>3</v>
      </c>
      <c r="I174">
        <v>1</v>
      </c>
      <c r="J174">
        <v>2</v>
      </c>
      <c r="K174">
        <v>1</v>
      </c>
      <c r="L174">
        <v>1</v>
      </c>
      <c r="M174" s="8"/>
      <c r="N174" s="8"/>
      <c r="O174" s="8"/>
      <c r="P174" s="8" t="s">
        <v>1738</v>
      </c>
      <c r="Q174">
        <v>100000</v>
      </c>
      <c r="R174">
        <v>100000</v>
      </c>
      <c r="S174">
        <v>100000</v>
      </c>
      <c r="T174">
        <v>100000</v>
      </c>
      <c r="U174">
        <v>100000</v>
      </c>
      <c r="V174">
        <v>100000</v>
      </c>
      <c r="W174">
        <v>100000</v>
      </c>
      <c r="X174">
        <v>18100000</v>
      </c>
      <c r="Y174">
        <v>18100000</v>
      </c>
      <c r="Z174">
        <v>100000</v>
      </c>
      <c r="AA174">
        <v>100000</v>
      </c>
      <c r="AB174">
        <v>100000</v>
      </c>
      <c r="AC174">
        <v>100000</v>
      </c>
    </row>
    <row r="175" spans="1:29" x14ac:dyDescent="0.25">
      <c r="A175">
        <v>167</v>
      </c>
      <c r="B175">
        <v>168</v>
      </c>
      <c r="C175" s="8" t="s">
        <v>744</v>
      </c>
      <c r="D175">
        <v>3110000</v>
      </c>
      <c r="F175" s="8"/>
      <c r="G175">
        <v>3</v>
      </c>
      <c r="I175">
        <v>3</v>
      </c>
      <c r="K175">
        <v>1</v>
      </c>
      <c r="L175">
        <v>1</v>
      </c>
      <c r="M175" s="8"/>
      <c r="N175" s="8"/>
      <c r="O175" s="8" t="s">
        <v>1739</v>
      </c>
      <c r="P175" s="8" t="s">
        <v>1241</v>
      </c>
      <c r="Q175">
        <v>100000</v>
      </c>
      <c r="R175">
        <v>100000</v>
      </c>
      <c r="S175">
        <v>100000</v>
      </c>
      <c r="T175">
        <v>100000</v>
      </c>
      <c r="U175">
        <v>100000</v>
      </c>
      <c r="V175">
        <v>100000</v>
      </c>
      <c r="W175">
        <v>100000</v>
      </c>
      <c r="X175">
        <v>18100000</v>
      </c>
      <c r="Y175">
        <v>18100000</v>
      </c>
      <c r="Z175">
        <v>100000</v>
      </c>
      <c r="AA175">
        <v>100000</v>
      </c>
      <c r="AB175">
        <v>100000</v>
      </c>
      <c r="AC175">
        <v>100000</v>
      </c>
    </row>
    <row r="176" spans="1:29" x14ac:dyDescent="0.25">
      <c r="A176">
        <v>168</v>
      </c>
      <c r="B176">
        <v>169</v>
      </c>
      <c r="C176" s="8" t="s">
        <v>1002</v>
      </c>
      <c r="D176">
        <v>3111000</v>
      </c>
      <c r="E176">
        <v>3230</v>
      </c>
      <c r="F176" s="8" t="s">
        <v>1391</v>
      </c>
      <c r="G176">
        <v>3</v>
      </c>
      <c r="I176">
        <v>3</v>
      </c>
      <c r="K176">
        <v>1</v>
      </c>
      <c r="L176">
        <v>1</v>
      </c>
      <c r="M176" s="8" t="s">
        <v>1391</v>
      </c>
      <c r="N176" s="8"/>
      <c r="O176" s="8" t="s">
        <v>1391</v>
      </c>
      <c r="P176" s="8" t="s">
        <v>1392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18000000</v>
      </c>
      <c r="Y176">
        <v>18000000</v>
      </c>
      <c r="Z176">
        <v>0</v>
      </c>
      <c r="AA176">
        <v>0</v>
      </c>
      <c r="AB176">
        <v>0</v>
      </c>
      <c r="AC176">
        <v>0</v>
      </c>
    </row>
    <row r="177" spans="1:29" x14ac:dyDescent="0.25">
      <c r="A177">
        <v>169</v>
      </c>
      <c r="B177">
        <v>170</v>
      </c>
      <c r="C177" s="8" t="s">
        <v>1003</v>
      </c>
      <c r="D177">
        <v>3112000</v>
      </c>
      <c r="E177">
        <v>3235</v>
      </c>
      <c r="F177" s="8" t="s">
        <v>1394</v>
      </c>
      <c r="G177">
        <v>3</v>
      </c>
      <c r="I177">
        <v>3</v>
      </c>
      <c r="K177">
        <v>1</v>
      </c>
      <c r="L177">
        <v>1</v>
      </c>
      <c r="M177" s="8" t="s">
        <v>1394</v>
      </c>
      <c r="N177" s="8"/>
      <c r="O177" s="8" t="s">
        <v>1394</v>
      </c>
      <c r="P177" s="8" t="s">
        <v>1395</v>
      </c>
      <c r="Q177">
        <v>100000</v>
      </c>
      <c r="R177">
        <v>100000</v>
      </c>
      <c r="S177">
        <v>100000</v>
      </c>
      <c r="T177">
        <v>100000</v>
      </c>
      <c r="U177">
        <v>100000</v>
      </c>
      <c r="V177">
        <v>100000</v>
      </c>
      <c r="W177">
        <v>100000</v>
      </c>
      <c r="X177">
        <v>100000</v>
      </c>
      <c r="Y177">
        <v>100000</v>
      </c>
      <c r="Z177">
        <v>100000</v>
      </c>
      <c r="AA177">
        <v>100000</v>
      </c>
      <c r="AB177">
        <v>100000</v>
      </c>
      <c r="AC177">
        <v>100000</v>
      </c>
    </row>
    <row r="178" spans="1:29" x14ac:dyDescent="0.25">
      <c r="A178">
        <v>170</v>
      </c>
      <c r="B178">
        <v>171</v>
      </c>
      <c r="C178" s="8" t="s">
        <v>1004</v>
      </c>
      <c r="D178">
        <v>3113000</v>
      </c>
      <c r="E178">
        <v>3237</v>
      </c>
      <c r="F178" s="8" t="s">
        <v>1397</v>
      </c>
      <c r="G178">
        <v>3</v>
      </c>
      <c r="I178">
        <v>3</v>
      </c>
      <c r="K178">
        <v>0</v>
      </c>
      <c r="L178">
        <v>0</v>
      </c>
      <c r="M178" s="8" t="s">
        <v>1397</v>
      </c>
      <c r="N178" s="8"/>
      <c r="O178" s="8" t="s">
        <v>1397</v>
      </c>
      <c r="P178" s="8" t="s">
        <v>1398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25">
      <c r="A179">
        <v>171</v>
      </c>
      <c r="B179">
        <v>172</v>
      </c>
      <c r="C179" s="8" t="s">
        <v>1005</v>
      </c>
      <c r="D179">
        <v>3114000</v>
      </c>
      <c r="F179" s="8"/>
      <c r="G179">
        <v>3</v>
      </c>
      <c r="I179">
        <v>3</v>
      </c>
      <c r="K179">
        <v>0</v>
      </c>
      <c r="L179">
        <v>0</v>
      </c>
      <c r="M179" s="8"/>
      <c r="N179" s="8"/>
      <c r="O179" s="8"/>
      <c r="P179" s="8" t="s">
        <v>1738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25">
      <c r="A180">
        <v>172</v>
      </c>
      <c r="B180">
        <v>173</v>
      </c>
      <c r="C180" s="8" t="s">
        <v>745</v>
      </c>
      <c r="D180">
        <v>3115000</v>
      </c>
      <c r="F180" s="8"/>
      <c r="G180">
        <v>3</v>
      </c>
      <c r="I180">
        <v>0</v>
      </c>
      <c r="K180">
        <v>1</v>
      </c>
      <c r="L180">
        <v>0</v>
      </c>
      <c r="M180" s="8"/>
      <c r="N180" s="8"/>
      <c r="O180" s="8"/>
      <c r="P180" s="8"/>
    </row>
    <row r="181" spans="1:29" x14ac:dyDescent="0.25">
      <c r="A181">
        <v>173</v>
      </c>
      <c r="B181">
        <v>174</v>
      </c>
      <c r="C181" s="8" t="s">
        <v>746</v>
      </c>
      <c r="D181">
        <v>3200000</v>
      </c>
      <c r="E181">
        <v>3100</v>
      </c>
      <c r="F181" s="8"/>
      <c r="G181">
        <v>3</v>
      </c>
      <c r="I181">
        <v>0</v>
      </c>
      <c r="J181">
        <v>1</v>
      </c>
      <c r="K181">
        <v>1</v>
      </c>
      <c r="L181">
        <v>1</v>
      </c>
      <c r="M181" s="8"/>
      <c r="N181" s="8"/>
      <c r="O181" s="8"/>
      <c r="P181" s="8" t="s">
        <v>1697</v>
      </c>
      <c r="Q181">
        <v>8100000000</v>
      </c>
      <c r="R181">
        <v>8055000000</v>
      </c>
      <c r="S181">
        <v>8010000000</v>
      </c>
      <c r="T181">
        <v>7965000000</v>
      </c>
      <c r="U181">
        <v>7920000000</v>
      </c>
      <c r="V181">
        <v>7875000000</v>
      </c>
      <c r="W181">
        <v>7830000000</v>
      </c>
      <c r="X181">
        <v>7875000000</v>
      </c>
      <c r="Y181">
        <v>7919625000</v>
      </c>
      <c r="Z181">
        <v>7873875000</v>
      </c>
      <c r="AA181">
        <v>7828125000</v>
      </c>
      <c r="AB181">
        <v>7782375000</v>
      </c>
      <c r="AC181">
        <v>7736625000</v>
      </c>
    </row>
    <row r="182" spans="1:29" x14ac:dyDescent="0.25">
      <c r="A182">
        <v>174</v>
      </c>
      <c r="B182">
        <v>175</v>
      </c>
      <c r="C182" s="8" t="s">
        <v>1006</v>
      </c>
      <c r="D182">
        <v>3201000</v>
      </c>
      <c r="F182" s="8"/>
      <c r="G182">
        <v>3</v>
      </c>
      <c r="I182">
        <v>1</v>
      </c>
      <c r="J182">
        <v>2</v>
      </c>
      <c r="K182">
        <v>1</v>
      </c>
      <c r="L182">
        <v>1</v>
      </c>
      <c r="M182" s="8"/>
      <c r="N182" s="8"/>
      <c r="O182" s="8"/>
      <c r="P182" s="8" t="s">
        <v>1745</v>
      </c>
      <c r="Q182">
        <v>8100000000</v>
      </c>
      <c r="R182">
        <v>8055000000</v>
      </c>
      <c r="S182">
        <v>8010000000</v>
      </c>
      <c r="T182">
        <v>7965000000</v>
      </c>
      <c r="U182">
        <v>7920000000</v>
      </c>
      <c r="V182">
        <v>7875000000</v>
      </c>
      <c r="W182">
        <v>7830000000</v>
      </c>
      <c r="X182">
        <v>7875000000</v>
      </c>
      <c r="Y182">
        <v>7919625000</v>
      </c>
      <c r="Z182">
        <v>7873875000</v>
      </c>
      <c r="AA182">
        <v>7828125000</v>
      </c>
      <c r="AB182">
        <v>7782375000</v>
      </c>
      <c r="AC182">
        <v>7736625000</v>
      </c>
    </row>
    <row r="183" spans="1:29" x14ac:dyDescent="0.25">
      <c r="A183">
        <v>175</v>
      </c>
      <c r="B183">
        <v>176</v>
      </c>
      <c r="C183" s="8" t="s">
        <v>1007</v>
      </c>
      <c r="D183">
        <v>3202000</v>
      </c>
      <c r="F183" s="8"/>
      <c r="G183">
        <v>3</v>
      </c>
      <c r="I183">
        <v>1</v>
      </c>
      <c r="J183">
        <v>2</v>
      </c>
      <c r="K183">
        <v>1</v>
      </c>
      <c r="L183">
        <v>1</v>
      </c>
      <c r="M183" s="8"/>
      <c r="N183" s="8"/>
      <c r="O183" s="8"/>
      <c r="P183" s="8" t="s">
        <v>1743</v>
      </c>
      <c r="Q183">
        <v>10800000000</v>
      </c>
      <c r="R183">
        <v>10800000000</v>
      </c>
      <c r="S183">
        <v>10800000000</v>
      </c>
      <c r="T183">
        <v>10800000000</v>
      </c>
      <c r="U183">
        <v>10800000000</v>
      </c>
      <c r="V183">
        <v>10800000000</v>
      </c>
      <c r="W183">
        <v>10800000000</v>
      </c>
      <c r="X183">
        <v>10890000000</v>
      </c>
      <c r="Y183">
        <v>10980000000</v>
      </c>
      <c r="Z183">
        <v>10980000000</v>
      </c>
      <c r="AA183">
        <v>10980000000</v>
      </c>
      <c r="AB183">
        <v>10980000000</v>
      </c>
      <c r="AC183">
        <v>10980000000</v>
      </c>
    </row>
    <row r="184" spans="1:29" x14ac:dyDescent="0.25">
      <c r="A184">
        <v>176</v>
      </c>
      <c r="B184">
        <v>177</v>
      </c>
      <c r="C184" s="8" t="s">
        <v>1008</v>
      </c>
      <c r="D184">
        <v>3203000</v>
      </c>
      <c r="E184">
        <v>3110</v>
      </c>
      <c r="F184" s="8" t="s">
        <v>1382</v>
      </c>
      <c r="G184">
        <v>3</v>
      </c>
      <c r="I184">
        <v>3</v>
      </c>
      <c r="K184">
        <v>1</v>
      </c>
      <c r="L184">
        <v>1</v>
      </c>
      <c r="M184" s="8" t="s">
        <v>1382</v>
      </c>
      <c r="N184" s="8"/>
      <c r="O184" s="8" t="s">
        <v>1382</v>
      </c>
      <c r="P184" s="8" t="s">
        <v>1383</v>
      </c>
      <c r="Q184">
        <v>10800000000</v>
      </c>
      <c r="R184">
        <v>10800000000</v>
      </c>
      <c r="S184">
        <v>10800000000</v>
      </c>
      <c r="T184">
        <v>10800000000</v>
      </c>
      <c r="U184">
        <v>10800000000</v>
      </c>
      <c r="V184">
        <v>10800000000</v>
      </c>
      <c r="W184">
        <v>10800000000</v>
      </c>
      <c r="X184">
        <v>10890000000</v>
      </c>
      <c r="Y184">
        <v>10980000000</v>
      </c>
      <c r="Z184">
        <v>10980000000</v>
      </c>
      <c r="AA184">
        <v>10980000000</v>
      </c>
      <c r="AB184">
        <v>10980000000</v>
      </c>
      <c r="AC184">
        <v>10980000000</v>
      </c>
    </row>
    <row r="185" spans="1:29" x14ac:dyDescent="0.25">
      <c r="A185">
        <v>177</v>
      </c>
      <c r="B185">
        <v>178</v>
      </c>
      <c r="C185" s="8" t="s">
        <v>1009</v>
      </c>
      <c r="D185">
        <v>3204000</v>
      </c>
      <c r="F185" s="8"/>
      <c r="G185">
        <v>3</v>
      </c>
      <c r="I185">
        <v>1</v>
      </c>
      <c r="J185">
        <v>2</v>
      </c>
      <c r="K185">
        <v>1</v>
      </c>
      <c r="L185">
        <v>1</v>
      </c>
      <c r="M185" s="8"/>
      <c r="N185" s="8"/>
      <c r="O185" s="8"/>
      <c r="P185" s="8" t="s">
        <v>1698</v>
      </c>
      <c r="Q185">
        <v>2700000000</v>
      </c>
      <c r="R185">
        <v>2745000000</v>
      </c>
      <c r="S185">
        <v>2790000000</v>
      </c>
      <c r="T185">
        <v>2835000000</v>
      </c>
      <c r="U185">
        <v>2880000000</v>
      </c>
      <c r="V185">
        <v>2925000000</v>
      </c>
      <c r="W185">
        <v>2970000000</v>
      </c>
      <c r="X185">
        <v>3015000000</v>
      </c>
      <c r="Y185">
        <v>3060375000</v>
      </c>
      <c r="Z185">
        <v>3106125000</v>
      </c>
      <c r="AA185">
        <v>3151875000</v>
      </c>
      <c r="AB185">
        <v>3197625000</v>
      </c>
      <c r="AC185">
        <v>3243375000</v>
      </c>
    </row>
    <row r="186" spans="1:29" x14ac:dyDescent="0.25">
      <c r="A186">
        <v>178</v>
      </c>
      <c r="B186">
        <v>179</v>
      </c>
      <c r="C186" s="8" t="s">
        <v>747</v>
      </c>
      <c r="D186">
        <v>3205000</v>
      </c>
      <c r="E186">
        <v>3120</v>
      </c>
      <c r="F186" s="8" t="s">
        <v>1385</v>
      </c>
      <c r="G186">
        <v>3</v>
      </c>
      <c r="I186">
        <v>3</v>
      </c>
      <c r="K186">
        <v>1</v>
      </c>
      <c r="L186">
        <v>1</v>
      </c>
      <c r="M186" s="8" t="s">
        <v>1385</v>
      </c>
      <c r="N186" s="8"/>
      <c r="O186" s="8" t="s">
        <v>1385</v>
      </c>
      <c r="P186" s="8" t="s">
        <v>1386</v>
      </c>
      <c r="Q186">
        <v>2700000000</v>
      </c>
      <c r="R186">
        <v>2745000000</v>
      </c>
      <c r="S186">
        <v>2790000000</v>
      </c>
      <c r="T186">
        <v>2835000000</v>
      </c>
      <c r="U186">
        <v>2880000000</v>
      </c>
      <c r="V186">
        <v>2925000000</v>
      </c>
      <c r="W186">
        <v>2970000000</v>
      </c>
      <c r="X186">
        <v>3015000000</v>
      </c>
      <c r="Y186">
        <v>3060375000</v>
      </c>
      <c r="Z186">
        <v>3106125000</v>
      </c>
      <c r="AA186">
        <v>3151875000</v>
      </c>
      <c r="AB186">
        <v>3197625000</v>
      </c>
      <c r="AC186">
        <v>3243375000</v>
      </c>
    </row>
    <row r="187" spans="1:29" x14ac:dyDescent="0.25">
      <c r="A187">
        <v>179</v>
      </c>
      <c r="B187">
        <v>180</v>
      </c>
      <c r="C187" s="8" t="s">
        <v>1010</v>
      </c>
      <c r="D187">
        <v>3206000</v>
      </c>
      <c r="F187" s="8"/>
      <c r="G187">
        <v>3</v>
      </c>
      <c r="I187">
        <v>1</v>
      </c>
      <c r="J187">
        <v>2</v>
      </c>
      <c r="K187">
        <v>0</v>
      </c>
      <c r="L187">
        <v>0</v>
      </c>
      <c r="M187" s="8"/>
      <c r="N187" s="8"/>
      <c r="O187" s="8"/>
      <c r="P187" s="8" t="s">
        <v>1744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25">
      <c r="A188">
        <v>180</v>
      </c>
      <c r="B188">
        <v>181</v>
      </c>
      <c r="C188" s="8" t="s">
        <v>1011</v>
      </c>
      <c r="D188">
        <v>3207000</v>
      </c>
      <c r="F188" s="8"/>
      <c r="G188">
        <v>3</v>
      </c>
      <c r="I188">
        <v>0</v>
      </c>
      <c r="K188">
        <v>1</v>
      </c>
      <c r="L188">
        <v>0</v>
      </c>
      <c r="M188" s="8"/>
      <c r="N188" s="8"/>
      <c r="O188" s="8"/>
      <c r="P188" s="8"/>
    </row>
    <row r="189" spans="1:29" x14ac:dyDescent="0.25">
      <c r="A189">
        <v>181</v>
      </c>
      <c r="B189">
        <v>182</v>
      </c>
      <c r="C189" s="8" t="s">
        <v>1012</v>
      </c>
      <c r="D189">
        <v>3300000</v>
      </c>
      <c r="E189">
        <v>3400</v>
      </c>
      <c r="F189" s="8"/>
      <c r="G189">
        <v>3</v>
      </c>
      <c r="I189">
        <v>0</v>
      </c>
      <c r="J189">
        <v>1</v>
      </c>
      <c r="K189">
        <v>1</v>
      </c>
      <c r="L189">
        <v>1</v>
      </c>
      <c r="M189" s="8"/>
      <c r="N189" s="8"/>
      <c r="O189" s="8"/>
      <c r="P189" s="8" t="s">
        <v>1737</v>
      </c>
      <c r="Q189">
        <v>8673100000</v>
      </c>
      <c r="R189">
        <v>8623150000</v>
      </c>
      <c r="S189">
        <v>8575470000</v>
      </c>
      <c r="T189">
        <v>8431590000</v>
      </c>
      <c r="U189">
        <v>8385110000</v>
      </c>
      <c r="V189">
        <v>8340830000</v>
      </c>
      <c r="W189">
        <v>8295550000</v>
      </c>
      <c r="X189">
        <v>8470270000</v>
      </c>
      <c r="Y189">
        <v>8406759000</v>
      </c>
      <c r="Z189">
        <v>8324606000</v>
      </c>
      <c r="AA189">
        <v>8299106000</v>
      </c>
      <c r="AB189">
        <v>8254600000</v>
      </c>
      <c r="AC189">
        <v>8212312000</v>
      </c>
    </row>
    <row r="190" spans="1:29" x14ac:dyDescent="0.25">
      <c r="A190">
        <v>182</v>
      </c>
      <c r="B190">
        <v>183</v>
      </c>
      <c r="C190" s="8" t="s">
        <v>1013</v>
      </c>
      <c r="D190">
        <v>3301000</v>
      </c>
      <c r="F190" s="8"/>
      <c r="G190">
        <v>3</v>
      </c>
      <c r="I190">
        <v>0</v>
      </c>
      <c r="K190">
        <v>1</v>
      </c>
      <c r="L190">
        <v>0</v>
      </c>
      <c r="M190" s="8"/>
      <c r="N190" s="8"/>
      <c r="O190" s="8"/>
      <c r="P190" s="8"/>
    </row>
    <row r="191" spans="1:29" x14ac:dyDescent="0.25">
      <c r="A191">
        <v>183</v>
      </c>
      <c r="B191">
        <v>184</v>
      </c>
      <c r="C191" s="8" t="s">
        <v>1014</v>
      </c>
      <c r="D191">
        <v>3302000</v>
      </c>
      <c r="F191" s="8"/>
      <c r="G191">
        <v>3</v>
      </c>
      <c r="I191">
        <v>0</v>
      </c>
      <c r="J191">
        <v>2</v>
      </c>
      <c r="K191">
        <v>1</v>
      </c>
      <c r="L191">
        <v>0</v>
      </c>
      <c r="M191" s="8"/>
      <c r="N191" s="8"/>
      <c r="O191" s="8"/>
      <c r="P191" s="8" t="s">
        <v>1736</v>
      </c>
    </row>
    <row r="192" spans="1:29" x14ac:dyDescent="0.25">
      <c r="A192">
        <v>184</v>
      </c>
      <c r="B192">
        <v>185</v>
      </c>
      <c r="C192" s="8" t="s">
        <v>1015</v>
      </c>
      <c r="D192">
        <v>3303000</v>
      </c>
      <c r="F192" s="8"/>
      <c r="G192">
        <v>3</v>
      </c>
      <c r="I192">
        <v>0</v>
      </c>
      <c r="K192">
        <v>1</v>
      </c>
      <c r="L192">
        <v>0</v>
      </c>
      <c r="M192" s="8"/>
      <c r="N192" s="8"/>
      <c r="O192" s="8"/>
      <c r="P192" s="8"/>
    </row>
    <row r="193" spans="1:29" x14ac:dyDescent="0.25">
      <c r="A193">
        <v>185</v>
      </c>
      <c r="B193">
        <v>186</v>
      </c>
      <c r="C193" s="8" t="s">
        <v>748</v>
      </c>
      <c r="D193">
        <v>3400000</v>
      </c>
      <c r="E193">
        <v>3700</v>
      </c>
      <c r="F193" s="8"/>
      <c r="G193">
        <v>3</v>
      </c>
      <c r="I193">
        <v>0</v>
      </c>
      <c r="J193">
        <v>1</v>
      </c>
      <c r="K193">
        <v>1</v>
      </c>
      <c r="L193">
        <v>1</v>
      </c>
      <c r="M193" s="8"/>
      <c r="N193" s="8"/>
      <c r="O193" s="8"/>
      <c r="P193" s="8" t="s">
        <v>1732</v>
      </c>
      <c r="Q193">
        <v>224350000</v>
      </c>
      <c r="R193">
        <v>222080000</v>
      </c>
      <c r="S193">
        <v>218280000</v>
      </c>
      <c r="T193">
        <v>220880000</v>
      </c>
      <c r="U193">
        <v>218680000</v>
      </c>
      <c r="V193">
        <v>219680000</v>
      </c>
      <c r="W193">
        <v>217480000</v>
      </c>
      <c r="X193">
        <v>256256000</v>
      </c>
      <c r="Y193">
        <v>238283000</v>
      </c>
      <c r="Z193">
        <v>199750000</v>
      </c>
      <c r="AA193">
        <v>218756000</v>
      </c>
      <c r="AB193">
        <v>216538000</v>
      </c>
      <c r="AC193">
        <v>217520000</v>
      </c>
    </row>
    <row r="194" spans="1:29" x14ac:dyDescent="0.25">
      <c r="A194">
        <v>186</v>
      </c>
      <c r="B194">
        <v>187</v>
      </c>
      <c r="C194" s="8" t="s">
        <v>1016</v>
      </c>
      <c r="D194">
        <v>3401000</v>
      </c>
      <c r="F194" s="8"/>
      <c r="G194">
        <v>3</v>
      </c>
      <c r="I194">
        <v>1</v>
      </c>
      <c r="J194">
        <v>2</v>
      </c>
      <c r="K194">
        <v>1</v>
      </c>
      <c r="L194">
        <v>1</v>
      </c>
      <c r="M194" s="8"/>
      <c r="N194" s="8"/>
      <c r="O194" s="8"/>
      <c r="P194" s="8" t="s">
        <v>1729</v>
      </c>
      <c r="Q194">
        <v>36750000</v>
      </c>
      <c r="R194">
        <v>36000000</v>
      </c>
      <c r="S194">
        <v>35250000</v>
      </c>
      <c r="T194">
        <v>34500000</v>
      </c>
      <c r="U194">
        <v>33750000</v>
      </c>
      <c r="V194">
        <v>33000000</v>
      </c>
      <c r="W194">
        <v>32250000</v>
      </c>
      <c r="X194">
        <v>68970000</v>
      </c>
      <c r="Y194">
        <v>68317500</v>
      </c>
      <c r="Z194">
        <v>31305000</v>
      </c>
      <c r="AA194">
        <v>30532500</v>
      </c>
      <c r="AB194">
        <v>29760000</v>
      </c>
      <c r="AC194">
        <v>28987500</v>
      </c>
    </row>
    <row r="195" spans="1:29" x14ac:dyDescent="0.25">
      <c r="A195">
        <v>187</v>
      </c>
      <c r="B195">
        <v>188</v>
      </c>
      <c r="C195" s="8" t="s">
        <v>1017</v>
      </c>
      <c r="D195">
        <v>3402000</v>
      </c>
      <c r="E195">
        <v>3720</v>
      </c>
      <c r="F195" s="8" t="s">
        <v>1421</v>
      </c>
      <c r="G195">
        <v>3</v>
      </c>
      <c r="I195">
        <v>3</v>
      </c>
      <c r="K195">
        <v>1</v>
      </c>
      <c r="L195">
        <v>1</v>
      </c>
      <c r="M195" s="8" t="s">
        <v>1421</v>
      </c>
      <c r="N195" s="8"/>
      <c r="O195" s="8" t="s">
        <v>1421</v>
      </c>
      <c r="P195" s="8" t="s">
        <v>1422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36000000</v>
      </c>
      <c r="Y195">
        <v>36000000</v>
      </c>
      <c r="Z195">
        <v>0</v>
      </c>
      <c r="AA195">
        <v>0</v>
      </c>
      <c r="AB195">
        <v>0</v>
      </c>
      <c r="AC195">
        <v>0</v>
      </c>
    </row>
    <row r="196" spans="1:29" x14ac:dyDescent="0.25">
      <c r="A196">
        <v>188</v>
      </c>
      <c r="B196">
        <v>189</v>
      </c>
      <c r="C196" s="8" t="s">
        <v>1018</v>
      </c>
      <c r="D196">
        <v>3403000</v>
      </c>
      <c r="E196">
        <v>3785</v>
      </c>
      <c r="F196" s="8" t="s">
        <v>1424</v>
      </c>
      <c r="G196">
        <v>3</v>
      </c>
      <c r="I196">
        <v>3</v>
      </c>
      <c r="K196">
        <v>1</v>
      </c>
      <c r="L196">
        <v>1</v>
      </c>
      <c r="M196" s="8" t="s">
        <v>1424</v>
      </c>
      <c r="N196" s="8"/>
      <c r="O196" s="8" t="s">
        <v>1424</v>
      </c>
      <c r="P196" s="8" t="s">
        <v>1425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120000</v>
      </c>
      <c r="Y196">
        <v>240000</v>
      </c>
      <c r="Z196">
        <v>0</v>
      </c>
      <c r="AA196">
        <v>0</v>
      </c>
      <c r="AB196">
        <v>0</v>
      </c>
      <c r="AC196">
        <v>0</v>
      </c>
    </row>
    <row r="197" spans="1:29" x14ac:dyDescent="0.25">
      <c r="A197">
        <v>189</v>
      </c>
      <c r="B197">
        <v>190</v>
      </c>
      <c r="C197" s="8" t="s">
        <v>1019</v>
      </c>
      <c r="D197">
        <v>3404000</v>
      </c>
      <c r="E197">
        <v>3790</v>
      </c>
      <c r="F197" s="8" t="s">
        <v>1427</v>
      </c>
      <c r="G197">
        <v>3</v>
      </c>
      <c r="I197">
        <v>3</v>
      </c>
      <c r="K197">
        <v>1</v>
      </c>
      <c r="L197">
        <v>1</v>
      </c>
      <c r="M197" s="8" t="s">
        <v>1427</v>
      </c>
      <c r="N197" s="8"/>
      <c r="O197" s="8" t="s">
        <v>1427</v>
      </c>
      <c r="P197" s="8" t="s">
        <v>1428</v>
      </c>
      <c r="Q197">
        <v>36750000</v>
      </c>
      <c r="R197">
        <v>36000000</v>
      </c>
      <c r="S197">
        <v>35250000</v>
      </c>
      <c r="T197">
        <v>34500000</v>
      </c>
      <c r="U197">
        <v>33750000</v>
      </c>
      <c r="V197">
        <v>33000000</v>
      </c>
      <c r="W197">
        <v>32250000</v>
      </c>
      <c r="X197">
        <v>32850000</v>
      </c>
      <c r="Y197">
        <v>32077500</v>
      </c>
      <c r="Z197">
        <v>31305000</v>
      </c>
      <c r="AA197">
        <v>30532500</v>
      </c>
      <c r="AB197">
        <v>29760000</v>
      </c>
      <c r="AC197">
        <v>28987500</v>
      </c>
    </row>
    <row r="198" spans="1:29" x14ac:dyDescent="0.25">
      <c r="A198">
        <v>190</v>
      </c>
      <c r="B198">
        <v>191</v>
      </c>
      <c r="C198" s="8" t="s">
        <v>749</v>
      </c>
      <c r="D198">
        <v>3405000</v>
      </c>
      <c r="F198" s="8"/>
      <c r="G198">
        <v>3</v>
      </c>
      <c r="I198">
        <v>1</v>
      </c>
      <c r="J198">
        <v>2</v>
      </c>
      <c r="K198">
        <v>1</v>
      </c>
      <c r="L198">
        <v>1</v>
      </c>
      <c r="M198" s="8"/>
      <c r="N198" s="8"/>
      <c r="O198" s="8" t="s">
        <v>1726</v>
      </c>
      <c r="P198" s="8" t="s">
        <v>1681</v>
      </c>
      <c r="Q198">
        <v>110400000</v>
      </c>
      <c r="R198">
        <v>110400000</v>
      </c>
      <c r="S198">
        <v>105600000</v>
      </c>
      <c r="T198">
        <v>110400000</v>
      </c>
      <c r="U198">
        <v>108000000</v>
      </c>
      <c r="V198">
        <v>110400000</v>
      </c>
      <c r="W198">
        <v>108000000</v>
      </c>
      <c r="X198">
        <v>110400000</v>
      </c>
      <c r="Y198">
        <v>110400000</v>
      </c>
      <c r="Z198">
        <v>108000000</v>
      </c>
      <c r="AA198">
        <v>110400000</v>
      </c>
      <c r="AB198">
        <v>108000000</v>
      </c>
      <c r="AC198">
        <v>110400000</v>
      </c>
    </row>
    <row r="199" spans="1:29" x14ac:dyDescent="0.25">
      <c r="A199">
        <v>191</v>
      </c>
      <c r="B199">
        <v>192</v>
      </c>
      <c r="C199" s="8" t="s">
        <v>1020</v>
      </c>
      <c r="D199">
        <v>3406000</v>
      </c>
      <c r="E199">
        <v>3850</v>
      </c>
      <c r="F199" s="8" t="s">
        <v>1438</v>
      </c>
      <c r="G199">
        <v>3</v>
      </c>
      <c r="I199">
        <v>3</v>
      </c>
      <c r="K199">
        <v>1</v>
      </c>
      <c r="L199">
        <v>1</v>
      </c>
      <c r="M199" s="8" t="s">
        <v>1438</v>
      </c>
      <c r="N199" s="8"/>
      <c r="O199" s="8" t="s">
        <v>1438</v>
      </c>
      <c r="P199" s="8" t="s">
        <v>1439</v>
      </c>
      <c r="Q199">
        <v>110400000</v>
      </c>
      <c r="R199">
        <v>110400000</v>
      </c>
      <c r="S199">
        <v>105600000</v>
      </c>
      <c r="T199">
        <v>110400000</v>
      </c>
      <c r="U199">
        <v>108000000</v>
      </c>
      <c r="V199">
        <v>110400000</v>
      </c>
      <c r="W199">
        <v>108000000</v>
      </c>
      <c r="X199">
        <v>110400000</v>
      </c>
      <c r="Y199">
        <v>110400000</v>
      </c>
      <c r="Z199">
        <v>108000000</v>
      </c>
      <c r="AA199">
        <v>110400000</v>
      </c>
      <c r="AB199">
        <v>108000000</v>
      </c>
      <c r="AC199">
        <v>110400000</v>
      </c>
    </row>
    <row r="200" spans="1:29" x14ac:dyDescent="0.25">
      <c r="A200">
        <v>192</v>
      </c>
      <c r="B200">
        <v>193</v>
      </c>
      <c r="C200" s="8" t="s">
        <v>1021</v>
      </c>
      <c r="D200">
        <v>3407000</v>
      </c>
      <c r="E200">
        <v>3859</v>
      </c>
      <c r="F200" s="8" t="s">
        <v>1441</v>
      </c>
      <c r="G200">
        <v>3</v>
      </c>
      <c r="I200">
        <v>3</v>
      </c>
      <c r="K200">
        <v>0</v>
      </c>
      <c r="L200">
        <v>0</v>
      </c>
      <c r="M200" s="8" t="s">
        <v>1441</v>
      </c>
      <c r="N200" s="8"/>
      <c r="O200" s="8" t="s">
        <v>1441</v>
      </c>
      <c r="P200" s="8" t="s">
        <v>1442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25">
      <c r="A201">
        <v>193</v>
      </c>
      <c r="B201">
        <v>194</v>
      </c>
      <c r="C201" s="8" t="s">
        <v>1022</v>
      </c>
      <c r="D201">
        <v>3408000</v>
      </c>
      <c r="F201" s="8"/>
      <c r="G201">
        <v>3</v>
      </c>
      <c r="I201">
        <v>1</v>
      </c>
      <c r="J201">
        <v>2</v>
      </c>
      <c r="K201">
        <v>0</v>
      </c>
      <c r="L201">
        <v>0</v>
      </c>
      <c r="M201" s="8"/>
      <c r="N201" s="8"/>
      <c r="O201" s="8" t="s">
        <v>1724</v>
      </c>
      <c r="P201" s="8" t="s">
        <v>1725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 x14ac:dyDescent="0.25">
      <c r="A202">
        <v>194</v>
      </c>
      <c r="B202">
        <v>195</v>
      </c>
      <c r="C202" s="8" t="s">
        <v>1023</v>
      </c>
      <c r="D202">
        <v>3409000</v>
      </c>
      <c r="E202">
        <v>3840</v>
      </c>
      <c r="F202" s="8" t="s">
        <v>1719</v>
      </c>
      <c r="G202">
        <v>3</v>
      </c>
      <c r="I202">
        <v>3</v>
      </c>
      <c r="K202">
        <v>0</v>
      </c>
      <c r="L202">
        <v>0</v>
      </c>
      <c r="M202" s="8" t="s">
        <v>1719</v>
      </c>
      <c r="N202" s="8"/>
      <c r="O202" s="8" t="s">
        <v>1719</v>
      </c>
      <c r="P202" s="8" t="s">
        <v>1720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</row>
    <row r="203" spans="1:29" x14ac:dyDescent="0.25">
      <c r="A203">
        <v>195</v>
      </c>
      <c r="B203">
        <v>196</v>
      </c>
      <c r="C203" s="8" t="s">
        <v>750</v>
      </c>
      <c r="D203">
        <v>3410000</v>
      </c>
      <c r="E203">
        <v>3849</v>
      </c>
      <c r="F203" s="8" t="s">
        <v>1721</v>
      </c>
      <c r="G203">
        <v>3</v>
      </c>
      <c r="I203">
        <v>3</v>
      </c>
      <c r="K203">
        <v>0</v>
      </c>
      <c r="L203">
        <v>0</v>
      </c>
      <c r="M203" s="8" t="s">
        <v>1721</v>
      </c>
      <c r="N203" s="8"/>
      <c r="O203" s="8" t="s">
        <v>1721</v>
      </c>
      <c r="P203" s="8" t="s">
        <v>1722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</row>
    <row r="204" spans="1:29" x14ac:dyDescent="0.25">
      <c r="A204">
        <v>196</v>
      </c>
      <c r="B204">
        <v>197</v>
      </c>
      <c r="C204" s="8" t="s">
        <v>1024</v>
      </c>
      <c r="D204">
        <v>3411000</v>
      </c>
      <c r="E204">
        <v>3860</v>
      </c>
      <c r="F204" s="8" t="s">
        <v>1444</v>
      </c>
      <c r="G204">
        <v>3</v>
      </c>
      <c r="I204">
        <v>1</v>
      </c>
      <c r="J204">
        <v>2</v>
      </c>
      <c r="K204">
        <v>1</v>
      </c>
      <c r="L204">
        <v>1</v>
      </c>
      <c r="M204" s="8" t="s">
        <v>1444</v>
      </c>
      <c r="N204" s="8"/>
      <c r="O204" s="8" t="s">
        <v>1723</v>
      </c>
      <c r="P204" s="8" t="s">
        <v>1445</v>
      </c>
      <c r="Q204">
        <v>8140000</v>
      </c>
      <c r="R204">
        <v>8140000</v>
      </c>
      <c r="S204">
        <v>8140000</v>
      </c>
      <c r="T204">
        <v>8140000</v>
      </c>
      <c r="U204">
        <v>8140000</v>
      </c>
      <c r="V204">
        <v>8140000</v>
      </c>
      <c r="W204">
        <v>8140000</v>
      </c>
      <c r="X204">
        <v>8140000</v>
      </c>
      <c r="Y204">
        <v>8140000</v>
      </c>
      <c r="Z204">
        <v>8140000</v>
      </c>
      <c r="AA204">
        <v>8140000</v>
      </c>
      <c r="AB204">
        <v>8140000</v>
      </c>
      <c r="AC204">
        <v>8140000</v>
      </c>
    </row>
    <row r="205" spans="1:29" x14ac:dyDescent="0.25">
      <c r="A205">
        <v>197</v>
      </c>
      <c r="B205">
        <v>198</v>
      </c>
      <c r="C205" s="8" t="s">
        <v>1025</v>
      </c>
      <c r="D205">
        <v>3412000</v>
      </c>
      <c r="F205" s="8"/>
      <c r="G205">
        <v>3</v>
      </c>
      <c r="I205">
        <v>1</v>
      </c>
      <c r="J205">
        <v>2</v>
      </c>
      <c r="K205">
        <v>1</v>
      </c>
      <c r="L205">
        <v>1</v>
      </c>
      <c r="M205" s="8"/>
      <c r="N205" s="8"/>
      <c r="O205" s="8" t="s">
        <v>1727</v>
      </c>
      <c r="P205" s="8" t="s">
        <v>1684</v>
      </c>
      <c r="Q205">
        <v>69060000</v>
      </c>
      <c r="R205">
        <v>67540000</v>
      </c>
      <c r="S205">
        <v>69290000</v>
      </c>
      <c r="T205">
        <v>67840000</v>
      </c>
      <c r="U205">
        <v>68790000</v>
      </c>
      <c r="V205">
        <v>68140000</v>
      </c>
      <c r="W205">
        <v>69090000</v>
      </c>
      <c r="X205">
        <v>68746000</v>
      </c>
      <c r="Y205">
        <v>51425500</v>
      </c>
      <c r="Z205">
        <v>52305000</v>
      </c>
      <c r="AA205">
        <v>69683500</v>
      </c>
      <c r="AB205">
        <v>70638000</v>
      </c>
      <c r="AC205">
        <v>69992500</v>
      </c>
    </row>
    <row r="206" spans="1:29" x14ac:dyDescent="0.25">
      <c r="A206">
        <v>198</v>
      </c>
      <c r="B206">
        <v>199</v>
      </c>
      <c r="C206" s="8" t="s">
        <v>1026</v>
      </c>
      <c r="D206">
        <v>3413000</v>
      </c>
      <c r="E206">
        <v>3800</v>
      </c>
      <c r="F206" s="8" t="s">
        <v>1430</v>
      </c>
      <c r="G206">
        <v>3</v>
      </c>
      <c r="I206">
        <v>3</v>
      </c>
      <c r="K206">
        <v>1</v>
      </c>
      <c r="L206">
        <v>1</v>
      </c>
      <c r="M206" s="8" t="s">
        <v>1430</v>
      </c>
      <c r="N206" s="8"/>
      <c r="O206" s="8" t="s">
        <v>1430</v>
      </c>
      <c r="P206" s="8" t="s">
        <v>1240</v>
      </c>
      <c r="Q206">
        <v>2860000</v>
      </c>
      <c r="R206">
        <v>2860000</v>
      </c>
      <c r="S206">
        <v>2860000</v>
      </c>
      <c r="T206">
        <v>2860000</v>
      </c>
      <c r="U206">
        <v>2860000</v>
      </c>
      <c r="V206">
        <v>2860000</v>
      </c>
      <c r="W206">
        <v>2860000</v>
      </c>
      <c r="X206">
        <v>2860000</v>
      </c>
      <c r="Y206">
        <v>2860000</v>
      </c>
      <c r="Z206">
        <v>2860000</v>
      </c>
      <c r="AA206">
        <v>2860000</v>
      </c>
      <c r="AB206">
        <v>2860000</v>
      </c>
      <c r="AC206">
        <v>2860000</v>
      </c>
    </row>
    <row r="207" spans="1:29" x14ac:dyDescent="0.25">
      <c r="A207">
        <v>199</v>
      </c>
      <c r="B207">
        <v>200</v>
      </c>
      <c r="C207" s="8" t="s">
        <v>1027</v>
      </c>
      <c r="D207">
        <v>3414000</v>
      </c>
      <c r="E207">
        <v>3805</v>
      </c>
      <c r="F207" s="8" t="s">
        <v>1432</v>
      </c>
      <c r="G207">
        <v>3</v>
      </c>
      <c r="I207">
        <v>3</v>
      </c>
      <c r="K207">
        <v>1</v>
      </c>
      <c r="L207">
        <v>1</v>
      </c>
      <c r="M207" s="8" t="s">
        <v>1432</v>
      </c>
      <c r="N207" s="8"/>
      <c r="O207" s="8" t="s">
        <v>1432</v>
      </c>
      <c r="P207" s="8" t="s">
        <v>1241</v>
      </c>
      <c r="Q207">
        <v>41600000</v>
      </c>
      <c r="R207">
        <v>40000000</v>
      </c>
      <c r="S207">
        <v>40800000</v>
      </c>
      <c r="T207">
        <v>40000000</v>
      </c>
      <c r="U207">
        <v>40400000</v>
      </c>
      <c r="V207">
        <v>40000000</v>
      </c>
      <c r="W207">
        <v>40400000</v>
      </c>
      <c r="X207">
        <v>40300000</v>
      </c>
      <c r="Y207">
        <v>22600000</v>
      </c>
      <c r="Z207">
        <v>23000000</v>
      </c>
      <c r="AA207">
        <v>40600000</v>
      </c>
      <c r="AB207">
        <v>41000000</v>
      </c>
      <c r="AC207">
        <v>40600000</v>
      </c>
    </row>
    <row r="208" spans="1:29" x14ac:dyDescent="0.25">
      <c r="A208">
        <v>200</v>
      </c>
      <c r="B208">
        <v>201</v>
      </c>
      <c r="C208" s="8" t="s">
        <v>751</v>
      </c>
      <c r="D208">
        <v>3415000</v>
      </c>
      <c r="E208">
        <v>3810</v>
      </c>
      <c r="F208" s="8" t="s">
        <v>1434</v>
      </c>
      <c r="G208">
        <v>3</v>
      </c>
      <c r="I208">
        <v>3</v>
      </c>
      <c r="K208">
        <v>1</v>
      </c>
      <c r="L208">
        <v>1</v>
      </c>
      <c r="M208" s="8" t="s">
        <v>1434</v>
      </c>
      <c r="N208" s="8"/>
      <c r="O208" s="8" t="s">
        <v>1434</v>
      </c>
      <c r="P208" s="8" t="s">
        <v>1242</v>
      </c>
      <c r="Q208">
        <v>18000000</v>
      </c>
      <c r="R208">
        <v>18080000</v>
      </c>
      <c r="S208">
        <v>19030000</v>
      </c>
      <c r="T208">
        <v>18380000</v>
      </c>
      <c r="U208">
        <v>18930000</v>
      </c>
      <c r="V208">
        <v>18680000</v>
      </c>
      <c r="W208">
        <v>19230000</v>
      </c>
      <c r="X208">
        <v>18986000</v>
      </c>
      <c r="Y208">
        <v>19365500</v>
      </c>
      <c r="Z208">
        <v>19845000</v>
      </c>
      <c r="AA208">
        <v>19623500</v>
      </c>
      <c r="AB208">
        <v>20178000</v>
      </c>
      <c r="AC208">
        <v>19932500</v>
      </c>
    </row>
    <row r="209" spans="1:29" x14ac:dyDescent="0.25">
      <c r="A209">
        <v>201</v>
      </c>
      <c r="B209">
        <v>202</v>
      </c>
      <c r="C209" s="8" t="s">
        <v>1028</v>
      </c>
      <c r="D209">
        <v>3416000</v>
      </c>
      <c r="E209">
        <v>3815</v>
      </c>
      <c r="F209" s="8" t="s">
        <v>1436</v>
      </c>
      <c r="G209">
        <v>3</v>
      </c>
      <c r="I209">
        <v>3</v>
      </c>
      <c r="K209">
        <v>1</v>
      </c>
      <c r="L209">
        <v>1</v>
      </c>
      <c r="M209" s="8" t="s">
        <v>1436</v>
      </c>
      <c r="N209" s="8"/>
      <c r="O209" s="8" t="s">
        <v>1436</v>
      </c>
      <c r="P209" s="8" t="s">
        <v>1243</v>
      </c>
      <c r="Q209">
        <v>6600000</v>
      </c>
      <c r="R209">
        <v>6600000</v>
      </c>
      <c r="S209">
        <v>6600000</v>
      </c>
      <c r="T209">
        <v>6600000</v>
      </c>
      <c r="U209">
        <v>6600000</v>
      </c>
      <c r="V209">
        <v>6600000</v>
      </c>
      <c r="W209">
        <v>6600000</v>
      </c>
      <c r="X209">
        <v>6600000</v>
      </c>
      <c r="Y209">
        <v>6600000</v>
      </c>
      <c r="Z209">
        <v>6600000</v>
      </c>
      <c r="AA209">
        <v>6600000</v>
      </c>
      <c r="AB209">
        <v>6600000</v>
      </c>
      <c r="AC209">
        <v>6600000</v>
      </c>
    </row>
    <row r="210" spans="1:29" x14ac:dyDescent="0.25">
      <c r="A210">
        <v>202</v>
      </c>
      <c r="B210">
        <v>203</v>
      </c>
      <c r="C210" s="8" t="s">
        <v>1029</v>
      </c>
      <c r="D210">
        <v>3417000</v>
      </c>
      <c r="F210" s="8"/>
      <c r="G210">
        <v>3</v>
      </c>
      <c r="I210">
        <v>1</v>
      </c>
      <c r="J210">
        <v>2</v>
      </c>
      <c r="K210">
        <v>0</v>
      </c>
      <c r="L210">
        <v>0</v>
      </c>
      <c r="M210" s="8"/>
      <c r="N210" s="8"/>
      <c r="O210" s="8"/>
      <c r="P210" s="8" t="s">
        <v>1728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25">
      <c r="A211">
        <v>203</v>
      </c>
      <c r="B211">
        <v>204</v>
      </c>
      <c r="C211" s="8" t="s">
        <v>1030</v>
      </c>
      <c r="D211">
        <v>3418000</v>
      </c>
      <c r="E211">
        <v>3890</v>
      </c>
      <c r="F211" s="8" t="s">
        <v>1447</v>
      </c>
      <c r="G211">
        <v>3</v>
      </c>
      <c r="I211">
        <v>3</v>
      </c>
      <c r="K211">
        <v>0</v>
      </c>
      <c r="L211">
        <v>0</v>
      </c>
      <c r="M211" s="8" t="s">
        <v>1447</v>
      </c>
      <c r="N211" s="8"/>
      <c r="O211" s="8" t="s">
        <v>1447</v>
      </c>
      <c r="P211" s="8" t="s">
        <v>1246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 x14ac:dyDescent="0.25">
      <c r="A212">
        <v>204</v>
      </c>
      <c r="B212">
        <v>205</v>
      </c>
      <c r="C212" s="8" t="s">
        <v>1031</v>
      </c>
      <c r="D212">
        <v>3419000</v>
      </c>
      <c r="F212" s="8"/>
      <c r="G212">
        <v>3</v>
      </c>
      <c r="I212">
        <v>3</v>
      </c>
      <c r="K212">
        <v>0</v>
      </c>
      <c r="L212">
        <v>0</v>
      </c>
      <c r="M212" s="8"/>
      <c r="N212" s="8"/>
      <c r="O212" s="8"/>
      <c r="P212" s="8" t="s">
        <v>1728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x14ac:dyDescent="0.25">
      <c r="A213">
        <v>205</v>
      </c>
      <c r="B213">
        <v>206</v>
      </c>
      <c r="C213" s="8" t="s">
        <v>752</v>
      </c>
      <c r="D213">
        <v>3420000</v>
      </c>
      <c r="F213" s="8"/>
      <c r="G213">
        <v>3</v>
      </c>
      <c r="I213">
        <v>0</v>
      </c>
      <c r="K213">
        <v>1</v>
      </c>
      <c r="L213">
        <v>0</v>
      </c>
      <c r="M213" s="8"/>
      <c r="N213" s="8"/>
      <c r="O213" s="8"/>
      <c r="P213" s="8"/>
    </row>
    <row r="214" spans="1:29" x14ac:dyDescent="0.25">
      <c r="A214">
        <v>206</v>
      </c>
      <c r="B214">
        <v>207</v>
      </c>
      <c r="C214" s="8" t="s">
        <v>753</v>
      </c>
      <c r="D214">
        <v>3500000</v>
      </c>
      <c r="E214">
        <v>3600</v>
      </c>
      <c r="F214" s="8"/>
      <c r="G214">
        <v>3</v>
      </c>
      <c r="I214">
        <v>0</v>
      </c>
      <c r="J214">
        <v>1</v>
      </c>
      <c r="K214">
        <v>1</v>
      </c>
      <c r="L214">
        <v>1</v>
      </c>
      <c r="M214" s="8"/>
      <c r="N214" s="8"/>
      <c r="O214" s="8"/>
      <c r="P214" s="8" t="s">
        <v>1733</v>
      </c>
      <c r="Q214">
        <v>4800000000</v>
      </c>
      <c r="R214">
        <v>4680000000</v>
      </c>
      <c r="S214">
        <v>4560000000</v>
      </c>
      <c r="T214">
        <v>4440000000</v>
      </c>
      <c r="U214">
        <v>4320000000</v>
      </c>
      <c r="V214">
        <v>4200000000</v>
      </c>
      <c r="W214">
        <v>4080000000</v>
      </c>
      <c r="X214">
        <v>4140000000</v>
      </c>
      <c r="Y214">
        <v>4017000000</v>
      </c>
      <c r="Z214">
        <v>3894000000</v>
      </c>
      <c r="AA214">
        <v>3771000000</v>
      </c>
      <c r="AB214">
        <v>3648000000</v>
      </c>
      <c r="AC214">
        <v>3525000000</v>
      </c>
    </row>
    <row r="215" spans="1:29" x14ac:dyDescent="0.25">
      <c r="A215">
        <v>207</v>
      </c>
      <c r="B215">
        <v>208</v>
      </c>
      <c r="C215" s="8" t="s">
        <v>1032</v>
      </c>
      <c r="D215">
        <v>3501000</v>
      </c>
      <c r="F215" s="8"/>
      <c r="G215">
        <v>3</v>
      </c>
      <c r="I215">
        <v>1</v>
      </c>
      <c r="J215">
        <v>2</v>
      </c>
      <c r="K215">
        <v>1</v>
      </c>
      <c r="L215">
        <v>1</v>
      </c>
      <c r="M215" s="8"/>
      <c r="N215" s="8"/>
      <c r="O215" s="8"/>
      <c r="P215" s="8" t="s">
        <v>1730</v>
      </c>
      <c r="Q215">
        <v>4800000000</v>
      </c>
      <c r="R215">
        <v>4680000000</v>
      </c>
      <c r="S215">
        <v>4560000000</v>
      </c>
      <c r="T215">
        <v>4440000000</v>
      </c>
      <c r="U215">
        <v>4320000000</v>
      </c>
      <c r="V215">
        <v>4200000000</v>
      </c>
      <c r="W215">
        <v>4080000000</v>
      </c>
      <c r="X215">
        <v>4140000000</v>
      </c>
      <c r="Y215">
        <v>4017000000</v>
      </c>
      <c r="Z215">
        <v>3894000000</v>
      </c>
      <c r="AA215">
        <v>3771000000</v>
      </c>
      <c r="AB215">
        <v>3648000000</v>
      </c>
      <c r="AC215">
        <v>3525000000</v>
      </c>
    </row>
    <row r="216" spans="1:29" x14ac:dyDescent="0.25">
      <c r="A216">
        <v>208</v>
      </c>
      <c r="B216">
        <v>209</v>
      </c>
      <c r="C216" s="8" t="s">
        <v>1033</v>
      </c>
      <c r="D216">
        <v>3502000</v>
      </c>
      <c r="E216">
        <v>3610</v>
      </c>
      <c r="F216" s="8" t="s">
        <v>1418</v>
      </c>
      <c r="G216">
        <v>3</v>
      </c>
      <c r="I216">
        <v>3</v>
      </c>
      <c r="K216">
        <v>1</v>
      </c>
      <c r="L216">
        <v>1</v>
      </c>
      <c r="M216" s="8" t="s">
        <v>1418</v>
      </c>
      <c r="N216" s="8"/>
      <c r="O216" s="8" t="s">
        <v>1418</v>
      </c>
      <c r="P216" s="8" t="s">
        <v>1419</v>
      </c>
      <c r="Q216">
        <v>4800000000</v>
      </c>
      <c r="R216">
        <v>4680000000</v>
      </c>
      <c r="S216">
        <v>4560000000</v>
      </c>
      <c r="T216">
        <v>4440000000</v>
      </c>
      <c r="U216">
        <v>4320000000</v>
      </c>
      <c r="V216">
        <v>4200000000</v>
      </c>
      <c r="W216">
        <v>4080000000</v>
      </c>
      <c r="X216">
        <v>4140000000</v>
      </c>
      <c r="Y216">
        <v>4017000000</v>
      </c>
      <c r="Z216">
        <v>3894000000</v>
      </c>
      <c r="AA216">
        <v>3771000000</v>
      </c>
      <c r="AB216">
        <v>3648000000</v>
      </c>
      <c r="AC216">
        <v>3525000000</v>
      </c>
    </row>
    <row r="217" spans="1:29" x14ac:dyDescent="0.25">
      <c r="A217">
        <v>209</v>
      </c>
      <c r="B217">
        <v>210</v>
      </c>
      <c r="C217" s="8" t="s">
        <v>1034</v>
      </c>
      <c r="D217">
        <v>3503000</v>
      </c>
      <c r="F217" s="8"/>
      <c r="G217">
        <v>3</v>
      </c>
      <c r="I217">
        <v>1</v>
      </c>
      <c r="J217">
        <v>2</v>
      </c>
      <c r="K217">
        <v>0</v>
      </c>
      <c r="L217">
        <v>0</v>
      </c>
      <c r="M217" s="8"/>
      <c r="N217" s="8"/>
      <c r="O217" s="8"/>
      <c r="P217" s="8" t="s">
        <v>1731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25">
      <c r="A218">
        <v>210</v>
      </c>
      <c r="B218">
        <v>211</v>
      </c>
      <c r="C218" s="8" t="s">
        <v>1035</v>
      </c>
      <c r="D218">
        <v>3504000</v>
      </c>
      <c r="F218" s="8"/>
      <c r="G218">
        <v>3</v>
      </c>
      <c r="I218">
        <v>0</v>
      </c>
      <c r="K218">
        <v>1</v>
      </c>
      <c r="L218">
        <v>0</v>
      </c>
      <c r="M218" s="8"/>
      <c r="N218" s="8"/>
      <c r="O218" s="8"/>
      <c r="P218" s="8"/>
    </row>
    <row r="219" spans="1:29" x14ac:dyDescent="0.25">
      <c r="A219">
        <v>211</v>
      </c>
      <c r="B219">
        <v>212</v>
      </c>
      <c r="C219" s="8" t="s">
        <v>754</v>
      </c>
      <c r="D219">
        <v>3600000</v>
      </c>
      <c r="E219">
        <v>3500</v>
      </c>
      <c r="F219" s="8"/>
      <c r="G219">
        <v>3</v>
      </c>
      <c r="I219">
        <v>0</v>
      </c>
      <c r="J219">
        <v>1</v>
      </c>
      <c r="K219">
        <v>1</v>
      </c>
      <c r="L219">
        <v>1</v>
      </c>
      <c r="M219" s="8"/>
      <c r="N219" s="8"/>
      <c r="O219" s="8"/>
      <c r="P219" s="8" t="s">
        <v>1734</v>
      </c>
      <c r="Q219">
        <v>3648750000</v>
      </c>
      <c r="R219">
        <v>3721070000</v>
      </c>
      <c r="S219">
        <v>3797190000</v>
      </c>
      <c r="T219">
        <v>3770710000</v>
      </c>
      <c r="U219">
        <v>3846430000</v>
      </c>
      <c r="V219">
        <v>3921150000</v>
      </c>
      <c r="W219">
        <v>3998070000</v>
      </c>
      <c r="X219">
        <v>4074014000</v>
      </c>
      <c r="Y219">
        <v>4151476000</v>
      </c>
      <c r="Z219">
        <v>4230856000</v>
      </c>
      <c r="AA219">
        <v>4309350000</v>
      </c>
      <c r="AB219">
        <v>4390062000</v>
      </c>
      <c r="AC219">
        <v>4469792000</v>
      </c>
    </row>
    <row r="220" spans="1:29" x14ac:dyDescent="0.25">
      <c r="A220">
        <v>212</v>
      </c>
      <c r="B220">
        <v>213</v>
      </c>
      <c r="C220" s="8" t="s">
        <v>1036</v>
      </c>
      <c r="D220">
        <v>3601000</v>
      </c>
      <c r="E220">
        <v>3510</v>
      </c>
      <c r="F220" s="8" t="s">
        <v>1412</v>
      </c>
      <c r="G220">
        <v>3</v>
      </c>
      <c r="I220">
        <v>1</v>
      </c>
      <c r="J220">
        <v>2</v>
      </c>
      <c r="K220">
        <v>1</v>
      </c>
      <c r="L220">
        <v>1</v>
      </c>
      <c r="M220" s="8" t="s">
        <v>1412</v>
      </c>
      <c r="N220" s="8"/>
      <c r="O220" s="8" t="s">
        <v>1412</v>
      </c>
      <c r="P220" s="8" t="s">
        <v>1413</v>
      </c>
      <c r="Q220">
        <v>1000000000</v>
      </c>
      <c r="R220">
        <v>1000000000</v>
      </c>
      <c r="S220">
        <v>1000000000</v>
      </c>
      <c r="T220">
        <v>1000000000</v>
      </c>
      <c r="U220">
        <v>1000000000</v>
      </c>
      <c r="V220">
        <v>1000000000</v>
      </c>
      <c r="W220">
        <v>1000000000</v>
      </c>
      <c r="X220">
        <v>1000000000</v>
      </c>
      <c r="Y220">
        <v>1000000000</v>
      </c>
      <c r="Z220">
        <v>1000000000</v>
      </c>
      <c r="AA220">
        <v>1000000000</v>
      </c>
      <c r="AB220">
        <v>1000000000</v>
      </c>
      <c r="AC220">
        <v>1000000000</v>
      </c>
    </row>
    <row r="221" spans="1:29" x14ac:dyDescent="0.25">
      <c r="A221">
        <v>213</v>
      </c>
      <c r="B221">
        <v>214</v>
      </c>
      <c r="C221" s="8" t="s">
        <v>1037</v>
      </c>
      <c r="D221">
        <v>3602000</v>
      </c>
      <c r="F221" s="8"/>
      <c r="G221">
        <v>3</v>
      </c>
      <c r="I221">
        <v>1</v>
      </c>
      <c r="J221">
        <v>2</v>
      </c>
      <c r="K221">
        <v>1</v>
      </c>
      <c r="L221">
        <v>1</v>
      </c>
      <c r="M221" s="8"/>
      <c r="N221" s="8"/>
      <c r="O221" s="8"/>
      <c r="P221" s="8" t="s">
        <v>1416</v>
      </c>
      <c r="Q221">
        <v>2648750000</v>
      </c>
      <c r="R221">
        <v>2721070000</v>
      </c>
      <c r="S221">
        <v>2797190000</v>
      </c>
      <c r="T221">
        <v>2770710000</v>
      </c>
      <c r="U221">
        <v>2846430000</v>
      </c>
      <c r="V221">
        <v>2921150000</v>
      </c>
      <c r="W221">
        <v>2998070000</v>
      </c>
      <c r="X221">
        <v>3074014000</v>
      </c>
      <c r="Y221">
        <v>3151476000</v>
      </c>
      <c r="Z221">
        <v>3230856000</v>
      </c>
      <c r="AA221">
        <v>3309350000</v>
      </c>
      <c r="AB221">
        <v>3390062000</v>
      </c>
      <c r="AC221">
        <v>3469792000</v>
      </c>
    </row>
    <row r="222" spans="1:29" x14ac:dyDescent="0.25">
      <c r="A222">
        <v>214</v>
      </c>
      <c r="B222">
        <v>215</v>
      </c>
      <c r="C222" s="8" t="s">
        <v>1038</v>
      </c>
      <c r="D222">
        <v>3603000</v>
      </c>
      <c r="E222">
        <v>3520</v>
      </c>
      <c r="F222" s="8" t="s">
        <v>1415</v>
      </c>
      <c r="G222">
        <v>3</v>
      </c>
      <c r="I222">
        <v>1</v>
      </c>
      <c r="K222">
        <v>1</v>
      </c>
      <c r="L222">
        <v>1</v>
      </c>
      <c r="M222" s="8" t="s">
        <v>1415</v>
      </c>
      <c r="N222" s="8"/>
      <c r="O222" s="8" t="s">
        <v>1415</v>
      </c>
      <c r="P222" s="8" t="s">
        <v>1416</v>
      </c>
      <c r="Q222">
        <v>2648750000</v>
      </c>
      <c r="R222">
        <v>2648750000</v>
      </c>
      <c r="S222">
        <v>2648750000</v>
      </c>
      <c r="T222">
        <v>2548750000</v>
      </c>
      <c r="U222">
        <v>2548750000</v>
      </c>
      <c r="V222">
        <v>2548750000</v>
      </c>
      <c r="W222">
        <v>2548750000</v>
      </c>
      <c r="X222">
        <v>2548750000</v>
      </c>
      <c r="Y222">
        <v>2548750000</v>
      </c>
      <c r="Z222">
        <v>2548750000</v>
      </c>
      <c r="AA222">
        <v>2548750000</v>
      </c>
      <c r="AB222">
        <v>2548750000</v>
      </c>
      <c r="AC222">
        <v>2548750000</v>
      </c>
    </row>
    <row r="223" spans="1:29" x14ac:dyDescent="0.25">
      <c r="A223">
        <v>215</v>
      </c>
      <c r="B223">
        <v>216</v>
      </c>
      <c r="C223" s="8" t="s">
        <v>1039</v>
      </c>
      <c r="D223">
        <v>3604000</v>
      </c>
      <c r="E223">
        <v>3590</v>
      </c>
      <c r="F223" s="8"/>
      <c r="G223">
        <v>3</v>
      </c>
      <c r="I223">
        <v>1</v>
      </c>
      <c r="K223">
        <v>1</v>
      </c>
      <c r="L223">
        <v>1</v>
      </c>
      <c r="M223" s="8"/>
      <c r="N223" s="8"/>
      <c r="O223" s="8" t="s">
        <v>1769</v>
      </c>
      <c r="P223" s="8" t="s">
        <v>1677</v>
      </c>
      <c r="Q223">
        <v>0</v>
      </c>
      <c r="R223">
        <v>72320000</v>
      </c>
      <c r="S223">
        <v>148440000</v>
      </c>
      <c r="T223">
        <v>221960000</v>
      </c>
      <c r="U223">
        <v>297680000</v>
      </c>
      <c r="V223">
        <v>372400000</v>
      </c>
      <c r="W223">
        <v>449320000</v>
      </c>
      <c r="X223">
        <v>525264000</v>
      </c>
      <c r="Y223">
        <v>602726000</v>
      </c>
      <c r="Z223">
        <v>682106000</v>
      </c>
      <c r="AA223">
        <v>760600000</v>
      </c>
      <c r="AB223">
        <v>841312000</v>
      </c>
      <c r="AC223">
        <v>921042000</v>
      </c>
    </row>
    <row r="224" spans="1:29" x14ac:dyDescent="0.25">
      <c r="A224">
        <v>216</v>
      </c>
      <c r="B224">
        <v>217</v>
      </c>
      <c r="C224" s="8" t="s">
        <v>755</v>
      </c>
      <c r="D224">
        <v>3605000</v>
      </c>
      <c r="F224" s="8"/>
      <c r="G224">
        <v>3</v>
      </c>
      <c r="I224">
        <v>0</v>
      </c>
      <c r="K224">
        <v>1</v>
      </c>
      <c r="L224">
        <v>0</v>
      </c>
      <c r="M224" s="8"/>
      <c r="N224" s="8"/>
      <c r="O224" s="8"/>
      <c r="P224" s="8"/>
    </row>
    <row r="225" spans="1:29" x14ac:dyDescent="0.25">
      <c r="A225">
        <v>217</v>
      </c>
      <c r="B225">
        <v>218</v>
      </c>
      <c r="C225" s="8" t="s">
        <v>1040</v>
      </c>
      <c r="D225">
        <v>3700000</v>
      </c>
      <c r="E225">
        <v>3900</v>
      </c>
      <c r="F225" s="8"/>
      <c r="G225">
        <v>3</v>
      </c>
      <c r="I225">
        <v>0</v>
      </c>
      <c r="J225">
        <v>1</v>
      </c>
      <c r="K225">
        <v>1</v>
      </c>
      <c r="L225">
        <v>1</v>
      </c>
      <c r="M225" s="8"/>
      <c r="N225" s="8"/>
      <c r="O225" s="8"/>
      <c r="P225" s="8" t="s">
        <v>1735</v>
      </c>
      <c r="Q225">
        <v>8673100000</v>
      </c>
      <c r="R225">
        <v>8623150000</v>
      </c>
      <c r="S225">
        <v>8575470000</v>
      </c>
      <c r="T225">
        <v>8431590000</v>
      </c>
      <c r="U225">
        <v>8385110000</v>
      </c>
      <c r="V225">
        <v>8340830000</v>
      </c>
      <c r="W225">
        <v>8295550000</v>
      </c>
      <c r="X225">
        <v>8470270000</v>
      </c>
      <c r="Y225">
        <v>8406759000</v>
      </c>
      <c r="Z225">
        <v>8324606000</v>
      </c>
      <c r="AA225">
        <v>8299106000</v>
      </c>
      <c r="AB225">
        <v>8254600000</v>
      </c>
      <c r="AC225">
        <v>8212312000</v>
      </c>
    </row>
    <row r="226" spans="1:29" x14ac:dyDescent="0.25">
      <c r="A226">
        <v>218</v>
      </c>
      <c r="B226">
        <v>219</v>
      </c>
      <c r="C226" s="8" t="s">
        <v>1041</v>
      </c>
      <c r="D226">
        <v>3701000</v>
      </c>
      <c r="F226" s="8"/>
      <c r="G226">
        <v>3</v>
      </c>
      <c r="I226">
        <v>0</v>
      </c>
      <c r="K226">
        <v>1</v>
      </c>
      <c r="L226">
        <v>0</v>
      </c>
      <c r="M226" s="8"/>
      <c r="N226" s="8"/>
      <c r="O226" s="8"/>
      <c r="P226" s="8"/>
    </row>
    <row r="227" spans="1:29" x14ac:dyDescent="0.25">
      <c r="A227">
        <v>219</v>
      </c>
      <c r="B227">
        <v>220</v>
      </c>
      <c r="C227" s="8" t="s">
        <v>1042</v>
      </c>
      <c r="D227">
        <v>3702000</v>
      </c>
      <c r="F227" s="8"/>
      <c r="G227">
        <v>3</v>
      </c>
      <c r="I227">
        <v>5</v>
      </c>
      <c r="J227">
        <v>5</v>
      </c>
      <c r="K227">
        <v>0</v>
      </c>
      <c r="L227">
        <v>0</v>
      </c>
      <c r="M227" s="8"/>
      <c r="N227" s="8"/>
      <c r="O227" s="8"/>
      <c r="P227" s="8" t="s">
        <v>1653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</row>
    <row r="228" spans="1:29" x14ac:dyDescent="0.25">
      <c r="A228">
        <v>220</v>
      </c>
      <c r="B228">
        <v>221</v>
      </c>
      <c r="C228" s="8" t="s">
        <v>1043</v>
      </c>
      <c r="D228">
        <v>3703000</v>
      </c>
      <c r="F228" s="8"/>
      <c r="G228">
        <v>4</v>
      </c>
      <c r="I228">
        <v>0</v>
      </c>
      <c r="K228">
        <v>1</v>
      </c>
      <c r="L228">
        <v>0</v>
      </c>
      <c r="M228" s="8"/>
      <c r="N228" s="8"/>
      <c r="O228" s="8"/>
      <c r="P228" s="8"/>
    </row>
    <row r="229" spans="1:29" x14ac:dyDescent="0.25">
      <c r="A229">
        <v>221</v>
      </c>
      <c r="B229">
        <v>222</v>
      </c>
      <c r="C229" s="8" t="s">
        <v>774</v>
      </c>
      <c r="D229">
        <v>4000000</v>
      </c>
      <c r="F229" s="8"/>
      <c r="G229">
        <v>4</v>
      </c>
      <c r="I229">
        <v>0</v>
      </c>
      <c r="J229">
        <v>9</v>
      </c>
      <c r="K229">
        <v>1</v>
      </c>
      <c r="L229">
        <v>0</v>
      </c>
      <c r="M229" s="8"/>
      <c r="N229" s="8"/>
      <c r="O229" s="8"/>
      <c r="P229" s="8" t="s">
        <v>1647</v>
      </c>
    </row>
    <row r="230" spans="1:29" x14ac:dyDescent="0.25">
      <c r="A230">
        <v>222</v>
      </c>
      <c r="B230">
        <v>223</v>
      </c>
      <c r="C230" s="8" t="s">
        <v>1044</v>
      </c>
      <c r="D230">
        <v>4001000</v>
      </c>
      <c r="F230" s="8"/>
      <c r="G230">
        <v>4</v>
      </c>
      <c r="I230">
        <v>0</v>
      </c>
      <c r="K230">
        <v>1</v>
      </c>
      <c r="L230">
        <v>0</v>
      </c>
      <c r="M230" s="8"/>
      <c r="N230" s="8"/>
      <c r="O230" s="8"/>
      <c r="P230" s="8"/>
    </row>
    <row r="231" spans="1:29" x14ac:dyDescent="0.25">
      <c r="A231">
        <v>223</v>
      </c>
      <c r="B231">
        <v>224</v>
      </c>
      <c r="C231" s="8" t="s">
        <v>1045</v>
      </c>
      <c r="D231">
        <v>4002000</v>
      </c>
      <c r="E231">
        <v>4910</v>
      </c>
      <c r="F231" s="8"/>
      <c r="G231">
        <v>4</v>
      </c>
      <c r="I231">
        <v>0</v>
      </c>
      <c r="J231">
        <v>2</v>
      </c>
      <c r="K231">
        <v>1</v>
      </c>
      <c r="L231">
        <v>1</v>
      </c>
      <c r="M231" s="8"/>
      <c r="N231" s="8"/>
      <c r="O231" s="8"/>
      <c r="P231" s="8" t="s">
        <v>1686</v>
      </c>
      <c r="Q231">
        <v>500000000</v>
      </c>
      <c r="R231">
        <v>500000000</v>
      </c>
      <c r="S231">
        <v>495050000</v>
      </c>
      <c r="T231">
        <v>492370000</v>
      </c>
      <c r="U231">
        <v>393490000</v>
      </c>
      <c r="V231">
        <v>392010000</v>
      </c>
      <c r="W231">
        <v>392730000</v>
      </c>
      <c r="X231">
        <v>392450000</v>
      </c>
      <c r="Y231">
        <v>396170000</v>
      </c>
      <c r="Z231">
        <v>396034000</v>
      </c>
      <c r="AA231">
        <v>377631000</v>
      </c>
      <c r="AB231">
        <v>397881000</v>
      </c>
      <c r="AC231">
        <v>399125000</v>
      </c>
    </row>
    <row r="232" spans="1:29" x14ac:dyDescent="0.25">
      <c r="A232">
        <v>224</v>
      </c>
      <c r="B232">
        <v>225</v>
      </c>
      <c r="C232" s="8" t="s">
        <v>1046</v>
      </c>
      <c r="D232">
        <v>4003000</v>
      </c>
      <c r="F232" s="8"/>
      <c r="G232">
        <v>4</v>
      </c>
      <c r="I232">
        <v>0</v>
      </c>
      <c r="K232">
        <v>1</v>
      </c>
      <c r="L232">
        <v>0</v>
      </c>
      <c r="M232" s="8"/>
      <c r="N232" s="8"/>
      <c r="O232" s="8"/>
      <c r="P232" s="8"/>
    </row>
    <row r="233" spans="1:29" x14ac:dyDescent="0.25">
      <c r="A233">
        <v>225</v>
      </c>
      <c r="B233">
        <v>226</v>
      </c>
      <c r="C233" s="8" t="s">
        <v>1047</v>
      </c>
      <c r="D233">
        <v>4004000</v>
      </c>
      <c r="E233">
        <v>4010</v>
      </c>
      <c r="F233" s="8"/>
      <c r="G233">
        <v>4</v>
      </c>
      <c r="I233">
        <v>0</v>
      </c>
      <c r="J233">
        <v>2</v>
      </c>
      <c r="K233">
        <v>1</v>
      </c>
      <c r="L233">
        <v>1</v>
      </c>
      <c r="M233" s="8"/>
      <c r="N233" s="8"/>
      <c r="O233" s="8"/>
      <c r="P233" s="8" t="s">
        <v>1717</v>
      </c>
      <c r="Q233">
        <v>6291720000</v>
      </c>
      <c r="R233">
        <v>504000000</v>
      </c>
      <c r="S233">
        <v>504000000</v>
      </c>
      <c r="T233">
        <v>504000000</v>
      </c>
      <c r="U233">
        <v>504000000</v>
      </c>
      <c r="V233">
        <v>504000000</v>
      </c>
      <c r="W233">
        <v>504000000</v>
      </c>
      <c r="X233">
        <v>722520000</v>
      </c>
      <c r="Y233">
        <v>509040000</v>
      </c>
      <c r="Z233">
        <v>509040000</v>
      </c>
      <c r="AA233">
        <v>509040000</v>
      </c>
      <c r="AB233">
        <v>509040000</v>
      </c>
      <c r="AC233">
        <v>509040000</v>
      </c>
    </row>
    <row r="234" spans="1:29" x14ac:dyDescent="0.25">
      <c r="A234">
        <v>226</v>
      </c>
      <c r="B234">
        <v>227</v>
      </c>
      <c r="C234" s="8" t="s">
        <v>1048</v>
      </c>
      <c r="D234">
        <v>4005000</v>
      </c>
      <c r="F234" s="8"/>
      <c r="G234">
        <v>4</v>
      </c>
      <c r="I234">
        <v>0</v>
      </c>
      <c r="K234">
        <v>1</v>
      </c>
      <c r="L234">
        <v>0</v>
      </c>
      <c r="M234" s="8"/>
      <c r="N234" s="8"/>
      <c r="O234" s="8"/>
      <c r="P234" s="8"/>
    </row>
    <row r="235" spans="1:29" x14ac:dyDescent="0.25">
      <c r="A235">
        <v>227</v>
      </c>
      <c r="B235">
        <v>228</v>
      </c>
      <c r="C235" s="8" t="s">
        <v>756</v>
      </c>
      <c r="D235">
        <v>4100000</v>
      </c>
      <c r="E235">
        <v>4100</v>
      </c>
      <c r="F235" s="8"/>
      <c r="G235">
        <v>4</v>
      </c>
      <c r="I235">
        <v>0</v>
      </c>
      <c r="J235">
        <v>1</v>
      </c>
      <c r="K235">
        <v>1</v>
      </c>
      <c r="L235">
        <v>1</v>
      </c>
      <c r="M235" s="8"/>
      <c r="N235" s="8"/>
      <c r="O235" s="8"/>
      <c r="P235" s="8" t="s">
        <v>1746</v>
      </c>
      <c r="Q235">
        <v>6075720000</v>
      </c>
      <c r="R235">
        <v>504000000</v>
      </c>
      <c r="S235">
        <v>504000000</v>
      </c>
      <c r="T235">
        <v>504000000</v>
      </c>
      <c r="U235">
        <v>504000000</v>
      </c>
      <c r="V235">
        <v>504000000</v>
      </c>
      <c r="W235">
        <v>504000000</v>
      </c>
      <c r="X235">
        <v>506520000</v>
      </c>
      <c r="Y235">
        <v>509040000</v>
      </c>
      <c r="Z235">
        <v>509040000</v>
      </c>
      <c r="AA235">
        <v>509040000</v>
      </c>
      <c r="AB235">
        <v>509040000</v>
      </c>
      <c r="AC235">
        <v>509040000</v>
      </c>
    </row>
    <row r="236" spans="1:29" x14ac:dyDescent="0.25">
      <c r="A236">
        <v>228</v>
      </c>
      <c r="B236">
        <v>229</v>
      </c>
      <c r="C236" s="8" t="s">
        <v>1049</v>
      </c>
      <c r="D236">
        <v>4101000</v>
      </c>
      <c r="F236" s="8"/>
      <c r="G236">
        <v>4</v>
      </c>
      <c r="I236">
        <v>2</v>
      </c>
      <c r="J236">
        <v>2</v>
      </c>
      <c r="K236">
        <v>1</v>
      </c>
      <c r="L236">
        <v>1</v>
      </c>
      <c r="M236" s="8"/>
      <c r="N236" s="8"/>
      <c r="O236" s="8" t="s">
        <v>757</v>
      </c>
      <c r="P236" s="8" t="s">
        <v>1701</v>
      </c>
      <c r="Q236">
        <v>6075720000</v>
      </c>
      <c r="R236">
        <v>504000000</v>
      </c>
      <c r="S236">
        <v>504000000</v>
      </c>
      <c r="T236">
        <v>504000000</v>
      </c>
      <c r="U236">
        <v>504000000</v>
      </c>
      <c r="V236">
        <v>504000000</v>
      </c>
      <c r="W236">
        <v>504000000</v>
      </c>
      <c r="X236">
        <v>506520000</v>
      </c>
      <c r="Y236">
        <v>509040000</v>
      </c>
      <c r="Z236">
        <v>509040000</v>
      </c>
      <c r="AA236">
        <v>509040000</v>
      </c>
      <c r="AB236">
        <v>509040000</v>
      </c>
      <c r="AC236">
        <v>509040000</v>
      </c>
    </row>
    <row r="237" spans="1:29" x14ac:dyDescent="0.25">
      <c r="A237">
        <v>229</v>
      </c>
      <c r="B237">
        <v>230</v>
      </c>
      <c r="C237" s="8" t="s">
        <v>1050</v>
      </c>
      <c r="D237">
        <v>4102000</v>
      </c>
      <c r="E237">
        <v>4140</v>
      </c>
      <c r="F237" s="8" t="s">
        <v>1400</v>
      </c>
      <c r="G237">
        <v>4</v>
      </c>
      <c r="I237">
        <v>3</v>
      </c>
      <c r="K237">
        <v>1</v>
      </c>
      <c r="L237">
        <v>1</v>
      </c>
      <c r="M237" s="8" t="s">
        <v>156</v>
      </c>
      <c r="N237" s="8"/>
      <c r="O237" s="8" t="s">
        <v>156</v>
      </c>
      <c r="P237" s="8" t="s">
        <v>1215</v>
      </c>
      <c r="Q237">
        <v>6075720000</v>
      </c>
      <c r="R237">
        <v>504000000</v>
      </c>
      <c r="S237">
        <v>504000000</v>
      </c>
      <c r="T237">
        <v>504000000</v>
      </c>
      <c r="U237">
        <v>504000000</v>
      </c>
      <c r="V237">
        <v>504000000</v>
      </c>
      <c r="W237">
        <v>504000000</v>
      </c>
      <c r="X237">
        <v>506520000</v>
      </c>
      <c r="Y237">
        <v>509040000</v>
      </c>
      <c r="Z237">
        <v>509040000</v>
      </c>
      <c r="AA237">
        <v>509040000</v>
      </c>
      <c r="AB237">
        <v>509040000</v>
      </c>
      <c r="AC237">
        <v>509040000</v>
      </c>
    </row>
    <row r="238" spans="1:29" x14ac:dyDescent="0.25">
      <c r="A238">
        <v>230</v>
      </c>
      <c r="B238">
        <v>231</v>
      </c>
      <c r="C238" s="8" t="s">
        <v>1051</v>
      </c>
      <c r="D238">
        <v>4103000</v>
      </c>
      <c r="E238">
        <v>4149</v>
      </c>
      <c r="F238" s="8" t="s">
        <v>1700</v>
      </c>
      <c r="G238">
        <v>4</v>
      </c>
      <c r="I238">
        <v>3</v>
      </c>
      <c r="K238">
        <v>0</v>
      </c>
      <c r="L238">
        <v>0</v>
      </c>
      <c r="M238" s="8" t="s">
        <v>222</v>
      </c>
      <c r="N238" s="8"/>
      <c r="O238" s="8" t="s">
        <v>222</v>
      </c>
      <c r="P238" s="8" t="s">
        <v>1659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29" x14ac:dyDescent="0.25">
      <c r="A239">
        <v>231</v>
      </c>
      <c r="B239">
        <v>232</v>
      </c>
      <c r="C239" s="8" t="s">
        <v>1052</v>
      </c>
      <c r="D239">
        <v>4104000</v>
      </c>
      <c r="F239" s="8"/>
      <c r="G239">
        <v>4</v>
      </c>
      <c r="I239">
        <v>2</v>
      </c>
      <c r="J239">
        <v>2</v>
      </c>
      <c r="K239">
        <v>0</v>
      </c>
      <c r="L239">
        <v>0</v>
      </c>
      <c r="M239" s="8"/>
      <c r="N239" s="8"/>
      <c r="O239" s="8" t="s">
        <v>3</v>
      </c>
      <c r="P239" s="8" t="s">
        <v>1702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25">
      <c r="A240">
        <v>232</v>
      </c>
      <c r="B240">
        <v>233</v>
      </c>
      <c r="C240" s="8" t="s">
        <v>1053</v>
      </c>
      <c r="D240">
        <v>4105000</v>
      </c>
      <c r="F240" s="8"/>
      <c r="G240">
        <v>4</v>
      </c>
      <c r="I240">
        <v>3</v>
      </c>
      <c r="K240">
        <v>0</v>
      </c>
      <c r="L240">
        <v>0</v>
      </c>
      <c r="M240" s="8" t="s">
        <v>14</v>
      </c>
      <c r="N240" s="8"/>
      <c r="O240" s="8" t="s">
        <v>14</v>
      </c>
      <c r="P240" s="8" t="s">
        <v>1703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25">
      <c r="A241">
        <v>233</v>
      </c>
      <c r="B241">
        <v>234</v>
      </c>
      <c r="C241" s="8" t="s">
        <v>1054</v>
      </c>
      <c r="D241">
        <v>4106000</v>
      </c>
      <c r="F241" s="8"/>
      <c r="G241">
        <v>4</v>
      </c>
      <c r="I241">
        <v>3</v>
      </c>
      <c r="K241">
        <v>0</v>
      </c>
      <c r="L241">
        <v>0</v>
      </c>
      <c r="M241" s="8" t="s">
        <v>15</v>
      </c>
      <c r="N241" s="8"/>
      <c r="O241" s="8" t="s">
        <v>15</v>
      </c>
      <c r="P241" s="8" t="s">
        <v>1704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25">
      <c r="A242">
        <v>234</v>
      </c>
      <c r="B242">
        <v>235</v>
      </c>
      <c r="C242" s="8" t="s">
        <v>1055</v>
      </c>
      <c r="D242">
        <v>4107000</v>
      </c>
      <c r="F242" s="8"/>
      <c r="G242">
        <v>4</v>
      </c>
      <c r="I242">
        <v>2</v>
      </c>
      <c r="J242">
        <v>2</v>
      </c>
      <c r="K242">
        <v>0</v>
      </c>
      <c r="L242">
        <v>0</v>
      </c>
      <c r="M242" s="8"/>
      <c r="N242" s="8"/>
      <c r="O242" s="8" t="s">
        <v>4</v>
      </c>
      <c r="P242" s="8" t="s">
        <v>1705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25">
      <c r="A243">
        <v>235</v>
      </c>
      <c r="B243">
        <v>236</v>
      </c>
      <c r="C243" s="8" t="s">
        <v>1056</v>
      </c>
      <c r="D243">
        <v>4108000</v>
      </c>
      <c r="F243" s="8"/>
      <c r="G243">
        <v>4</v>
      </c>
      <c r="I243">
        <v>3</v>
      </c>
      <c r="K243">
        <v>0</v>
      </c>
      <c r="L243">
        <v>0</v>
      </c>
      <c r="M243" s="8" t="s">
        <v>16</v>
      </c>
      <c r="N243" s="8"/>
      <c r="O243" s="8" t="s">
        <v>16</v>
      </c>
      <c r="P243" s="8" t="s">
        <v>1672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x14ac:dyDescent="0.25">
      <c r="A244">
        <v>236</v>
      </c>
      <c r="B244">
        <v>237</v>
      </c>
      <c r="C244" s="8" t="s">
        <v>1057</v>
      </c>
      <c r="D244">
        <v>4109000</v>
      </c>
      <c r="F244" s="8"/>
      <c r="G244">
        <v>4</v>
      </c>
      <c r="I244">
        <v>3</v>
      </c>
      <c r="K244">
        <v>0</v>
      </c>
      <c r="L244">
        <v>0</v>
      </c>
      <c r="M244" s="8" t="s">
        <v>17</v>
      </c>
      <c r="N244" s="8"/>
      <c r="O244" s="8" t="s">
        <v>17</v>
      </c>
      <c r="P244" s="8" t="s">
        <v>1706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25">
      <c r="A245">
        <v>237</v>
      </c>
      <c r="B245">
        <v>238</v>
      </c>
      <c r="C245" s="8" t="s">
        <v>1058</v>
      </c>
      <c r="D245">
        <v>4110000</v>
      </c>
      <c r="F245" s="8"/>
      <c r="G245">
        <v>4</v>
      </c>
      <c r="I245">
        <v>0</v>
      </c>
      <c r="K245">
        <v>1</v>
      </c>
      <c r="L245">
        <v>0</v>
      </c>
      <c r="M245" s="8"/>
      <c r="N245" s="8"/>
      <c r="O245" s="8"/>
      <c r="P245" s="8"/>
    </row>
    <row r="246" spans="1:29" x14ac:dyDescent="0.25">
      <c r="A246">
        <v>238</v>
      </c>
      <c r="B246">
        <v>239</v>
      </c>
      <c r="C246" s="8" t="s">
        <v>1059</v>
      </c>
      <c r="D246">
        <v>4300000</v>
      </c>
      <c r="E246">
        <v>4400</v>
      </c>
      <c r="F246" s="8"/>
      <c r="G246">
        <v>4</v>
      </c>
      <c r="I246">
        <v>1</v>
      </c>
      <c r="J246">
        <v>1</v>
      </c>
      <c r="K246">
        <v>1</v>
      </c>
      <c r="L246">
        <v>1</v>
      </c>
      <c r="M246" s="8"/>
      <c r="N246" s="8"/>
      <c r="O246" s="8" t="s">
        <v>1707</v>
      </c>
      <c r="P246" s="8" t="s">
        <v>1688</v>
      </c>
      <c r="Q246">
        <v>216000000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216000000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25">
      <c r="A247">
        <v>239</v>
      </c>
      <c r="B247">
        <v>240</v>
      </c>
      <c r="C247" s="8" t="s">
        <v>1060</v>
      </c>
      <c r="D247">
        <v>4301000</v>
      </c>
      <c r="E247">
        <v>4410</v>
      </c>
      <c r="F247" s="8" t="s">
        <v>1418</v>
      </c>
      <c r="G247">
        <v>4</v>
      </c>
      <c r="I247">
        <v>3</v>
      </c>
      <c r="K247">
        <v>1</v>
      </c>
      <c r="L247">
        <v>1</v>
      </c>
      <c r="M247" s="8" t="s">
        <v>18</v>
      </c>
      <c r="N247" s="8"/>
      <c r="O247" s="8" t="s">
        <v>18</v>
      </c>
      <c r="P247" s="8" t="s">
        <v>1216</v>
      </c>
      <c r="Q247">
        <v>36000000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36000000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25">
      <c r="A248">
        <v>240</v>
      </c>
      <c r="B248">
        <v>241</v>
      </c>
      <c r="C248" s="8" t="s">
        <v>1061</v>
      </c>
      <c r="D248">
        <v>4302000</v>
      </c>
      <c r="E248">
        <v>4420</v>
      </c>
      <c r="F248" s="8" t="s">
        <v>1421</v>
      </c>
      <c r="G248">
        <v>4</v>
      </c>
      <c r="I248">
        <v>3</v>
      </c>
      <c r="K248">
        <v>1</v>
      </c>
      <c r="L248">
        <v>1</v>
      </c>
      <c r="M248" s="8" t="s">
        <v>19</v>
      </c>
      <c r="N248" s="8"/>
      <c r="O248" s="8" t="s">
        <v>19</v>
      </c>
      <c r="P248" s="8" t="s">
        <v>1217</v>
      </c>
      <c r="Q248">
        <v>180000000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180000000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25">
      <c r="A249">
        <v>241</v>
      </c>
      <c r="B249">
        <v>242</v>
      </c>
      <c r="C249" s="8" t="s">
        <v>1062</v>
      </c>
      <c r="D249">
        <v>4303000</v>
      </c>
      <c r="F249" s="8"/>
      <c r="G249">
        <v>4</v>
      </c>
      <c r="I249">
        <v>0</v>
      </c>
      <c r="K249">
        <v>1</v>
      </c>
      <c r="L249">
        <v>0</v>
      </c>
      <c r="M249" s="8"/>
      <c r="N249" s="8"/>
      <c r="O249" s="8"/>
      <c r="P249" s="8"/>
    </row>
    <row r="250" spans="1:29" x14ac:dyDescent="0.25">
      <c r="A250">
        <v>242</v>
      </c>
      <c r="B250">
        <v>243</v>
      </c>
      <c r="C250" s="8" t="s">
        <v>758</v>
      </c>
      <c r="D250">
        <v>4400000</v>
      </c>
      <c r="E250">
        <v>4490</v>
      </c>
      <c r="F250" s="8"/>
      <c r="G250">
        <v>4</v>
      </c>
      <c r="I250">
        <v>0</v>
      </c>
      <c r="J250">
        <v>2</v>
      </c>
      <c r="K250">
        <v>1</v>
      </c>
      <c r="L250">
        <v>1</v>
      </c>
      <c r="M250" s="8"/>
      <c r="N250" s="8"/>
      <c r="O250" s="8"/>
      <c r="P250" s="8" t="s">
        <v>1716</v>
      </c>
      <c r="Q250">
        <v>4798133000</v>
      </c>
      <c r="R250">
        <v>388950000</v>
      </c>
      <c r="S250">
        <v>386680000</v>
      </c>
      <c r="T250">
        <v>382880000</v>
      </c>
      <c r="U250">
        <v>385480000</v>
      </c>
      <c r="V250">
        <v>383280000</v>
      </c>
      <c r="W250">
        <v>384280000</v>
      </c>
      <c r="X250">
        <v>598800000</v>
      </c>
      <c r="Y250">
        <v>386176000</v>
      </c>
      <c r="Z250">
        <v>368443000</v>
      </c>
      <c r="AA250">
        <v>365790000</v>
      </c>
      <c r="AB250">
        <v>384796000</v>
      </c>
      <c r="AC250">
        <v>382578000</v>
      </c>
    </row>
    <row r="251" spans="1:29" x14ac:dyDescent="0.25">
      <c r="A251">
        <v>243</v>
      </c>
      <c r="B251">
        <v>244</v>
      </c>
      <c r="C251" s="8" t="s">
        <v>1063</v>
      </c>
      <c r="D251">
        <v>4401000</v>
      </c>
      <c r="F251" s="8"/>
      <c r="G251">
        <v>4</v>
      </c>
      <c r="I251">
        <v>0</v>
      </c>
      <c r="K251">
        <v>1</v>
      </c>
      <c r="L251">
        <v>0</v>
      </c>
      <c r="M251" s="8"/>
      <c r="N251" s="8"/>
      <c r="O251" s="8"/>
      <c r="P251" s="8"/>
    </row>
    <row r="252" spans="1:29" x14ac:dyDescent="0.25">
      <c r="A252">
        <v>244</v>
      </c>
      <c r="B252">
        <v>245</v>
      </c>
      <c r="C252" s="8" t="s">
        <v>759</v>
      </c>
      <c r="D252">
        <v>4500000</v>
      </c>
      <c r="E252">
        <v>4500</v>
      </c>
      <c r="F252" s="8"/>
      <c r="G252">
        <v>4</v>
      </c>
      <c r="I252">
        <v>0</v>
      </c>
      <c r="J252">
        <v>1</v>
      </c>
      <c r="K252">
        <v>1</v>
      </c>
      <c r="L252">
        <v>1</v>
      </c>
      <c r="M252" s="8"/>
      <c r="N252" s="8"/>
      <c r="O252" s="8"/>
      <c r="P252" s="8" t="s">
        <v>1747</v>
      </c>
      <c r="Q252">
        <v>4582133000</v>
      </c>
      <c r="R252">
        <v>388950000</v>
      </c>
      <c r="S252">
        <v>386680000</v>
      </c>
      <c r="T252">
        <v>382880000</v>
      </c>
      <c r="U252">
        <v>385480000</v>
      </c>
      <c r="V252">
        <v>383280000</v>
      </c>
      <c r="W252">
        <v>384280000</v>
      </c>
      <c r="X252">
        <v>382800000</v>
      </c>
      <c r="Y252">
        <v>386176000</v>
      </c>
      <c r="Z252">
        <v>368443000</v>
      </c>
      <c r="AA252">
        <v>365790000</v>
      </c>
      <c r="AB252">
        <v>384796000</v>
      </c>
      <c r="AC252">
        <v>382578000</v>
      </c>
    </row>
    <row r="253" spans="1:29" x14ac:dyDescent="0.25">
      <c r="A253">
        <v>245</v>
      </c>
      <c r="B253">
        <v>246</v>
      </c>
      <c r="C253" s="8" t="s">
        <v>760</v>
      </c>
      <c r="D253">
        <v>4510000</v>
      </c>
      <c r="F253" s="8"/>
      <c r="G253">
        <v>4</v>
      </c>
      <c r="I253">
        <v>2</v>
      </c>
      <c r="J253">
        <v>2</v>
      </c>
      <c r="K253">
        <v>1</v>
      </c>
      <c r="L253">
        <v>1</v>
      </c>
      <c r="M253" s="8"/>
      <c r="N253" s="8"/>
      <c r="O253" s="8" t="s">
        <v>732</v>
      </c>
      <c r="P253" s="8" t="s">
        <v>1660</v>
      </c>
      <c r="Q253">
        <v>3046320000</v>
      </c>
      <c r="R253">
        <v>254400000</v>
      </c>
      <c r="S253">
        <v>254400000</v>
      </c>
      <c r="T253">
        <v>249600000</v>
      </c>
      <c r="U253">
        <v>254400000</v>
      </c>
      <c r="V253">
        <v>252000000</v>
      </c>
      <c r="W253">
        <v>254400000</v>
      </c>
      <c r="X253">
        <v>252720000</v>
      </c>
      <c r="Y253">
        <v>255840000</v>
      </c>
      <c r="Z253">
        <v>255840000</v>
      </c>
      <c r="AA253">
        <v>253440000</v>
      </c>
      <c r="AB253">
        <v>255840000</v>
      </c>
      <c r="AC253">
        <v>253440000</v>
      </c>
    </row>
    <row r="254" spans="1:29" x14ac:dyDescent="0.25">
      <c r="A254">
        <v>246</v>
      </c>
      <c r="B254">
        <v>247</v>
      </c>
      <c r="C254" s="8" t="s">
        <v>1064</v>
      </c>
      <c r="D254">
        <v>4511000</v>
      </c>
      <c r="F254" s="8"/>
      <c r="G254">
        <v>4</v>
      </c>
      <c r="I254">
        <v>3</v>
      </c>
      <c r="K254">
        <v>1</v>
      </c>
      <c r="L254">
        <v>1</v>
      </c>
      <c r="M254" s="8" t="s">
        <v>555</v>
      </c>
      <c r="N254" s="8"/>
      <c r="O254" s="8" t="s">
        <v>555</v>
      </c>
      <c r="P254" s="8" t="s">
        <v>1218</v>
      </c>
      <c r="Q254">
        <v>1301940000</v>
      </c>
      <c r="R254">
        <v>108000000</v>
      </c>
      <c r="S254">
        <v>108000000</v>
      </c>
      <c r="T254">
        <v>108000000</v>
      </c>
      <c r="U254">
        <v>108000000</v>
      </c>
      <c r="V254">
        <v>108000000</v>
      </c>
      <c r="W254">
        <v>108000000</v>
      </c>
      <c r="X254">
        <v>108540000</v>
      </c>
      <c r="Y254">
        <v>109080000</v>
      </c>
      <c r="Z254">
        <v>109080000</v>
      </c>
      <c r="AA254">
        <v>109080000</v>
      </c>
      <c r="AB254">
        <v>109080000</v>
      </c>
      <c r="AC254">
        <v>109080000</v>
      </c>
    </row>
    <row r="255" spans="1:29" x14ac:dyDescent="0.25">
      <c r="A255">
        <v>247</v>
      </c>
      <c r="B255">
        <v>248</v>
      </c>
      <c r="C255" s="8" t="s">
        <v>1065</v>
      </c>
      <c r="D255">
        <v>4512000</v>
      </c>
      <c r="F255" s="8"/>
      <c r="G255">
        <v>4</v>
      </c>
      <c r="I255">
        <v>3</v>
      </c>
      <c r="K255">
        <v>1</v>
      </c>
      <c r="L255">
        <v>1</v>
      </c>
      <c r="M255" s="8" t="s">
        <v>557</v>
      </c>
      <c r="N255" s="8"/>
      <c r="O255" s="8" t="s">
        <v>557</v>
      </c>
      <c r="P255" s="8" t="s">
        <v>1219</v>
      </c>
      <c r="Q255">
        <v>433980000</v>
      </c>
      <c r="R255">
        <v>36000000</v>
      </c>
      <c r="S255">
        <v>36000000</v>
      </c>
      <c r="T255">
        <v>36000000</v>
      </c>
      <c r="U255">
        <v>36000000</v>
      </c>
      <c r="V255">
        <v>36000000</v>
      </c>
      <c r="W255">
        <v>36000000</v>
      </c>
      <c r="X255">
        <v>36180000</v>
      </c>
      <c r="Y255">
        <v>36360000</v>
      </c>
      <c r="Z255">
        <v>36360000</v>
      </c>
      <c r="AA255">
        <v>36360000</v>
      </c>
      <c r="AB255">
        <v>36360000</v>
      </c>
      <c r="AC255">
        <v>36360000</v>
      </c>
    </row>
    <row r="256" spans="1:29" x14ac:dyDescent="0.25">
      <c r="A256">
        <v>248</v>
      </c>
      <c r="B256">
        <v>249</v>
      </c>
      <c r="C256" s="8" t="s">
        <v>1066</v>
      </c>
      <c r="D256">
        <v>4513000</v>
      </c>
      <c r="F256" s="8"/>
      <c r="G256">
        <v>4</v>
      </c>
      <c r="I256">
        <v>3</v>
      </c>
      <c r="K256">
        <v>1</v>
      </c>
      <c r="L256">
        <v>1</v>
      </c>
      <c r="M256" s="8" t="s">
        <v>559</v>
      </c>
      <c r="N256" s="8"/>
      <c r="O256" s="8" t="s">
        <v>559</v>
      </c>
      <c r="P256" s="8" t="s">
        <v>1220</v>
      </c>
      <c r="Q256">
        <v>878400000</v>
      </c>
      <c r="R256">
        <v>74400000</v>
      </c>
      <c r="S256">
        <v>74400000</v>
      </c>
      <c r="T256">
        <v>69600000</v>
      </c>
      <c r="U256">
        <v>74400000</v>
      </c>
      <c r="V256">
        <v>72000000</v>
      </c>
      <c r="W256">
        <v>74400000</v>
      </c>
      <c r="X256">
        <v>72000000</v>
      </c>
      <c r="Y256">
        <v>74400000</v>
      </c>
      <c r="Z256">
        <v>74400000</v>
      </c>
      <c r="AA256">
        <v>72000000</v>
      </c>
      <c r="AB256">
        <v>74400000</v>
      </c>
      <c r="AC256">
        <v>72000000</v>
      </c>
    </row>
    <row r="257" spans="1:29" x14ac:dyDescent="0.25">
      <c r="A257">
        <v>249</v>
      </c>
      <c r="B257">
        <v>250</v>
      </c>
      <c r="C257" s="8" t="s">
        <v>1067</v>
      </c>
      <c r="D257">
        <v>4514000</v>
      </c>
      <c r="F257" s="8"/>
      <c r="G257">
        <v>4</v>
      </c>
      <c r="I257">
        <v>3</v>
      </c>
      <c r="K257">
        <v>1</v>
      </c>
      <c r="L257">
        <v>1</v>
      </c>
      <c r="M257" s="8" t="s">
        <v>561</v>
      </c>
      <c r="N257" s="8"/>
      <c r="O257" s="8" t="s">
        <v>561</v>
      </c>
      <c r="P257" s="8" t="s">
        <v>1221</v>
      </c>
      <c r="Q257">
        <v>144000000</v>
      </c>
      <c r="R257">
        <v>12000000</v>
      </c>
      <c r="S257">
        <v>12000000</v>
      </c>
      <c r="T257">
        <v>12000000</v>
      </c>
      <c r="U257">
        <v>12000000</v>
      </c>
      <c r="V257">
        <v>12000000</v>
      </c>
      <c r="W257">
        <v>12000000</v>
      </c>
      <c r="X257">
        <v>12000000</v>
      </c>
      <c r="Y257">
        <v>12000000</v>
      </c>
      <c r="Z257">
        <v>12000000</v>
      </c>
      <c r="AA257">
        <v>12000000</v>
      </c>
      <c r="AB257">
        <v>12000000</v>
      </c>
      <c r="AC257">
        <v>12000000</v>
      </c>
    </row>
    <row r="258" spans="1:29" x14ac:dyDescent="0.25">
      <c r="A258">
        <v>250</v>
      </c>
      <c r="B258">
        <v>251</v>
      </c>
      <c r="C258" s="8" t="s">
        <v>761</v>
      </c>
      <c r="D258">
        <v>4515000</v>
      </c>
      <c r="F258" s="8"/>
      <c r="G258">
        <v>4</v>
      </c>
      <c r="I258">
        <v>3</v>
      </c>
      <c r="K258">
        <v>1</v>
      </c>
      <c r="L258">
        <v>1</v>
      </c>
      <c r="M258" s="8" t="s">
        <v>563</v>
      </c>
      <c r="N258" s="8"/>
      <c r="O258" s="8" t="s">
        <v>563</v>
      </c>
      <c r="P258" s="8" t="s">
        <v>1222</v>
      </c>
      <c r="Q258">
        <v>288000000</v>
      </c>
      <c r="R258">
        <v>24000000</v>
      </c>
      <c r="S258">
        <v>24000000</v>
      </c>
      <c r="T258">
        <v>24000000</v>
      </c>
      <c r="U258">
        <v>24000000</v>
      </c>
      <c r="V258">
        <v>24000000</v>
      </c>
      <c r="W258">
        <v>24000000</v>
      </c>
      <c r="X258">
        <v>24000000</v>
      </c>
      <c r="Y258">
        <v>24000000</v>
      </c>
      <c r="Z258">
        <v>24000000</v>
      </c>
      <c r="AA258">
        <v>24000000</v>
      </c>
      <c r="AB258">
        <v>24000000</v>
      </c>
      <c r="AC258">
        <v>24000000</v>
      </c>
    </row>
    <row r="259" spans="1:29" x14ac:dyDescent="0.25">
      <c r="A259">
        <v>251</v>
      </c>
      <c r="B259">
        <v>252</v>
      </c>
      <c r="C259" s="8" t="s">
        <v>1068</v>
      </c>
      <c r="D259">
        <v>4516000</v>
      </c>
      <c r="F259" s="8"/>
      <c r="G259">
        <v>4</v>
      </c>
      <c r="I259">
        <v>3</v>
      </c>
      <c r="K259">
        <v>0</v>
      </c>
      <c r="L259">
        <v>0</v>
      </c>
      <c r="M259" s="8" t="s">
        <v>724</v>
      </c>
      <c r="N259" s="8"/>
      <c r="O259" s="8" t="s">
        <v>724</v>
      </c>
      <c r="P259" s="8" t="s">
        <v>1665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 x14ac:dyDescent="0.25">
      <c r="A260">
        <v>252</v>
      </c>
      <c r="B260">
        <v>253</v>
      </c>
      <c r="C260" s="8" t="s">
        <v>762</v>
      </c>
      <c r="D260">
        <v>4520000</v>
      </c>
      <c r="F260" s="8"/>
      <c r="G260">
        <v>4</v>
      </c>
      <c r="I260">
        <v>2</v>
      </c>
      <c r="J260">
        <v>2</v>
      </c>
      <c r="K260">
        <v>0</v>
      </c>
      <c r="L260">
        <v>0</v>
      </c>
      <c r="M260" s="8"/>
      <c r="N260" s="8"/>
      <c r="O260" s="8" t="s">
        <v>5</v>
      </c>
      <c r="P260" s="8" t="s">
        <v>1663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29" x14ac:dyDescent="0.25">
      <c r="A261">
        <v>253</v>
      </c>
      <c r="B261">
        <v>254</v>
      </c>
      <c r="C261" s="8" t="s">
        <v>1069</v>
      </c>
      <c r="D261">
        <v>4521000</v>
      </c>
      <c r="F261" s="8"/>
      <c r="G261">
        <v>4</v>
      </c>
      <c r="I261">
        <v>3</v>
      </c>
      <c r="K261">
        <v>0</v>
      </c>
      <c r="L261">
        <v>0</v>
      </c>
      <c r="M261" s="8" t="s">
        <v>20</v>
      </c>
      <c r="N261" s="8"/>
      <c r="O261" s="8" t="s">
        <v>20</v>
      </c>
      <c r="P261" s="8" t="s">
        <v>1667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 x14ac:dyDescent="0.25">
      <c r="A262">
        <v>254</v>
      </c>
      <c r="B262">
        <v>255</v>
      </c>
      <c r="C262" s="8" t="s">
        <v>1070</v>
      </c>
      <c r="D262">
        <v>4530000</v>
      </c>
      <c r="F262" s="8"/>
      <c r="G262">
        <v>4</v>
      </c>
      <c r="I262">
        <v>2</v>
      </c>
      <c r="J262">
        <v>2</v>
      </c>
      <c r="K262">
        <v>1</v>
      </c>
      <c r="L262">
        <v>1</v>
      </c>
      <c r="M262" s="8"/>
      <c r="N262" s="8"/>
      <c r="O262" s="8" t="s">
        <v>734</v>
      </c>
      <c r="P262" s="8" t="s">
        <v>1664</v>
      </c>
      <c r="Q262">
        <v>86400000</v>
      </c>
      <c r="R262">
        <v>7200000</v>
      </c>
      <c r="S262">
        <v>7200000</v>
      </c>
      <c r="T262">
        <v>7200000</v>
      </c>
      <c r="U262">
        <v>7200000</v>
      </c>
      <c r="V262">
        <v>7200000</v>
      </c>
      <c r="W262">
        <v>7200000</v>
      </c>
      <c r="X262">
        <v>7200000</v>
      </c>
      <c r="Y262">
        <v>7200000</v>
      </c>
      <c r="Z262">
        <v>7200000</v>
      </c>
      <c r="AA262">
        <v>7200000</v>
      </c>
      <c r="AB262">
        <v>7200000</v>
      </c>
      <c r="AC262">
        <v>7200000</v>
      </c>
    </row>
    <row r="263" spans="1:29" x14ac:dyDescent="0.25">
      <c r="A263">
        <v>255</v>
      </c>
      <c r="B263">
        <v>256</v>
      </c>
      <c r="C263" s="8" t="s">
        <v>1071</v>
      </c>
      <c r="D263">
        <v>4531000</v>
      </c>
      <c r="F263" s="8"/>
      <c r="G263">
        <v>4</v>
      </c>
      <c r="I263">
        <v>3</v>
      </c>
      <c r="K263">
        <v>1</v>
      </c>
      <c r="L263">
        <v>1</v>
      </c>
      <c r="M263" s="8" t="s">
        <v>567</v>
      </c>
      <c r="N263" s="8"/>
      <c r="O263" s="8" t="s">
        <v>567</v>
      </c>
      <c r="P263" s="8" t="s">
        <v>1224</v>
      </c>
      <c r="Q263">
        <v>43200000</v>
      </c>
      <c r="R263">
        <v>3600000</v>
      </c>
      <c r="S263">
        <v>3600000</v>
      </c>
      <c r="T263">
        <v>3600000</v>
      </c>
      <c r="U263">
        <v>3600000</v>
      </c>
      <c r="V263">
        <v>3600000</v>
      </c>
      <c r="W263">
        <v>3600000</v>
      </c>
      <c r="X263">
        <v>3600000</v>
      </c>
      <c r="Y263">
        <v>3600000</v>
      </c>
      <c r="Z263">
        <v>3600000</v>
      </c>
      <c r="AA263">
        <v>3600000</v>
      </c>
      <c r="AB263">
        <v>3600000</v>
      </c>
      <c r="AC263">
        <v>3600000</v>
      </c>
    </row>
    <row r="264" spans="1:29" x14ac:dyDescent="0.25">
      <c r="A264">
        <v>256</v>
      </c>
      <c r="B264">
        <v>257</v>
      </c>
      <c r="C264" s="8" t="s">
        <v>1072</v>
      </c>
      <c r="D264">
        <v>4532000</v>
      </c>
      <c r="F264" s="8"/>
      <c r="G264">
        <v>4</v>
      </c>
      <c r="I264">
        <v>3</v>
      </c>
      <c r="K264">
        <v>1</v>
      </c>
      <c r="L264">
        <v>1</v>
      </c>
      <c r="M264" s="8" t="s">
        <v>569</v>
      </c>
      <c r="N264" s="8"/>
      <c r="O264" s="8" t="s">
        <v>569</v>
      </c>
      <c r="P264" s="8" t="s">
        <v>1225</v>
      </c>
      <c r="Q264">
        <v>43200000</v>
      </c>
      <c r="R264">
        <v>3600000</v>
      </c>
      <c r="S264">
        <v>3600000</v>
      </c>
      <c r="T264">
        <v>3600000</v>
      </c>
      <c r="U264">
        <v>3600000</v>
      </c>
      <c r="V264">
        <v>3600000</v>
      </c>
      <c r="W264">
        <v>3600000</v>
      </c>
      <c r="X264">
        <v>3600000</v>
      </c>
      <c r="Y264">
        <v>3600000</v>
      </c>
      <c r="Z264">
        <v>3600000</v>
      </c>
      <c r="AA264">
        <v>3600000</v>
      </c>
      <c r="AB264">
        <v>3600000</v>
      </c>
      <c r="AC264">
        <v>3600000</v>
      </c>
    </row>
    <row r="265" spans="1:29" x14ac:dyDescent="0.25">
      <c r="A265">
        <v>257</v>
      </c>
      <c r="B265">
        <v>258</v>
      </c>
      <c r="C265" s="8" t="s">
        <v>1073</v>
      </c>
      <c r="D265">
        <v>4533000</v>
      </c>
      <c r="F265" s="8"/>
      <c r="G265">
        <v>4</v>
      </c>
      <c r="I265">
        <v>3</v>
      </c>
      <c r="K265">
        <v>0</v>
      </c>
      <c r="L265">
        <v>0</v>
      </c>
      <c r="M265" s="8" t="s">
        <v>725</v>
      </c>
      <c r="N265" s="8"/>
      <c r="O265" s="8" t="s">
        <v>725</v>
      </c>
      <c r="P265" s="8" t="s">
        <v>1666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x14ac:dyDescent="0.25">
      <c r="A266">
        <v>258</v>
      </c>
      <c r="B266">
        <v>259</v>
      </c>
      <c r="C266" s="8" t="s">
        <v>1074</v>
      </c>
      <c r="D266">
        <v>4540000</v>
      </c>
      <c r="F266" s="8"/>
      <c r="G266">
        <v>4</v>
      </c>
      <c r="I266">
        <v>2</v>
      </c>
      <c r="J266">
        <v>2</v>
      </c>
      <c r="K266">
        <v>1</v>
      </c>
      <c r="L266">
        <v>1</v>
      </c>
      <c r="M266" s="8" t="s">
        <v>24</v>
      </c>
      <c r="N266" s="8"/>
      <c r="O266" s="8" t="s">
        <v>24</v>
      </c>
      <c r="P266" s="8" t="s">
        <v>1244</v>
      </c>
      <c r="Q266">
        <v>28800000</v>
      </c>
      <c r="R266">
        <v>2400000</v>
      </c>
      <c r="S266">
        <v>2400000</v>
      </c>
      <c r="T266">
        <v>2400000</v>
      </c>
      <c r="U266">
        <v>2400000</v>
      </c>
      <c r="V266">
        <v>2400000</v>
      </c>
      <c r="W266">
        <v>2400000</v>
      </c>
      <c r="X266">
        <v>2400000</v>
      </c>
      <c r="Y266">
        <v>2400000</v>
      </c>
      <c r="Z266">
        <v>2400000</v>
      </c>
      <c r="AA266">
        <v>2400000</v>
      </c>
      <c r="AB266">
        <v>2400000</v>
      </c>
      <c r="AC266">
        <v>2400000</v>
      </c>
    </row>
    <row r="267" spans="1:29" x14ac:dyDescent="0.25">
      <c r="A267">
        <v>259</v>
      </c>
      <c r="B267">
        <v>260</v>
      </c>
      <c r="C267" s="8" t="s">
        <v>763</v>
      </c>
      <c r="D267">
        <v>4550000</v>
      </c>
      <c r="E267">
        <v>4660</v>
      </c>
      <c r="F267" s="8" t="s">
        <v>1444</v>
      </c>
      <c r="G267">
        <v>4</v>
      </c>
      <c r="I267">
        <v>2</v>
      </c>
      <c r="J267">
        <v>2</v>
      </c>
      <c r="K267">
        <v>1</v>
      </c>
      <c r="L267">
        <v>1</v>
      </c>
      <c r="M267" s="8" t="s">
        <v>726</v>
      </c>
      <c r="N267" s="8"/>
      <c r="O267" s="8" t="s">
        <v>726</v>
      </c>
      <c r="P267" s="8" t="s">
        <v>1230</v>
      </c>
      <c r="Q267">
        <v>229680000</v>
      </c>
      <c r="R267">
        <v>19140000</v>
      </c>
      <c r="S267">
        <v>19140000</v>
      </c>
      <c r="T267">
        <v>19140000</v>
      </c>
      <c r="U267">
        <v>19140000</v>
      </c>
      <c r="V267">
        <v>19140000</v>
      </c>
      <c r="W267">
        <v>19140000</v>
      </c>
      <c r="X267">
        <v>19140000</v>
      </c>
      <c r="Y267">
        <v>19140000</v>
      </c>
      <c r="Z267">
        <v>19140000</v>
      </c>
      <c r="AA267">
        <v>19140000</v>
      </c>
      <c r="AB267">
        <v>19140000</v>
      </c>
      <c r="AC267">
        <v>19140000</v>
      </c>
    </row>
    <row r="268" spans="1:29" x14ac:dyDescent="0.25">
      <c r="A268">
        <v>260</v>
      </c>
      <c r="B268">
        <v>261</v>
      </c>
      <c r="C268" s="8" t="s">
        <v>764</v>
      </c>
      <c r="D268">
        <v>4560000</v>
      </c>
      <c r="F268" s="8"/>
      <c r="G268">
        <v>4</v>
      </c>
      <c r="I268">
        <v>2</v>
      </c>
      <c r="J268">
        <v>2</v>
      </c>
      <c r="K268">
        <v>1</v>
      </c>
      <c r="L268">
        <v>1</v>
      </c>
      <c r="M268" s="8"/>
      <c r="N268" s="8"/>
      <c r="O268" s="8" t="s">
        <v>733</v>
      </c>
      <c r="P268" s="8" t="s">
        <v>1708</v>
      </c>
      <c r="Q268">
        <v>792548000</v>
      </c>
      <c r="R268">
        <v>69060000</v>
      </c>
      <c r="S268">
        <v>67540000</v>
      </c>
      <c r="T268">
        <v>69290000</v>
      </c>
      <c r="U268">
        <v>67840000</v>
      </c>
      <c r="V268">
        <v>68790000</v>
      </c>
      <c r="W268">
        <v>68140000</v>
      </c>
      <c r="X268">
        <v>69090000</v>
      </c>
      <c r="Y268">
        <v>68746000</v>
      </c>
      <c r="Z268">
        <v>51425500</v>
      </c>
      <c r="AA268">
        <v>52305000</v>
      </c>
      <c r="AB268">
        <v>69683500</v>
      </c>
      <c r="AC268">
        <v>70638000</v>
      </c>
    </row>
    <row r="269" spans="1:29" x14ac:dyDescent="0.25">
      <c r="A269">
        <v>261</v>
      </c>
      <c r="B269">
        <v>262</v>
      </c>
      <c r="C269" s="8" t="s">
        <v>1075</v>
      </c>
      <c r="D269">
        <v>4561000</v>
      </c>
      <c r="E269">
        <v>4600</v>
      </c>
      <c r="F269" s="8" t="s">
        <v>1430</v>
      </c>
      <c r="G269">
        <v>4</v>
      </c>
      <c r="I269">
        <v>3</v>
      </c>
      <c r="K269">
        <v>1</v>
      </c>
      <c r="L269">
        <v>1</v>
      </c>
      <c r="M269" s="8" t="s">
        <v>593</v>
      </c>
      <c r="N269" s="8"/>
      <c r="O269" s="8" t="s">
        <v>593</v>
      </c>
      <c r="P269" s="8" t="s">
        <v>1240</v>
      </c>
      <c r="Q269">
        <v>34320000</v>
      </c>
      <c r="R269">
        <v>2860000</v>
      </c>
      <c r="S269">
        <v>2860000</v>
      </c>
      <c r="T269">
        <v>2860000</v>
      </c>
      <c r="U269">
        <v>2860000</v>
      </c>
      <c r="V269">
        <v>2860000</v>
      </c>
      <c r="W269">
        <v>2860000</v>
      </c>
      <c r="X269">
        <v>2860000</v>
      </c>
      <c r="Y269">
        <v>2860000</v>
      </c>
      <c r="Z269">
        <v>2860000</v>
      </c>
      <c r="AA269">
        <v>2860000</v>
      </c>
      <c r="AB269">
        <v>2860000</v>
      </c>
      <c r="AC269">
        <v>2860000</v>
      </c>
    </row>
    <row r="270" spans="1:29" x14ac:dyDescent="0.25">
      <c r="A270">
        <v>262</v>
      </c>
      <c r="B270">
        <v>263</v>
      </c>
      <c r="C270" s="8" t="s">
        <v>1076</v>
      </c>
      <c r="D270">
        <v>4562000</v>
      </c>
      <c r="E270">
        <v>4605</v>
      </c>
      <c r="F270" s="8" t="s">
        <v>1432</v>
      </c>
      <c r="G270">
        <v>4</v>
      </c>
      <c r="I270">
        <v>3</v>
      </c>
      <c r="K270">
        <v>1</v>
      </c>
      <c r="L270">
        <v>1</v>
      </c>
      <c r="M270" s="8" t="s">
        <v>595</v>
      </c>
      <c r="N270" s="8"/>
      <c r="O270" s="8" t="s">
        <v>595</v>
      </c>
      <c r="P270" s="8" t="s">
        <v>1241</v>
      </c>
      <c r="Q270">
        <v>450700000</v>
      </c>
      <c r="R270">
        <v>41600000</v>
      </c>
      <c r="S270">
        <v>40000000</v>
      </c>
      <c r="T270">
        <v>40800000</v>
      </c>
      <c r="U270">
        <v>40000000</v>
      </c>
      <c r="V270">
        <v>40400000</v>
      </c>
      <c r="W270">
        <v>40000000</v>
      </c>
      <c r="X270">
        <v>40400000</v>
      </c>
      <c r="Y270">
        <v>40300000</v>
      </c>
      <c r="Z270">
        <v>22600000</v>
      </c>
      <c r="AA270">
        <v>23000000</v>
      </c>
      <c r="AB270">
        <v>40600000</v>
      </c>
      <c r="AC270">
        <v>41000000</v>
      </c>
    </row>
    <row r="271" spans="1:29" x14ac:dyDescent="0.25">
      <c r="A271">
        <v>263</v>
      </c>
      <c r="B271">
        <v>264</v>
      </c>
      <c r="C271" s="8" t="s">
        <v>1077</v>
      </c>
      <c r="D271">
        <v>4563000</v>
      </c>
      <c r="E271">
        <v>4610</v>
      </c>
      <c r="F271" s="8" t="s">
        <v>1434</v>
      </c>
      <c r="G271">
        <v>4</v>
      </c>
      <c r="I271">
        <v>3</v>
      </c>
      <c r="K271">
        <v>1</v>
      </c>
      <c r="L271">
        <v>1</v>
      </c>
      <c r="M271" s="8" t="s">
        <v>597</v>
      </c>
      <c r="N271" s="8"/>
      <c r="O271" s="8" t="s">
        <v>597</v>
      </c>
      <c r="P271" s="8" t="s">
        <v>1242</v>
      </c>
      <c r="Q271">
        <v>228328000</v>
      </c>
      <c r="R271">
        <v>18000000</v>
      </c>
      <c r="S271">
        <v>18080000</v>
      </c>
      <c r="T271">
        <v>19030000</v>
      </c>
      <c r="U271">
        <v>18380000</v>
      </c>
      <c r="V271">
        <v>18930000</v>
      </c>
      <c r="W271">
        <v>18680000</v>
      </c>
      <c r="X271">
        <v>19230000</v>
      </c>
      <c r="Y271">
        <v>18986000</v>
      </c>
      <c r="Z271">
        <v>19365500</v>
      </c>
      <c r="AA271">
        <v>19845000</v>
      </c>
      <c r="AB271">
        <v>19623500</v>
      </c>
      <c r="AC271">
        <v>20178000</v>
      </c>
    </row>
    <row r="272" spans="1:29" x14ac:dyDescent="0.25">
      <c r="A272">
        <v>264</v>
      </c>
      <c r="B272">
        <v>265</v>
      </c>
      <c r="C272" s="8" t="s">
        <v>1078</v>
      </c>
      <c r="D272">
        <v>4564000</v>
      </c>
      <c r="E272">
        <v>4615</v>
      </c>
      <c r="F272" s="8" t="s">
        <v>1436</v>
      </c>
      <c r="G272">
        <v>4</v>
      </c>
      <c r="I272">
        <v>3</v>
      </c>
      <c r="K272">
        <v>1</v>
      </c>
      <c r="L272">
        <v>1</v>
      </c>
      <c r="M272" s="8" t="s">
        <v>599</v>
      </c>
      <c r="N272" s="8"/>
      <c r="O272" s="8" t="s">
        <v>599</v>
      </c>
      <c r="P272" s="8" t="s">
        <v>1243</v>
      </c>
      <c r="Q272">
        <v>79200000</v>
      </c>
      <c r="R272">
        <v>6600000</v>
      </c>
      <c r="S272">
        <v>6600000</v>
      </c>
      <c r="T272">
        <v>6600000</v>
      </c>
      <c r="U272">
        <v>6600000</v>
      </c>
      <c r="V272">
        <v>6600000</v>
      </c>
      <c r="W272">
        <v>6600000</v>
      </c>
      <c r="X272">
        <v>6600000</v>
      </c>
      <c r="Y272">
        <v>6600000</v>
      </c>
      <c r="Z272">
        <v>6600000</v>
      </c>
      <c r="AA272">
        <v>6600000</v>
      </c>
      <c r="AB272">
        <v>6600000</v>
      </c>
      <c r="AC272">
        <v>6600000</v>
      </c>
    </row>
    <row r="273" spans="1:29" x14ac:dyDescent="0.25">
      <c r="A273">
        <v>265</v>
      </c>
      <c r="B273">
        <v>266</v>
      </c>
      <c r="C273" s="8" t="s">
        <v>1079</v>
      </c>
      <c r="D273">
        <v>4570000</v>
      </c>
      <c r="F273" s="8"/>
      <c r="G273">
        <v>4</v>
      </c>
      <c r="I273">
        <v>2</v>
      </c>
      <c r="J273">
        <v>2</v>
      </c>
      <c r="K273">
        <v>0</v>
      </c>
      <c r="L273">
        <v>0</v>
      </c>
      <c r="M273" s="8"/>
      <c r="N273" s="8"/>
      <c r="O273" s="8" t="s">
        <v>6</v>
      </c>
      <c r="P273" s="8" t="s">
        <v>1702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25">
      <c r="A274">
        <v>266</v>
      </c>
      <c r="B274">
        <v>267</v>
      </c>
      <c r="C274" s="8" t="s">
        <v>1080</v>
      </c>
      <c r="D274">
        <v>4571000</v>
      </c>
      <c r="F274" s="8"/>
      <c r="G274">
        <v>4</v>
      </c>
      <c r="I274">
        <v>3</v>
      </c>
      <c r="K274">
        <v>0</v>
      </c>
      <c r="L274">
        <v>0</v>
      </c>
      <c r="M274" s="8" t="s">
        <v>25</v>
      </c>
      <c r="N274" s="8"/>
      <c r="O274" s="8" t="s">
        <v>25</v>
      </c>
      <c r="P274" s="8" t="s">
        <v>1709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x14ac:dyDescent="0.25">
      <c r="A275">
        <v>267</v>
      </c>
      <c r="B275">
        <v>268</v>
      </c>
      <c r="C275" s="8" t="s">
        <v>1081</v>
      </c>
      <c r="D275">
        <v>4572000</v>
      </c>
      <c r="F275" s="8"/>
      <c r="G275">
        <v>4</v>
      </c>
      <c r="I275">
        <v>3</v>
      </c>
      <c r="K275">
        <v>0</v>
      </c>
      <c r="L275">
        <v>0</v>
      </c>
      <c r="M275" s="8" t="s">
        <v>26</v>
      </c>
      <c r="N275" s="8"/>
      <c r="O275" s="8" t="s">
        <v>26</v>
      </c>
      <c r="P275" s="8" t="s">
        <v>1710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25">
      <c r="A276">
        <v>268</v>
      </c>
      <c r="B276">
        <v>269</v>
      </c>
      <c r="C276" s="8" t="s">
        <v>1082</v>
      </c>
      <c r="D276">
        <v>4580000</v>
      </c>
      <c r="F276" s="8"/>
      <c r="G276">
        <v>4</v>
      </c>
      <c r="I276">
        <v>2</v>
      </c>
      <c r="J276">
        <v>2</v>
      </c>
      <c r="K276">
        <v>0</v>
      </c>
      <c r="L276">
        <v>0</v>
      </c>
      <c r="M276" s="8"/>
      <c r="N276" s="8"/>
      <c r="O276" s="8" t="s">
        <v>7</v>
      </c>
      <c r="P276" s="8" t="s">
        <v>1711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</row>
    <row r="277" spans="1:29" x14ac:dyDescent="0.25">
      <c r="A277">
        <v>269</v>
      </c>
      <c r="B277">
        <v>270</v>
      </c>
      <c r="C277" s="8" t="s">
        <v>1083</v>
      </c>
      <c r="D277">
        <v>4581000</v>
      </c>
      <c r="F277" s="8"/>
      <c r="G277">
        <v>4</v>
      </c>
      <c r="I277">
        <v>3</v>
      </c>
      <c r="K277">
        <v>0</v>
      </c>
      <c r="L277">
        <v>0</v>
      </c>
      <c r="M277" s="8" t="s">
        <v>27</v>
      </c>
      <c r="N277" s="8"/>
      <c r="O277" s="8" t="s">
        <v>27</v>
      </c>
      <c r="P277" s="8" t="s">
        <v>1675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</row>
    <row r="278" spans="1:29" x14ac:dyDescent="0.25">
      <c r="A278">
        <v>270</v>
      </c>
      <c r="B278">
        <v>271</v>
      </c>
      <c r="C278" s="8" t="s">
        <v>1084</v>
      </c>
      <c r="D278">
        <v>4582000</v>
      </c>
      <c r="F278" s="8"/>
      <c r="G278">
        <v>4</v>
      </c>
      <c r="I278">
        <v>3</v>
      </c>
      <c r="K278">
        <v>0</v>
      </c>
      <c r="L278">
        <v>0</v>
      </c>
      <c r="M278" s="8" t="s">
        <v>28</v>
      </c>
      <c r="N278" s="8"/>
      <c r="O278" s="8" t="s">
        <v>28</v>
      </c>
      <c r="P278" s="8" t="s">
        <v>1712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</row>
    <row r="279" spans="1:29" x14ac:dyDescent="0.25">
      <c r="A279">
        <v>271</v>
      </c>
      <c r="B279">
        <v>272</v>
      </c>
      <c r="C279" s="8" t="s">
        <v>765</v>
      </c>
      <c r="D279">
        <v>4590000</v>
      </c>
      <c r="F279" s="8"/>
      <c r="G279">
        <v>4</v>
      </c>
      <c r="I279">
        <v>2</v>
      </c>
      <c r="J279">
        <v>2</v>
      </c>
      <c r="K279">
        <v>1</v>
      </c>
      <c r="L279">
        <v>1</v>
      </c>
      <c r="M279" s="8"/>
      <c r="N279" s="8"/>
      <c r="O279" s="8" t="s">
        <v>9</v>
      </c>
      <c r="P279" s="8" t="s">
        <v>1690</v>
      </c>
      <c r="Q279">
        <v>398385000</v>
      </c>
      <c r="R279">
        <v>36750000</v>
      </c>
      <c r="S279">
        <v>36000000</v>
      </c>
      <c r="T279">
        <v>35250000</v>
      </c>
      <c r="U279">
        <v>34500000</v>
      </c>
      <c r="V279">
        <v>33750000</v>
      </c>
      <c r="W279">
        <v>33000000</v>
      </c>
      <c r="X279">
        <v>32250000</v>
      </c>
      <c r="Y279">
        <v>32850000</v>
      </c>
      <c r="Z279">
        <v>32437500</v>
      </c>
      <c r="AA279">
        <v>31305000</v>
      </c>
      <c r="AB279">
        <v>30532500</v>
      </c>
      <c r="AC279">
        <v>29760000</v>
      </c>
    </row>
    <row r="280" spans="1:29" x14ac:dyDescent="0.25">
      <c r="A280">
        <v>272</v>
      </c>
      <c r="B280">
        <v>273</v>
      </c>
      <c r="C280" s="8" t="s">
        <v>1085</v>
      </c>
      <c r="D280">
        <v>4591000</v>
      </c>
      <c r="E280">
        <v>4585</v>
      </c>
      <c r="F280" s="8" t="s">
        <v>1424</v>
      </c>
      <c r="G280">
        <v>4</v>
      </c>
      <c r="I280">
        <v>3</v>
      </c>
      <c r="K280">
        <v>1</v>
      </c>
      <c r="L280">
        <v>1</v>
      </c>
      <c r="M280" s="8" t="s">
        <v>32</v>
      </c>
      <c r="N280" s="8"/>
      <c r="O280" s="8" t="s">
        <v>32</v>
      </c>
      <c r="P280" s="8" t="s">
        <v>1249</v>
      </c>
      <c r="Q280">
        <v>360000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360000</v>
      </c>
      <c r="AA280">
        <v>0</v>
      </c>
      <c r="AB280">
        <v>0</v>
      </c>
      <c r="AC280">
        <v>0</v>
      </c>
    </row>
    <row r="281" spans="1:29" x14ac:dyDescent="0.25">
      <c r="A281">
        <v>273</v>
      </c>
      <c r="B281">
        <v>274</v>
      </c>
      <c r="C281" s="8" t="s">
        <v>1086</v>
      </c>
      <c r="D281">
        <v>4592000</v>
      </c>
      <c r="E281">
        <v>4590</v>
      </c>
      <c r="F281" s="8" t="s">
        <v>1427</v>
      </c>
      <c r="G281">
        <v>4</v>
      </c>
      <c r="I281">
        <v>3</v>
      </c>
      <c r="K281">
        <v>1</v>
      </c>
      <c r="L281">
        <v>1</v>
      </c>
      <c r="M281" s="8" t="s">
        <v>33</v>
      </c>
      <c r="N281" s="8"/>
      <c r="O281" s="8" t="s">
        <v>33</v>
      </c>
      <c r="P281" s="8" t="s">
        <v>1250</v>
      </c>
      <c r="Q281">
        <v>398025000</v>
      </c>
      <c r="R281">
        <v>36750000</v>
      </c>
      <c r="S281">
        <v>36000000</v>
      </c>
      <c r="T281">
        <v>35250000</v>
      </c>
      <c r="U281">
        <v>34500000</v>
      </c>
      <c r="V281">
        <v>33750000</v>
      </c>
      <c r="W281">
        <v>33000000</v>
      </c>
      <c r="X281">
        <v>32250000</v>
      </c>
      <c r="Y281">
        <v>32850000</v>
      </c>
      <c r="Z281">
        <v>32077500</v>
      </c>
      <c r="AA281">
        <v>31305000</v>
      </c>
      <c r="AB281">
        <v>30532500</v>
      </c>
      <c r="AC281">
        <v>29760000</v>
      </c>
    </row>
    <row r="282" spans="1:29" x14ac:dyDescent="0.25">
      <c r="A282">
        <v>274</v>
      </c>
      <c r="B282">
        <v>275</v>
      </c>
      <c r="C282" s="8" t="s">
        <v>1087</v>
      </c>
      <c r="D282">
        <v>4593000</v>
      </c>
      <c r="F282" s="8"/>
      <c r="G282">
        <v>4</v>
      </c>
      <c r="I282">
        <v>0</v>
      </c>
      <c r="K282">
        <v>1</v>
      </c>
      <c r="L282">
        <v>0</v>
      </c>
      <c r="M282" s="8"/>
      <c r="N282" s="8"/>
      <c r="O282" s="8"/>
      <c r="P282" s="8"/>
    </row>
    <row r="283" spans="1:29" x14ac:dyDescent="0.25">
      <c r="A283">
        <v>275</v>
      </c>
      <c r="B283">
        <v>276</v>
      </c>
      <c r="C283" s="8" t="s">
        <v>766</v>
      </c>
      <c r="D283">
        <v>4600000</v>
      </c>
      <c r="F283" s="8"/>
      <c r="G283">
        <v>4</v>
      </c>
      <c r="I283">
        <v>1</v>
      </c>
      <c r="J283">
        <v>1</v>
      </c>
      <c r="K283">
        <v>1</v>
      </c>
      <c r="L283">
        <v>1</v>
      </c>
      <c r="M283" s="8"/>
      <c r="N283" s="8"/>
      <c r="O283" s="8"/>
      <c r="P283" s="8" t="s">
        <v>1748</v>
      </c>
      <c r="Q283">
        <v>216000000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216000000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 x14ac:dyDescent="0.25">
      <c r="A284">
        <v>276</v>
      </c>
      <c r="B284">
        <v>277</v>
      </c>
      <c r="C284" s="8" t="s">
        <v>1088</v>
      </c>
      <c r="D284">
        <v>4601000</v>
      </c>
      <c r="E284">
        <v>4710</v>
      </c>
      <c r="F284" s="8" t="s">
        <v>1382</v>
      </c>
      <c r="G284">
        <v>4</v>
      </c>
      <c r="I284">
        <v>2</v>
      </c>
      <c r="K284">
        <v>1</v>
      </c>
      <c r="L284">
        <v>1</v>
      </c>
      <c r="M284" s="8" t="s">
        <v>601</v>
      </c>
      <c r="N284" s="8"/>
      <c r="O284" s="8" t="s">
        <v>29</v>
      </c>
      <c r="P284" s="8" t="s">
        <v>1245</v>
      </c>
      <c r="Q284">
        <v>216000000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216000000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x14ac:dyDescent="0.25">
      <c r="A285">
        <v>277</v>
      </c>
      <c r="B285">
        <v>278</v>
      </c>
      <c r="C285" s="8" t="s">
        <v>1089</v>
      </c>
      <c r="D285">
        <v>4602000</v>
      </c>
      <c r="F285" s="8"/>
      <c r="G285">
        <v>4</v>
      </c>
      <c r="I285">
        <v>0</v>
      </c>
      <c r="K285">
        <v>1</v>
      </c>
      <c r="L285">
        <v>0</v>
      </c>
      <c r="M285" s="8"/>
      <c r="N285" s="8"/>
      <c r="O285" s="8"/>
      <c r="P285" s="8"/>
    </row>
    <row r="286" spans="1:29" x14ac:dyDescent="0.25">
      <c r="A286">
        <v>278</v>
      </c>
      <c r="B286">
        <v>279</v>
      </c>
      <c r="C286" s="8" t="s">
        <v>1090</v>
      </c>
      <c r="D286">
        <v>4700000</v>
      </c>
      <c r="F286" s="8"/>
      <c r="G286">
        <v>4</v>
      </c>
      <c r="I286">
        <v>1</v>
      </c>
      <c r="J286">
        <v>1</v>
      </c>
      <c r="K286">
        <v>1</v>
      </c>
      <c r="L286">
        <v>1</v>
      </c>
      <c r="M286" s="8"/>
      <c r="N286" s="8"/>
      <c r="O286" s="8"/>
      <c r="P286" s="8" t="s">
        <v>1749</v>
      </c>
      <c r="Q286">
        <v>1591000000</v>
      </c>
      <c r="R286">
        <v>120000000</v>
      </c>
      <c r="S286">
        <v>120000000</v>
      </c>
      <c r="T286">
        <v>220000000</v>
      </c>
      <c r="U286">
        <v>120000000</v>
      </c>
      <c r="V286">
        <v>120000000</v>
      </c>
      <c r="W286">
        <v>120000000</v>
      </c>
      <c r="X286">
        <v>120000000</v>
      </c>
      <c r="Y286">
        <v>123000000</v>
      </c>
      <c r="Z286">
        <v>159000000</v>
      </c>
      <c r="AA286">
        <v>123000000</v>
      </c>
      <c r="AB286">
        <v>123000000</v>
      </c>
      <c r="AC286">
        <v>123000000</v>
      </c>
    </row>
    <row r="287" spans="1:29" x14ac:dyDescent="0.25">
      <c r="A287">
        <v>279</v>
      </c>
      <c r="B287">
        <v>280</v>
      </c>
      <c r="C287" s="8" t="s">
        <v>1091</v>
      </c>
      <c r="D287">
        <v>4701000</v>
      </c>
      <c r="F287" s="8"/>
      <c r="G287">
        <v>4</v>
      </c>
      <c r="I287">
        <v>2</v>
      </c>
      <c r="J287">
        <v>2</v>
      </c>
      <c r="K287">
        <v>1</v>
      </c>
      <c r="L287">
        <v>1</v>
      </c>
      <c r="M287" s="8"/>
      <c r="N287" s="8"/>
      <c r="O287" s="8" t="s">
        <v>8</v>
      </c>
      <c r="P287" s="8" t="s">
        <v>1689</v>
      </c>
      <c r="Q287">
        <v>1491000000</v>
      </c>
      <c r="R287">
        <v>120000000</v>
      </c>
      <c r="S287">
        <v>120000000</v>
      </c>
      <c r="T287">
        <v>120000000</v>
      </c>
      <c r="U287">
        <v>120000000</v>
      </c>
      <c r="V287">
        <v>120000000</v>
      </c>
      <c r="W287">
        <v>120000000</v>
      </c>
      <c r="X287">
        <v>120000000</v>
      </c>
      <c r="Y287">
        <v>123000000</v>
      </c>
      <c r="Z287">
        <v>159000000</v>
      </c>
      <c r="AA287">
        <v>123000000</v>
      </c>
      <c r="AB287">
        <v>123000000</v>
      </c>
      <c r="AC287">
        <v>123000000</v>
      </c>
    </row>
    <row r="288" spans="1:29" x14ac:dyDescent="0.25">
      <c r="A288">
        <v>280</v>
      </c>
      <c r="B288">
        <v>281</v>
      </c>
      <c r="C288" s="8" t="s">
        <v>1092</v>
      </c>
      <c r="D288">
        <v>4702000</v>
      </c>
      <c r="E288">
        <v>4810</v>
      </c>
      <c r="F288" s="8" t="s">
        <v>1418</v>
      </c>
      <c r="G288">
        <v>4</v>
      </c>
      <c r="I288">
        <v>3</v>
      </c>
      <c r="K288">
        <v>1</v>
      </c>
      <c r="L288">
        <v>1</v>
      </c>
      <c r="M288" s="8" t="s">
        <v>30</v>
      </c>
      <c r="N288" s="8"/>
      <c r="O288" s="8" t="s">
        <v>30</v>
      </c>
      <c r="P288" s="8" t="s">
        <v>1247</v>
      </c>
      <c r="Q288">
        <v>36000000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36000000</v>
      </c>
      <c r="AA288">
        <v>0</v>
      </c>
      <c r="AB288">
        <v>0</v>
      </c>
      <c r="AC288">
        <v>0</v>
      </c>
    </row>
    <row r="289" spans="1:29" x14ac:dyDescent="0.25">
      <c r="A289">
        <v>281</v>
      </c>
      <c r="B289">
        <v>282</v>
      </c>
      <c r="C289" s="8" t="s">
        <v>1093</v>
      </c>
      <c r="D289">
        <v>4703000</v>
      </c>
      <c r="E289">
        <v>4820</v>
      </c>
      <c r="F289" s="8" t="s">
        <v>1421</v>
      </c>
      <c r="G289">
        <v>4</v>
      </c>
      <c r="I289">
        <v>3</v>
      </c>
      <c r="K289">
        <v>1</v>
      </c>
      <c r="L289">
        <v>1</v>
      </c>
      <c r="M289" s="8" t="s">
        <v>31</v>
      </c>
      <c r="N289" s="8"/>
      <c r="O289" s="8" t="s">
        <v>31</v>
      </c>
      <c r="P289" s="8" t="s">
        <v>1248</v>
      </c>
      <c r="Q289">
        <v>1455000000</v>
      </c>
      <c r="R289">
        <v>120000000</v>
      </c>
      <c r="S289">
        <v>120000000</v>
      </c>
      <c r="T289">
        <v>120000000</v>
      </c>
      <c r="U289">
        <v>120000000</v>
      </c>
      <c r="V289">
        <v>120000000</v>
      </c>
      <c r="W289">
        <v>120000000</v>
      </c>
      <c r="X289">
        <v>120000000</v>
      </c>
      <c r="Y289">
        <v>123000000</v>
      </c>
      <c r="Z289">
        <v>123000000</v>
      </c>
      <c r="AA289">
        <v>123000000</v>
      </c>
      <c r="AB289">
        <v>123000000</v>
      </c>
      <c r="AC289">
        <v>123000000</v>
      </c>
    </row>
    <row r="290" spans="1:29" x14ac:dyDescent="0.25">
      <c r="A290">
        <v>282</v>
      </c>
      <c r="B290">
        <v>283</v>
      </c>
      <c r="C290" s="8" t="s">
        <v>1094</v>
      </c>
      <c r="D290">
        <v>4704000</v>
      </c>
      <c r="E290">
        <v>4990</v>
      </c>
      <c r="F290" s="8" t="s">
        <v>1447</v>
      </c>
      <c r="G290">
        <v>4</v>
      </c>
      <c r="I290">
        <v>2</v>
      </c>
      <c r="J290">
        <v>2</v>
      </c>
      <c r="K290">
        <v>1</v>
      </c>
      <c r="L290">
        <v>1</v>
      </c>
      <c r="M290" s="8" t="s">
        <v>603</v>
      </c>
      <c r="N290" s="8"/>
      <c r="O290" s="8" t="s">
        <v>603</v>
      </c>
      <c r="P290" s="8" t="s">
        <v>1246</v>
      </c>
      <c r="Q290">
        <v>100000000</v>
      </c>
      <c r="R290">
        <v>0</v>
      </c>
      <c r="S290">
        <v>0</v>
      </c>
      <c r="T290">
        <v>100000000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 x14ac:dyDescent="0.25">
      <c r="A291">
        <v>283</v>
      </c>
      <c r="B291">
        <v>284</v>
      </c>
      <c r="C291" s="8" t="s">
        <v>1095</v>
      </c>
      <c r="D291">
        <v>4705000</v>
      </c>
      <c r="F291" s="8"/>
      <c r="G291">
        <v>4</v>
      </c>
      <c r="I291">
        <v>0</v>
      </c>
      <c r="K291">
        <v>1</v>
      </c>
      <c r="L291">
        <v>0</v>
      </c>
      <c r="M291" s="8"/>
      <c r="N291" s="8"/>
      <c r="O291" s="8"/>
      <c r="P291" s="8"/>
    </row>
    <row r="292" spans="1:29" x14ac:dyDescent="0.25">
      <c r="A292">
        <v>284</v>
      </c>
      <c r="B292">
        <v>285</v>
      </c>
      <c r="C292" s="8" t="s">
        <v>767</v>
      </c>
      <c r="D292">
        <v>4800000</v>
      </c>
      <c r="E292">
        <v>4920</v>
      </c>
      <c r="F292" s="8"/>
      <c r="G292">
        <v>4</v>
      </c>
      <c r="I292">
        <v>0</v>
      </c>
      <c r="J292">
        <v>2</v>
      </c>
      <c r="K292">
        <v>1</v>
      </c>
      <c r="L292">
        <v>1</v>
      </c>
      <c r="M292" s="8"/>
      <c r="N292" s="8"/>
      <c r="O292" s="8"/>
      <c r="P292" s="8" t="s">
        <v>1687</v>
      </c>
      <c r="Q292">
        <v>402587000</v>
      </c>
      <c r="R292">
        <v>495050000</v>
      </c>
      <c r="S292">
        <v>492370000</v>
      </c>
      <c r="T292">
        <v>393490000</v>
      </c>
      <c r="U292">
        <v>392010000</v>
      </c>
      <c r="V292">
        <v>392730000</v>
      </c>
      <c r="W292">
        <v>392450000</v>
      </c>
      <c r="X292">
        <v>396170000</v>
      </c>
      <c r="Y292">
        <v>396034000</v>
      </c>
      <c r="Z292">
        <v>377631000</v>
      </c>
      <c r="AA292">
        <v>397881000</v>
      </c>
      <c r="AB292">
        <v>399125000</v>
      </c>
      <c r="AC292">
        <v>402587000</v>
      </c>
    </row>
    <row r="293" spans="1:29" x14ac:dyDescent="0.25">
      <c r="A293">
        <v>285</v>
      </c>
      <c r="B293">
        <v>286</v>
      </c>
      <c r="C293" s="8" t="s">
        <v>1096</v>
      </c>
      <c r="D293">
        <v>4801000</v>
      </c>
      <c r="F293" s="8"/>
      <c r="G293">
        <v>4</v>
      </c>
      <c r="I293">
        <v>0</v>
      </c>
      <c r="K293">
        <v>1</v>
      </c>
      <c r="L293">
        <v>0</v>
      </c>
      <c r="M293" s="8"/>
      <c r="N293" s="8"/>
      <c r="O293" s="8"/>
      <c r="P293" s="8"/>
    </row>
    <row r="294" spans="1:29" x14ac:dyDescent="0.25">
      <c r="A294">
        <v>286</v>
      </c>
      <c r="B294">
        <v>287</v>
      </c>
      <c r="C294" s="8" t="s">
        <v>1097</v>
      </c>
      <c r="D294">
        <v>4802000</v>
      </c>
      <c r="F294" s="8"/>
      <c r="G294">
        <v>4</v>
      </c>
      <c r="I294">
        <v>3</v>
      </c>
      <c r="K294">
        <v>1</v>
      </c>
      <c r="L294">
        <v>1</v>
      </c>
      <c r="M294" s="8" t="s">
        <v>601</v>
      </c>
      <c r="N294" s="8"/>
      <c r="O294" s="8" t="s">
        <v>601</v>
      </c>
      <c r="P294" s="8" t="s">
        <v>1654</v>
      </c>
      <c r="Q294">
        <v>36000000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18000000</v>
      </c>
      <c r="Y294">
        <v>18000000</v>
      </c>
      <c r="Z294">
        <v>0</v>
      </c>
      <c r="AA294">
        <v>0</v>
      </c>
      <c r="AB294">
        <v>0</v>
      </c>
      <c r="AC294">
        <v>0</v>
      </c>
    </row>
    <row r="295" spans="1:29" x14ac:dyDescent="0.25">
      <c r="A295">
        <v>287</v>
      </c>
      <c r="B295">
        <v>288</v>
      </c>
      <c r="C295" s="8" t="s">
        <v>1098</v>
      </c>
      <c r="D295">
        <v>4803000</v>
      </c>
      <c r="F295" s="8"/>
      <c r="G295">
        <v>4</v>
      </c>
      <c r="I295">
        <v>3</v>
      </c>
      <c r="K295">
        <v>0</v>
      </c>
      <c r="L295">
        <v>0</v>
      </c>
      <c r="M295" s="8"/>
      <c r="N295" s="8"/>
      <c r="O295" s="8"/>
      <c r="P295" s="8"/>
    </row>
    <row r="296" spans="1:29" x14ac:dyDescent="0.25">
      <c r="A296">
        <v>288</v>
      </c>
      <c r="B296">
        <v>289</v>
      </c>
      <c r="C296" s="8" t="s">
        <v>768</v>
      </c>
      <c r="D296">
        <v>4810000</v>
      </c>
      <c r="E296">
        <v>4950</v>
      </c>
      <c r="F296" s="8"/>
      <c r="G296">
        <v>4</v>
      </c>
      <c r="I296">
        <v>2</v>
      </c>
      <c r="J296">
        <v>2</v>
      </c>
      <c r="K296">
        <v>1</v>
      </c>
      <c r="L296">
        <v>1</v>
      </c>
      <c r="M296" s="8"/>
      <c r="N296" s="8"/>
      <c r="O296" s="8"/>
      <c r="P296" s="8" t="s">
        <v>1713</v>
      </c>
      <c r="Q296">
        <v>1457587000</v>
      </c>
      <c r="R296">
        <v>115050000</v>
      </c>
      <c r="S296">
        <v>117320000</v>
      </c>
      <c r="T296">
        <v>121120000</v>
      </c>
      <c r="U296">
        <v>118520000</v>
      </c>
      <c r="V296">
        <v>120720000</v>
      </c>
      <c r="W296">
        <v>119720000</v>
      </c>
      <c r="X296">
        <v>105720000</v>
      </c>
      <c r="Y296">
        <v>104864000</v>
      </c>
      <c r="Z296">
        <v>140597000</v>
      </c>
      <c r="AA296">
        <v>143250000</v>
      </c>
      <c r="AB296">
        <v>124244000</v>
      </c>
      <c r="AC296">
        <v>126462000</v>
      </c>
    </row>
    <row r="297" spans="1:29" x14ac:dyDescent="0.25">
      <c r="A297">
        <v>289</v>
      </c>
      <c r="B297">
        <v>290</v>
      </c>
      <c r="C297" s="8" t="s">
        <v>769</v>
      </c>
      <c r="D297">
        <v>4820000</v>
      </c>
      <c r="E297">
        <v>4960</v>
      </c>
      <c r="F297" s="8"/>
      <c r="G297">
        <v>4</v>
      </c>
      <c r="I297">
        <v>2</v>
      </c>
      <c r="J297">
        <v>2</v>
      </c>
      <c r="K297">
        <v>1</v>
      </c>
      <c r="L297">
        <v>1</v>
      </c>
      <c r="M297" s="8"/>
      <c r="N297" s="8"/>
      <c r="O297" s="8"/>
      <c r="P297" s="8" t="s">
        <v>1714</v>
      </c>
      <c r="Q297">
        <v>-180000000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-198000000</v>
      </c>
      <c r="Y297">
        <v>18000000</v>
      </c>
      <c r="Z297">
        <v>0</v>
      </c>
      <c r="AA297">
        <v>0</v>
      </c>
      <c r="AB297">
        <v>0</v>
      </c>
      <c r="AC297">
        <v>0</v>
      </c>
    </row>
    <row r="298" spans="1:29" x14ac:dyDescent="0.25">
      <c r="A298">
        <v>290</v>
      </c>
      <c r="B298">
        <v>291</v>
      </c>
      <c r="C298" s="8" t="s">
        <v>770</v>
      </c>
      <c r="D298">
        <v>4830000</v>
      </c>
      <c r="E298">
        <v>4970</v>
      </c>
      <c r="F298" s="8"/>
      <c r="G298">
        <v>4</v>
      </c>
      <c r="I298">
        <v>2</v>
      </c>
      <c r="J298">
        <v>2</v>
      </c>
      <c r="K298">
        <v>1</v>
      </c>
      <c r="L298">
        <v>1</v>
      </c>
      <c r="M298" s="8"/>
      <c r="N298" s="8"/>
      <c r="O298" s="8"/>
      <c r="P298" s="8" t="s">
        <v>1715</v>
      </c>
      <c r="Q298">
        <v>-1375000000</v>
      </c>
      <c r="R298">
        <v>-120000000</v>
      </c>
      <c r="S298">
        <v>-120000000</v>
      </c>
      <c r="T298">
        <v>-220000000</v>
      </c>
      <c r="U298">
        <v>-120000000</v>
      </c>
      <c r="V298">
        <v>-120000000</v>
      </c>
      <c r="W298">
        <v>-120000000</v>
      </c>
      <c r="X298">
        <v>96000000</v>
      </c>
      <c r="Y298">
        <v>-123000000</v>
      </c>
      <c r="Z298">
        <v>-159000000</v>
      </c>
      <c r="AA298">
        <v>-123000000</v>
      </c>
      <c r="AB298">
        <v>-123000000</v>
      </c>
      <c r="AC298">
        <v>-123000000</v>
      </c>
    </row>
    <row r="299" spans="1:29" x14ac:dyDescent="0.25">
      <c r="A299">
        <v>291</v>
      </c>
      <c r="B299">
        <v>292</v>
      </c>
      <c r="C299" s="8" t="s">
        <v>771</v>
      </c>
      <c r="D299">
        <v>4890000</v>
      </c>
      <c r="E299">
        <v>4900</v>
      </c>
      <c r="F299" s="8"/>
      <c r="G299">
        <v>4</v>
      </c>
      <c r="I299">
        <v>0</v>
      </c>
      <c r="J299">
        <v>1</v>
      </c>
      <c r="K299">
        <v>1</v>
      </c>
      <c r="L299">
        <v>1</v>
      </c>
      <c r="M299" s="8"/>
      <c r="N299" s="8"/>
      <c r="O299" s="8"/>
      <c r="P299" s="8" t="s">
        <v>1685</v>
      </c>
      <c r="Q299">
        <v>-97413000</v>
      </c>
      <c r="R299">
        <v>-4950000</v>
      </c>
      <c r="S299">
        <v>-2680000</v>
      </c>
      <c r="T299">
        <v>-98880000</v>
      </c>
      <c r="U299">
        <v>-1480000</v>
      </c>
      <c r="V299">
        <v>720000</v>
      </c>
      <c r="W299">
        <v>-280000</v>
      </c>
      <c r="X299">
        <v>3720000</v>
      </c>
      <c r="Y299">
        <v>-136000</v>
      </c>
      <c r="Z299">
        <v>-18403000</v>
      </c>
      <c r="AA299">
        <v>20250000</v>
      </c>
      <c r="AB299">
        <v>1244000</v>
      </c>
      <c r="AC299">
        <v>3462000</v>
      </c>
    </row>
    <row r="300" spans="1:29" x14ac:dyDescent="0.25">
      <c r="A300">
        <v>292</v>
      </c>
      <c r="B300">
        <v>293</v>
      </c>
      <c r="C300" s="8" t="s">
        <v>1099</v>
      </c>
      <c r="D300">
        <v>4891000</v>
      </c>
      <c r="F300" s="8"/>
      <c r="G300">
        <v>4</v>
      </c>
      <c r="I300">
        <v>0</v>
      </c>
      <c r="K300">
        <v>1</v>
      </c>
      <c r="L300">
        <v>0</v>
      </c>
      <c r="M300" s="8"/>
      <c r="N300" s="8"/>
      <c r="O300" s="8"/>
      <c r="P300" s="8"/>
    </row>
    <row r="301" spans="1:29" x14ac:dyDescent="0.25">
      <c r="A301">
        <v>293</v>
      </c>
      <c r="B301">
        <v>294</v>
      </c>
      <c r="C301" s="8" t="s">
        <v>1100</v>
      </c>
      <c r="D301">
        <v>4892000</v>
      </c>
      <c r="F301" s="8"/>
      <c r="G301">
        <v>4</v>
      </c>
      <c r="I301">
        <v>5</v>
      </c>
      <c r="J301">
        <v>5</v>
      </c>
      <c r="K301">
        <v>0</v>
      </c>
      <c r="L301">
        <v>0</v>
      </c>
      <c r="M301" s="8"/>
      <c r="N301" s="8"/>
      <c r="O301" s="8"/>
      <c r="P301" s="8" t="s">
        <v>1653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</row>
    <row r="302" spans="1:29" x14ac:dyDescent="0.25">
      <c r="A302">
        <v>294</v>
      </c>
      <c r="B302">
        <v>295</v>
      </c>
      <c r="C302" s="8" t="s">
        <v>1101</v>
      </c>
      <c r="D302">
        <v>4893000</v>
      </c>
      <c r="F302" s="8"/>
      <c r="G302">
        <v>5</v>
      </c>
      <c r="I302">
        <v>0</v>
      </c>
      <c r="K302">
        <v>1</v>
      </c>
      <c r="L302">
        <v>0</v>
      </c>
      <c r="M302" s="8"/>
      <c r="N302" s="8"/>
      <c r="O302" s="8"/>
      <c r="P302" s="8"/>
    </row>
    <row r="303" spans="1:29" x14ac:dyDescent="0.25">
      <c r="A303">
        <v>295</v>
      </c>
      <c r="B303">
        <v>296</v>
      </c>
      <c r="C303" s="8" t="s">
        <v>775</v>
      </c>
      <c r="D303">
        <v>5000000</v>
      </c>
      <c r="F303" s="8"/>
      <c r="G303">
        <v>5</v>
      </c>
      <c r="I303">
        <v>0</v>
      </c>
      <c r="J303">
        <v>9</v>
      </c>
      <c r="K303">
        <v>1</v>
      </c>
      <c r="L303">
        <v>0</v>
      </c>
      <c r="M303" s="8"/>
      <c r="N303" s="8"/>
      <c r="O303" s="8"/>
      <c r="P303" s="8" t="s">
        <v>1241</v>
      </c>
    </row>
    <row r="304" spans="1:29" x14ac:dyDescent="0.25">
      <c r="A304">
        <v>296</v>
      </c>
      <c r="B304">
        <v>297</v>
      </c>
      <c r="C304" s="8" t="s">
        <v>1102</v>
      </c>
      <c r="D304">
        <v>5001000</v>
      </c>
      <c r="F304" s="8"/>
      <c r="G304">
        <v>5</v>
      </c>
      <c r="I304">
        <v>0</v>
      </c>
      <c r="K304">
        <v>1</v>
      </c>
      <c r="L304">
        <v>0</v>
      </c>
      <c r="M304" s="8"/>
      <c r="N304" s="8"/>
      <c r="O304" s="8"/>
      <c r="P304" s="8"/>
    </row>
    <row r="305" spans="1:29" x14ac:dyDescent="0.25">
      <c r="A305">
        <v>297</v>
      </c>
      <c r="B305">
        <v>298</v>
      </c>
      <c r="C305" s="8" t="s">
        <v>1103</v>
      </c>
      <c r="D305">
        <v>5002000</v>
      </c>
      <c r="E305">
        <v>5205</v>
      </c>
      <c r="F305" s="8" t="s">
        <v>1432</v>
      </c>
      <c r="G305">
        <v>5</v>
      </c>
      <c r="I305">
        <v>0</v>
      </c>
      <c r="K305">
        <v>1</v>
      </c>
      <c r="L305">
        <v>1</v>
      </c>
      <c r="M305" s="8" t="s">
        <v>142</v>
      </c>
      <c r="N305" s="8"/>
      <c r="O305" s="8"/>
      <c r="P305" s="8" t="s">
        <v>1750</v>
      </c>
      <c r="Q305">
        <v>1012620000</v>
      </c>
      <c r="R305">
        <v>84000000</v>
      </c>
      <c r="S305">
        <v>84000000</v>
      </c>
      <c r="T305">
        <v>84000000</v>
      </c>
      <c r="U305">
        <v>84000000</v>
      </c>
      <c r="V305">
        <v>84000000</v>
      </c>
      <c r="W305">
        <v>84000000</v>
      </c>
      <c r="X305">
        <v>84420000</v>
      </c>
      <c r="Y305">
        <v>84840000</v>
      </c>
      <c r="Z305">
        <v>84840000</v>
      </c>
      <c r="AA305">
        <v>84840000</v>
      </c>
      <c r="AB305">
        <v>84840000</v>
      </c>
      <c r="AC305">
        <v>84840000</v>
      </c>
    </row>
    <row r="306" spans="1:29" x14ac:dyDescent="0.25">
      <c r="A306">
        <v>298</v>
      </c>
      <c r="B306">
        <v>299</v>
      </c>
      <c r="C306" s="8" t="s">
        <v>1104</v>
      </c>
      <c r="D306">
        <v>5003000</v>
      </c>
      <c r="E306">
        <v>5337</v>
      </c>
      <c r="F306" s="8" t="s">
        <v>1397</v>
      </c>
      <c r="G306">
        <v>5</v>
      </c>
      <c r="I306">
        <v>0</v>
      </c>
      <c r="K306">
        <v>1</v>
      </c>
      <c r="L306">
        <v>1</v>
      </c>
      <c r="M306" s="8" t="s">
        <v>141</v>
      </c>
      <c r="N306" s="8"/>
      <c r="O306" s="8"/>
      <c r="P306" s="8" t="s">
        <v>1398</v>
      </c>
      <c r="Q306">
        <v>-522120000</v>
      </c>
      <c r="R306">
        <v>-43600000</v>
      </c>
      <c r="S306">
        <v>-42800000</v>
      </c>
      <c r="T306">
        <v>-43600000</v>
      </c>
      <c r="U306">
        <v>-43200000</v>
      </c>
      <c r="V306">
        <v>-43600000</v>
      </c>
      <c r="W306">
        <v>-43200000</v>
      </c>
      <c r="X306">
        <v>-43720000</v>
      </c>
      <c r="Y306">
        <v>-43840000</v>
      </c>
      <c r="Z306">
        <v>-43440000</v>
      </c>
      <c r="AA306">
        <v>-43840000</v>
      </c>
      <c r="AB306">
        <v>-43440000</v>
      </c>
      <c r="AC306">
        <v>-43840000</v>
      </c>
    </row>
    <row r="307" spans="1:29" x14ac:dyDescent="0.25">
      <c r="A307">
        <v>299</v>
      </c>
      <c r="B307">
        <v>300</v>
      </c>
      <c r="C307" s="8" t="s">
        <v>1105</v>
      </c>
      <c r="D307">
        <v>5004000</v>
      </c>
      <c r="F307" s="8"/>
      <c r="G307">
        <v>5</v>
      </c>
      <c r="I307">
        <v>0</v>
      </c>
      <c r="K307">
        <v>1</v>
      </c>
      <c r="L307">
        <v>1</v>
      </c>
      <c r="M307" s="8" t="s">
        <v>198</v>
      </c>
      <c r="N307" s="8"/>
      <c r="O307" s="8"/>
      <c r="P307" s="8" t="s">
        <v>1751</v>
      </c>
      <c r="Q307">
        <v>-40800000</v>
      </c>
      <c r="R307">
        <v>-400000</v>
      </c>
      <c r="S307">
        <v>-400000</v>
      </c>
      <c r="T307">
        <v>-400000</v>
      </c>
      <c r="U307">
        <v>-400000</v>
      </c>
      <c r="V307">
        <v>-400000</v>
      </c>
      <c r="W307">
        <v>-400000</v>
      </c>
      <c r="X307">
        <v>-18400000</v>
      </c>
      <c r="Y307">
        <v>-18400000</v>
      </c>
      <c r="Z307">
        <v>-400000</v>
      </c>
      <c r="AA307">
        <v>-400000</v>
      </c>
      <c r="AB307">
        <v>-400000</v>
      </c>
      <c r="AC307">
        <v>-400000</v>
      </c>
    </row>
    <row r="308" spans="1:29" x14ac:dyDescent="0.25">
      <c r="A308">
        <v>300</v>
      </c>
      <c r="B308">
        <v>301</v>
      </c>
      <c r="C308" s="8" t="s">
        <v>1106</v>
      </c>
      <c r="D308">
        <v>5005000</v>
      </c>
      <c r="E308">
        <v>5700</v>
      </c>
      <c r="F308" s="8"/>
      <c r="G308">
        <v>5</v>
      </c>
      <c r="I308">
        <v>0</v>
      </c>
      <c r="J308">
        <v>2</v>
      </c>
      <c r="K308">
        <v>1</v>
      </c>
      <c r="L308">
        <v>1</v>
      </c>
      <c r="M308" s="8"/>
      <c r="N308" s="8"/>
      <c r="O308" s="8"/>
      <c r="P308" s="8" t="s">
        <v>1752</v>
      </c>
      <c r="Q308">
        <v>449700000</v>
      </c>
      <c r="R308">
        <v>40000000</v>
      </c>
      <c r="S308">
        <v>40800000</v>
      </c>
      <c r="T308">
        <v>40000000</v>
      </c>
      <c r="U308">
        <v>40400000</v>
      </c>
      <c r="V308">
        <v>40000000</v>
      </c>
      <c r="W308">
        <v>40400000</v>
      </c>
      <c r="X308">
        <v>22300000</v>
      </c>
      <c r="Y308">
        <v>22600000</v>
      </c>
      <c r="Z308">
        <v>41000000</v>
      </c>
      <c r="AA308">
        <v>40600000</v>
      </c>
      <c r="AB308">
        <v>41000000</v>
      </c>
      <c r="AC308">
        <v>40600000</v>
      </c>
    </row>
    <row r="309" spans="1:29" x14ac:dyDescent="0.25">
      <c r="A309">
        <v>301</v>
      </c>
      <c r="B309">
        <v>302</v>
      </c>
      <c r="C309" s="8" t="s">
        <v>1107</v>
      </c>
      <c r="D309">
        <v>5006000</v>
      </c>
      <c r="F309" s="8"/>
      <c r="G309">
        <v>5</v>
      </c>
      <c r="I309">
        <v>0</v>
      </c>
      <c r="K309">
        <v>1</v>
      </c>
      <c r="L309">
        <v>0</v>
      </c>
      <c r="M309" s="8"/>
      <c r="N309" s="8"/>
      <c r="O309" s="8"/>
      <c r="P309" s="8"/>
    </row>
    <row r="310" spans="1:29" x14ac:dyDescent="0.25">
      <c r="A310">
        <v>302</v>
      </c>
      <c r="B310">
        <v>303</v>
      </c>
      <c r="C310" s="8"/>
      <c r="F310" s="8"/>
      <c r="M310" s="8"/>
      <c r="N310" s="8"/>
      <c r="O310" s="8"/>
      <c r="P310" s="8"/>
    </row>
    <row r="311" spans="1:29" x14ac:dyDescent="0.25">
      <c r="A311" t="s">
        <v>1617</v>
      </c>
      <c r="C311" s="8"/>
      <c r="F311" s="8"/>
      <c r="M311" s="8"/>
      <c r="N311" s="8"/>
      <c r="O311" s="8"/>
      <c r="P311" s="8"/>
    </row>
  </sheetData>
  <sortState xmlns:xlrd2="http://schemas.microsoft.com/office/spreadsheetml/2017/richdata2" ref="A8:AC310">
    <sortCondition ref="A7:A310"/>
  </sortState>
  <dataValidations count="1">
    <dataValidation allowBlank="1" showInputMessage="1" showErrorMessage="1" sqref="A1" xr:uid="{B5AD6F1D-8F98-46A6-A060-84C2746D1B0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Readme</vt:lpstr>
      <vt:lpstr>Data</vt:lpstr>
      <vt:lpstr>Reports</vt:lpstr>
      <vt:lpstr>Reports_setup</vt:lpstr>
      <vt:lpstr>SavedReports</vt:lpstr>
      <vt:lpstr>SavedReportTypes</vt:lpstr>
      <vt:lpstr>Data!Print_Area</vt:lpstr>
      <vt:lpstr>Readme!Print_Area</vt:lpstr>
      <vt:lpstr>Reports!Print_Area</vt:lpstr>
      <vt:lpstr>SavedReports!Print_Area</vt:lpstr>
      <vt:lpstr>SavedReportTypes!Print_Area</vt:lpstr>
      <vt:lpstr>report</vt:lpstr>
    </vt:vector>
  </TitlesOfParts>
  <Company>Gartle Technology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cp:lastPrinted>2020-07-04T23:49:41Z</cp:lastPrinted>
  <dcterms:created xsi:type="dcterms:W3CDTF">2018-12-29T14:32:00Z</dcterms:created>
  <dcterms:modified xsi:type="dcterms:W3CDTF">2023-03-12T23:57:02Z</dcterms:modified>
</cp:coreProperties>
</file>