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E:\ras\applicant-service\reports\TK4\"/>
    </mc:Choice>
  </mc:AlternateContent>
  <xr:revisionPtr revIDLastSave="0" documentId="13_ncr:40001_{F53683AD-3D4A-4020-AB8C-DACFDE7CC054}" xr6:coauthVersionLast="44" xr6:coauthVersionMax="44" xr10:uidLastSave="{00000000-0000-0000-0000-000000000000}"/>
  <bookViews>
    <workbookView xWindow="-120" yWindow="-120" windowWidth="29040" windowHeight="15840" tabRatio="433"/>
  </bookViews>
  <sheets>
    <sheet name="Sheet1" sheetId="2439" r:id="rId1"/>
  </sheets>
  <definedNames>
    <definedName name="Range04Dates">OFFSET(#REF!,0,#REF!,1,#REF!)</definedName>
    <definedName name="Range06">OFFSET(#REF!,0,#REF!,1,#REF!)</definedName>
    <definedName name="Range07">OFFSET(#REF!,0,#REF!,1,#REF!)</definedName>
    <definedName name="Range08">OFFSET(#REF!,0,#REF!,1,#REF!)</definedName>
    <definedName name="Range09">OFFSET(#REF!,0,#REF!,1,#REF!)</definedName>
    <definedName name="Range10">OFFSET(#REF!,0,#REF!,1,#REF!)</definedName>
    <definedName name="Range12">OFFSET(#REF!,0,#REF!,1,#REF!)</definedName>
    <definedName name="Range13">OFFSET(#REF!,0,#REF!,1,#REF!)</definedName>
    <definedName name="Range14">OFFSET(#REF!,0,#REF!,1,#REF!)</definedName>
    <definedName name="Range15">OFFSET(#REF!,0,#REF!,1,#REF!)</definedName>
    <definedName name="Range16">OFFSET(#REF!,0,#REF!,1,#REF!)</definedName>
    <definedName name="Range18">OFFSET(#REF!,0,#REF!,1,#REF!)</definedName>
    <definedName name="Range19">OFFSET(#REF!,0,#REF!,1,#REF!)</definedName>
    <definedName name="Range20">OFFSET(#REF!,0,#REF!,1,#REF!)</definedName>
    <definedName name="Range21">OFFSET(#REF!,0,#REF!,1,#REF!)</definedName>
    <definedName name="Range22">OFFSET(#REF!,0,#REF!,1,#REF!)</definedName>
    <definedName name="Range24">OFFSET(#REF!,0,#REF!,1,#REF!)</definedName>
    <definedName name="Range25">OFFSET(#REF!,0,#REF!,1,#REF!)</definedName>
    <definedName name="Range26">OFFSET(#REF!,0,#REF!,1,#REF!)</definedName>
    <definedName name="Range27">OFFSET(#REF!,0,#REF!,1,#REF!)</definedName>
    <definedName name="Range28">OFFSET(#REF!,0,#REF!,1,#REF!)</definedName>
    <definedName name="Range30">OFFSET(#REF!,0,#REF!,1,#REF!)</definedName>
    <definedName name="Range31">OFFSET(#REF!,0,#REF!,1,#REF!)</definedName>
    <definedName name="Range32">OFFSET(#REF!,0,#REF!,1,#REF!)</definedName>
    <definedName name="Range33">OFFSET(#REF!,0,#REF!,1,#REF!)</definedName>
    <definedName name="Range34">OFFSET(#REF!,0,#REF!,1,#REF!)</definedName>
    <definedName name="Range36">OFFSET(#REF!,0,#REF!,1,#REF!)</definedName>
    <definedName name="Range37">OFFSET(#REF!,0,#REF!,1,#REF!)</definedName>
    <definedName name="Range38">OFFSET(#REF!,0,#REF!,1,#REF!)</definedName>
    <definedName name="Range39">OFFSET(#REF!,0,#REF!,1,#REF!)</definedName>
    <definedName name="Range40">OFFSET(#REF!,0,#REF!,1,#REF!)</definedName>
    <definedName name="Range42">OFFSET(#REF!,0,#REF!,1,#REF!)</definedName>
    <definedName name="Range43">OFFSET(#REF!,0,#REF!,1,#REF!)</definedName>
    <definedName name="Range44">OFFSET(#REF!,0,#REF!,1,#REF!)</definedName>
    <definedName name="Range45">OFFSET(#REF!,0,#REF!,1,#REF!)</definedName>
    <definedName name="Range46">OFFSET(#REF!,0,#REF!,1,#REF!)</definedName>
    <definedName name="Range47">OFFSET(#REF!,0,#REF!,1,#REF!)</definedName>
    <definedName name="Range49">OFFSET(#REF!,0,#REF!,1,#REF!)</definedName>
    <definedName name="Range50">OFFSET(#REF!,0,#REF!,1,#REF!)</definedName>
    <definedName name="Range51">OFFSET(#REF!,0,#REF!,1,#REF!)</definedName>
    <definedName name="Range52">OFFSET(#REF!,0,#REF!,1,#REF!)</definedName>
    <definedName name="Range53">OFFSET(#REF!,0,#REF!,1,#REF!)</definedName>
    <definedName name="Range54">OFFSET(#REF!,0,#REF!,1,#REF!)</definedName>
    <definedName name="Range55">OFFSET(#REF!,0,#REF!,1,#REF!)</definedName>
    <definedName name="Range57">OFFSET(#REF!,0,#REF!,1,#REF!)</definedName>
    <definedName name="Range58">OFFSET(#REF!,0,#REF!,1,#REF!)</definedName>
    <definedName name="Range59">OFFSET(#REF!,0,#REF!,1,#REF!)</definedName>
    <definedName name="Range60">OFFSET(#REF!,0,#REF!,1,#REF!)</definedName>
    <definedName name="Range61">OFFSET(#REF!,0,#REF!,1,#REF!)</definedName>
    <definedName name="Range62">OFFSET(#REF!,0,#REF!,1,#REF!)</definedName>
    <definedName name="Range63">OFFSET(#REF!,0,#REF!,1,#REF!)</definedName>
    <definedName name="Range65">OFFSET(#REF!,0,#REF!,1,#REF!)</definedName>
    <definedName name="Range66">OFFSET(#REF!,0,#REF!,1,#REF!)</definedName>
    <definedName name="Range68">OFFSET(#REF!,0,#REF!,1,#REF!)</definedName>
    <definedName name="Range69">OFFSET(#REF!,0,#REF!,1,#REF!)</definedName>
    <definedName name="Range70">OFFSET(#REF!,0,#REF!,1,#REF!)</definedName>
    <definedName name="Range71">OFFSET(#REF!,0,#REF!,1,#REF!)</definedName>
    <definedName name="Range73">OFFSET(#REF!,0,#REF!,1,#REF!)</definedName>
    <definedName name="Range74">OFFSET(#REF!,0,#REF!,1,#REF!)</definedName>
    <definedName name="Range75">OFFSET(#REF!,0,#REF!,1,#REF!)</definedName>
    <definedName name="Range78">OFFSET(#REF!,0,#REF!,1,#REF!)</definedName>
    <definedName name="Range81">OFFSET(#REF!,0,#REF!,1,#REF!)</definedName>
    <definedName name="Range82">OFFSET(#REF!,0,#REF!,1,#REF!)</definedName>
    <definedName name="Range84">OFFSET(#REF!,0,#REF!,1,#REF!)</definedName>
    <definedName name="Range86">OFFSET(#REF!,0,#REF!,1,#REF!)</definedName>
    <definedName name="Range87">OFFSET(#REF!,0,#REF!,1,#REF!)</definedName>
    <definedName name="Range88">OFFSET(#REF!,0,#REF!,1,#REF!)</definedName>
    <definedName name="Range90">OFFSET(#REF!,0,#REF!,1,#REF!)</definedName>
    <definedName name="Range91">OFFSET(#REF!,0,#REF!,1,#REF!)</definedName>
    <definedName name="Range92">OFFSET(#REF!,0,#REF!,1,#REF!)</definedName>
    <definedName name="Range94">OFFSET(#REF!,0,#REF!,1,#REF!)</definedName>
    <definedName name="Range95">OFFSET(#REF!,0,#REF!,1,#REF!)</definedName>
    <definedName name="Range96">OFFSET(#REF!,0,#REF!,1,#REF!)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" i="2439" l="1"/>
  <c r="F30" i="2439"/>
  <c r="F29" i="2439"/>
  <c r="D20" i="2439"/>
  <c r="E20" i="2439"/>
  <c r="F20" i="2439"/>
  <c r="H20" i="2439"/>
  <c r="I20" i="2439"/>
  <c r="F22" i="2439"/>
  <c r="F16" i="2439"/>
  <c r="C20" i="2439"/>
  <c r="H13" i="2439"/>
  <c r="H16" i="2439"/>
  <c r="I22" i="2439"/>
  <c r="I29" i="2439"/>
  <c r="I13" i="2439"/>
  <c r="I16" i="2439"/>
  <c r="I7" i="2439"/>
  <c r="D4" i="2439"/>
  <c r="H7" i="2439"/>
  <c r="G7" i="2439"/>
  <c r="F7" i="2439"/>
  <c r="E7" i="2439"/>
  <c r="D7" i="2439"/>
  <c r="C7" i="2439"/>
  <c r="C11" i="2439"/>
  <c r="H30" i="2439"/>
  <c r="G30" i="2439"/>
  <c r="H29" i="2439"/>
  <c r="G29" i="2439"/>
  <c r="E29" i="2439"/>
  <c r="D29" i="2439"/>
  <c r="C29" i="2439"/>
  <c r="H22" i="2439"/>
  <c r="G22" i="2439"/>
  <c r="G13" i="2439"/>
  <c r="G16" i="2439"/>
  <c r="F13" i="2439"/>
  <c r="E13" i="2439"/>
  <c r="E16" i="2439"/>
  <c r="D13" i="2439"/>
  <c r="C13" i="2439"/>
  <c r="C16" i="2439"/>
  <c r="D5" i="2439"/>
  <c r="E5" i="2439"/>
  <c r="F5" i="2439"/>
  <c r="G5" i="2439"/>
  <c r="H5" i="2439"/>
  <c r="I5" i="2439"/>
  <c r="E4" i="2439"/>
  <c r="F4" i="2439"/>
  <c r="G4" i="2439"/>
  <c r="H4" i="2439"/>
  <c r="I4" i="2439"/>
  <c r="F23" i="2439"/>
  <c r="G23" i="2439"/>
  <c r="D16" i="2439"/>
  <c r="E22" i="2439"/>
  <c r="D22" i="2439"/>
  <c r="D23" i="2439"/>
  <c r="E23" i="2439"/>
  <c r="D11" i="2439"/>
  <c r="E11" i="2439"/>
  <c r="F11" i="2439"/>
  <c r="G11" i="2439"/>
  <c r="H11" i="2439"/>
  <c r="I11" i="2439"/>
  <c r="I23" i="2439"/>
  <c r="H23" i="2439"/>
</calcChain>
</file>

<file path=xl/sharedStrings.xml><?xml version="1.0" encoding="utf-8"?>
<sst xmlns="http://schemas.openxmlformats.org/spreadsheetml/2006/main" count="41" uniqueCount="32">
  <si>
    <t>Lines of code</t>
  </si>
  <si>
    <t>Product</t>
  </si>
  <si>
    <t>Unit Tests</t>
  </si>
  <si>
    <t>LOC total</t>
  </si>
  <si>
    <t>Weekly created</t>
  </si>
  <si>
    <t>Weekly closed</t>
  </si>
  <si>
    <t>Report Date</t>
  </si>
  <si>
    <t xml:space="preserve">Weekly attempted </t>
  </si>
  <si>
    <t>Planned - Total</t>
  </si>
  <si>
    <t>Weekly Attempted/Total (%)</t>
  </si>
  <si>
    <t>Team efforts (work-hours)</t>
  </si>
  <si>
    <t>Test cases (numbers)</t>
  </si>
  <si>
    <t>c</t>
  </si>
  <si>
    <t>n/a</t>
  </si>
  <si>
    <t>Project week number</t>
  </si>
  <si>
    <t>Total efforts SUM</t>
  </si>
  <si>
    <t>Total weekly efforts</t>
  </si>
  <si>
    <t>Development efforts</t>
  </si>
  <si>
    <t>Testing efforts</t>
  </si>
  <si>
    <t>Defects/(LOC/1000)</t>
  </si>
  <si>
    <t>Weekly bug dynamics (numbers)</t>
  </si>
  <si>
    <t>Bugs (numbers)</t>
  </si>
  <si>
    <t>Total Bugs</t>
  </si>
  <si>
    <t>Opened Bugs</t>
  </si>
  <si>
    <t>Closed Bugs</t>
  </si>
  <si>
    <t xml:space="preserve">Weekly passed </t>
  </si>
  <si>
    <t xml:space="preserve">Planned </t>
  </si>
  <si>
    <t xml:space="preserve">   Management &amp; support</t>
  </si>
  <si>
    <t>Total (written)</t>
  </si>
  <si>
    <t>Project Name: Recommendation Applicant Service</t>
  </si>
  <si>
    <t>Project Manager: Dmitry Fomichev</t>
  </si>
  <si>
    <t xml:space="preserve">Test Lead: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</si>
</sst>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68" formatCode="[$-419]d\ mmm\ yy;@"/>
  </numFmts>
  <fonts count="7" x14ac:knownFonts="1">
    <font>
      <sz val="9"/>
      <name val="Arial"/>
      <charset val="204"/>
    </font>
    <font>
      <sz val="9"/>
      <name val="Arial"/>
      <charset val="204"/>
    </font>
    <font>
      <b/>
      <sz val="9"/>
      <name val="Arial"/>
      <family val="2"/>
      <charset val="204"/>
    </font>
    <font>
      <b/>
      <sz val="9"/>
      <color indexed="18"/>
      <name val="Arial"/>
      <family val="2"/>
    </font>
    <font>
      <sz val="9"/>
      <name val="Arial"/>
      <family val="2"/>
    </font>
    <font>
      <b/>
      <sz val="8"/>
      <name val="Verdana"/>
      <family val="2"/>
    </font>
    <font>
      <sz val="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2" xfId="0" applyFont="1" applyBorder="1" applyProtection="1"/>
    <xf numFmtId="0" fontId="5" fillId="0" borderId="0" xfId="0" applyFont="1" applyBorder="1" applyProtection="1"/>
    <xf numFmtId="0" fontId="3" fillId="0" borderId="1" xfId="0" applyFont="1" applyBorder="1" applyAlignment="1" applyProtection="1">
      <alignment horizontal="left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3" xfId="0" applyFont="1" applyBorder="1" applyProtection="1"/>
    <xf numFmtId="0" fontId="3" fillId="0" borderId="4" xfId="0" applyFont="1" applyBorder="1" applyAlignment="1" applyProtection="1">
      <alignment horizontal="left"/>
    </xf>
    <xf numFmtId="0" fontId="2" fillId="2" borderId="0" xfId="0" applyFont="1" applyFill="1" applyAlignment="1" applyProtection="1">
      <alignment horizontal="left" indent="1"/>
    </xf>
    <xf numFmtId="0" fontId="2" fillId="2" borderId="0" xfId="0" applyFont="1" applyFill="1" applyAlignment="1" applyProtection="1">
      <alignment horizontal="right"/>
      <protection locked="0"/>
    </xf>
    <xf numFmtId="0" fontId="0" fillId="2" borderId="0" xfId="0" applyFill="1" applyAlignment="1" applyProtection="1">
      <alignment horizontal="left" indent="2"/>
    </xf>
    <xf numFmtId="0" fontId="6" fillId="2" borderId="0" xfId="0" applyFont="1" applyFill="1" applyAlignment="1" applyProtection="1">
      <alignment horizontal="left" indent="2"/>
    </xf>
    <xf numFmtId="0" fontId="2" fillId="3" borderId="0" xfId="0" applyFont="1" applyFill="1" applyAlignment="1" applyProtection="1">
      <alignment horizontal="left"/>
    </xf>
    <xf numFmtId="0" fontId="1" fillId="3" borderId="0" xfId="0" applyFont="1" applyFill="1" applyAlignment="1" applyProtection="1">
      <alignment horizontal="right"/>
      <protection locked="0"/>
    </xf>
    <xf numFmtId="0" fontId="1" fillId="3" borderId="0" xfId="0" applyFont="1" applyFill="1" applyAlignment="1" applyProtection="1">
      <alignment horizontal="left" indent="1"/>
    </xf>
    <xf numFmtId="0" fontId="2" fillId="4" borderId="0" xfId="0" applyFont="1" applyFill="1" applyBorder="1" applyProtection="1"/>
    <xf numFmtId="0" fontId="4" fillId="4" borderId="0" xfId="0" applyFont="1" applyFill="1" applyAlignment="1" applyProtection="1">
      <alignment horizontal="right"/>
      <protection locked="0"/>
    </xf>
    <xf numFmtId="0" fontId="0" fillId="4" borderId="5" xfId="0" applyFill="1" applyBorder="1" applyAlignment="1" applyProtection="1">
      <alignment horizontal="left" indent="1"/>
    </xf>
    <xf numFmtId="0" fontId="4" fillId="4" borderId="5" xfId="0" applyFont="1" applyFill="1" applyBorder="1" applyAlignment="1" applyProtection="1">
      <alignment horizontal="right"/>
      <protection locked="0"/>
    </xf>
    <xf numFmtId="9" fontId="4" fillId="4" borderId="5" xfId="0" applyNumberFormat="1" applyFont="1" applyFill="1" applyBorder="1" applyAlignment="1" applyProtection="1">
      <alignment horizontal="right"/>
      <protection locked="0"/>
    </xf>
    <xf numFmtId="0" fontId="2" fillId="5" borderId="0" xfId="0" applyFont="1" applyFill="1" applyBorder="1" applyAlignment="1" applyProtection="1">
      <alignment horizontal="left" indent="1"/>
    </xf>
    <xf numFmtId="0" fontId="0" fillId="5" borderId="0" xfId="0" applyFill="1" applyBorder="1" applyAlignment="1" applyProtection="1">
      <alignment horizontal="right"/>
      <protection locked="0"/>
    </xf>
    <xf numFmtId="0" fontId="6" fillId="5" borderId="0" xfId="0" applyFont="1" applyFill="1" applyBorder="1" applyAlignment="1" applyProtection="1">
      <alignment horizontal="left" indent="2"/>
    </xf>
    <xf numFmtId="0" fontId="6" fillId="2" borderId="0" xfId="0" applyFont="1" applyFill="1" applyAlignment="1" applyProtection="1">
      <alignment horizontal="right"/>
      <protection locked="0"/>
    </xf>
    <xf numFmtId="166" fontId="1" fillId="3" borderId="0" xfId="0" applyNumberFormat="1" applyFont="1" applyFill="1" applyAlignment="1" applyProtection="1">
      <alignment horizontal="right"/>
      <protection locked="0"/>
    </xf>
    <xf numFmtId="0" fontId="6" fillId="4" borderId="0" xfId="0" applyFont="1" applyFill="1" applyBorder="1" applyAlignment="1" applyProtection="1">
      <alignment horizontal="left" indent="1"/>
    </xf>
    <xf numFmtId="0" fontId="6" fillId="5" borderId="0" xfId="0" applyFont="1" applyFill="1" applyBorder="1" applyAlignment="1" applyProtection="1">
      <alignment horizontal="left" indent="1"/>
    </xf>
    <xf numFmtId="168" fontId="2" fillId="0" borderId="2" xfId="0" applyNumberFormat="1" applyFont="1" applyBorder="1" applyProtection="1"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Efforts and LOCs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Sheet1!$B$13</c:f>
              <c:strCache>
                <c:ptCount val="1"/>
                <c:pt idx="0">
                  <c:v>LOC total</c:v>
                </c:pt>
              </c:strCache>
            </c:strRef>
          </c:tx>
          <c:cat>
            <c:numRef>
              <c:f>Sheet1!$C$4:$H$4</c:f>
              <c:numCache>
                <c:formatCode>[$-419]d\ mmm\ yy;@</c:formatCode>
                <c:ptCount val="6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</c:numCache>
            </c:numRef>
          </c:cat>
          <c:val>
            <c:numRef>
              <c:f>Sheet1!$C$13:$I$13</c:f>
              <c:numCache>
                <c:formatCode>General</c:formatCode>
                <c:ptCount val="7"/>
                <c:pt idx="0">
                  <c:v>230</c:v>
                </c:pt>
                <c:pt idx="1">
                  <c:v>361</c:v>
                </c:pt>
                <c:pt idx="2">
                  <c:v>525</c:v>
                </c:pt>
                <c:pt idx="3">
                  <c:v>922</c:v>
                </c:pt>
                <c:pt idx="4">
                  <c:v>728</c:v>
                </c:pt>
                <c:pt idx="5">
                  <c:v>978</c:v>
                </c:pt>
                <c:pt idx="6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5-4B83-8F90-6C85EA41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24959"/>
        <c:axId val="1"/>
      </c:lineChart>
      <c:lineChart>
        <c:grouping val="standard"/>
        <c:varyColors val="0"/>
        <c:ser>
          <c:idx val="0"/>
          <c:order val="1"/>
          <c:tx>
            <c:strRef>
              <c:f>Sheet1!$B$11</c:f>
              <c:strCache>
                <c:ptCount val="1"/>
                <c:pt idx="0">
                  <c:v>Total efforts SUM</c:v>
                </c:pt>
              </c:strCache>
            </c:strRef>
          </c:tx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Sheet1!$C$11:$I$11</c:f>
              <c:numCache>
                <c:formatCode>General</c:formatCode>
                <c:ptCount val="7"/>
                <c:pt idx="0">
                  <c:v>18</c:v>
                </c:pt>
                <c:pt idx="1">
                  <c:v>39</c:v>
                </c:pt>
                <c:pt idx="2">
                  <c:v>58</c:v>
                </c:pt>
                <c:pt idx="3">
                  <c:v>76</c:v>
                </c:pt>
                <c:pt idx="4">
                  <c:v>94</c:v>
                </c:pt>
                <c:pt idx="5">
                  <c:v>112</c:v>
                </c:pt>
                <c:pt idx="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5-4B83-8F90-6C85EA41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745824959"/>
        <c:scaling>
          <c:orientation val="minMax"/>
        </c:scaling>
        <c:delete val="0"/>
        <c:axPos val="b"/>
        <c:numFmt formatCode="[$-419]d\ mmm\ yy;@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824959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[$-419]d\ mmm\ yy;@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294302565791444"/>
          <c:y val="0.4757105361829771"/>
          <c:w val="0.25856371565721581"/>
          <c:h val="0.170144731908511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WeeklyTesting Efforts and Bug </a:t>
            </a:r>
            <a:r>
              <a:rPr lang="en-US" baseline="0"/>
              <a:t> Dynamics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9085921349810891E-2"/>
          <c:y val="0.20036932883389577"/>
          <c:w val="0.63527986947891091"/>
          <c:h val="0.68033708286464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Sheet1!$B$22</c:f>
              <c:strCache>
                <c:ptCount val="1"/>
                <c:pt idx="0">
                  <c:v>Weekly created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Sheet1!$C$22:$I$22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71D-87E9-C150A0E84ED8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Weekly closed</c:v>
                </c:pt>
              </c:strCache>
            </c:strRef>
          </c:tx>
          <c:invertIfNegative val="0"/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Sheet1!$C$23:$I$23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6-471D-87E9-C150A0E8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1"/>
        <c:axId val="1738258463"/>
        <c:axId val="1"/>
      </c:barChart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Testing efforts</c:v>
                </c:pt>
              </c:strCache>
            </c:strRef>
          </c:tx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Sheet1!$C$10:$I$10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6-471D-87E9-C150A0E8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8258463"/>
        <c:scaling>
          <c:orientation val="minMax"/>
        </c:scaling>
        <c:delete val="0"/>
        <c:axPos val="b"/>
        <c:numFmt formatCode="[$-419]d\ mmm\ yy;@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258463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[$-419]d\ mmm\ yy;@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2942350822409674"/>
          <c:y val="0.42283274373312035"/>
          <c:w val="0.23221689300249737"/>
          <c:h val="0.253480923580204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LOCS and Defect Density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LOC total</c:v>
                </c:pt>
              </c:strCache>
            </c:strRef>
          </c:tx>
          <c:invertIfNegative val="0"/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Sheet1!$C$13:$I$13</c:f>
              <c:numCache>
                <c:formatCode>General</c:formatCode>
                <c:ptCount val="7"/>
                <c:pt idx="0">
                  <c:v>230</c:v>
                </c:pt>
                <c:pt idx="1">
                  <c:v>361</c:v>
                </c:pt>
                <c:pt idx="2">
                  <c:v>525</c:v>
                </c:pt>
                <c:pt idx="3">
                  <c:v>922</c:v>
                </c:pt>
                <c:pt idx="4">
                  <c:v>728</c:v>
                </c:pt>
                <c:pt idx="5">
                  <c:v>978</c:v>
                </c:pt>
                <c:pt idx="6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62-819A-C9ADF6097AAE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Product</c:v>
                </c:pt>
              </c:strCache>
            </c:strRef>
          </c:tx>
          <c:invertIfNegative val="0"/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Sheet1!$C$14:$I$14</c:f>
              <c:numCache>
                <c:formatCode>General</c:formatCode>
                <c:ptCount val="7"/>
                <c:pt idx="0">
                  <c:v>230</c:v>
                </c:pt>
                <c:pt idx="1">
                  <c:v>361</c:v>
                </c:pt>
                <c:pt idx="2">
                  <c:v>525</c:v>
                </c:pt>
                <c:pt idx="3">
                  <c:v>922</c:v>
                </c:pt>
                <c:pt idx="4">
                  <c:v>728</c:v>
                </c:pt>
                <c:pt idx="5">
                  <c:v>978</c:v>
                </c:pt>
                <c:pt idx="6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62-819A-C9ADF6097AAE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Unit Tests</c:v>
                </c:pt>
              </c:strCache>
            </c:strRef>
          </c:tx>
          <c:invertIfNegative val="0"/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Sheet1!$C$15:$I$15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62-819A-C9ADF609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452575"/>
        <c:axId val="1"/>
      </c:barChart>
      <c:lineChart>
        <c:grouping val="standard"/>
        <c:varyColors val="0"/>
        <c:ser>
          <c:idx val="3"/>
          <c:order val="3"/>
          <c:tx>
            <c:strRef>
              <c:f>Sheet1!$B$16</c:f>
              <c:strCache>
                <c:ptCount val="1"/>
                <c:pt idx="0">
                  <c:v>Defects/(LOC/1000)</c:v>
                </c:pt>
              </c:strCache>
            </c:strRef>
          </c:tx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Sheet1!$C$16:$I$16</c:f>
              <c:numCache>
                <c:formatCode>0.0</c:formatCode>
                <c:ptCount val="7"/>
                <c:pt idx="0">
                  <c:v>4.3478260869565215</c:v>
                </c:pt>
                <c:pt idx="1">
                  <c:v>11.0803324099723</c:v>
                </c:pt>
                <c:pt idx="2">
                  <c:v>9.5238095238095237</c:v>
                </c:pt>
                <c:pt idx="3">
                  <c:v>5.4229934924078087</c:v>
                </c:pt>
                <c:pt idx="4">
                  <c:v>9.615384615384615</c:v>
                </c:pt>
                <c:pt idx="5">
                  <c:v>9.2024539877300615</c:v>
                </c:pt>
                <c:pt idx="6">
                  <c:v>12.765957446808512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1-4D62-819A-C9ADF609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40452575"/>
        <c:scaling>
          <c:orientation val="minMax"/>
        </c:scaling>
        <c:delete val="0"/>
        <c:axPos val="b"/>
        <c:numFmt formatCode="[$-419]d\ mmm\ yy;@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452575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[$-419]d\ mmm\ yy;@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0174401276763476"/>
          <c:y val="0.39528397491980166"/>
          <c:w val="0.28299212598425194"/>
          <c:h val="0.32771434820647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Bugs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270169679469934E-2"/>
          <c:y val="0.19184299737249569"/>
          <c:w val="0.68263604275198031"/>
          <c:h val="0.58907648913152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Total Bugs</c:v>
                </c:pt>
              </c:strCache>
            </c:strRef>
          </c:tx>
          <c:invertIfNegative val="0"/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Sheet1!$C$18:$I$18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F-4BC2-965B-2DB65249D464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Closed Bugs</c:v>
                </c:pt>
              </c:strCache>
            </c:strRef>
          </c:tx>
          <c:invertIfNegative val="0"/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Sheet1!$C$20:$I$20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F-4BC2-965B-2DB65249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66143"/>
        <c:axId val="1"/>
      </c:barChart>
      <c:lineChart>
        <c:grouping val="standard"/>
        <c:varyColors val="0"/>
        <c:ser>
          <c:idx val="1"/>
          <c:order val="1"/>
          <c:tx>
            <c:strRef>
              <c:f>Sheet1!$B$19</c:f>
              <c:strCache>
                <c:ptCount val="1"/>
                <c:pt idx="0">
                  <c:v>Opened Bugs</c:v>
                </c:pt>
              </c:strCache>
            </c:strRef>
          </c:tx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Sheet1!$C$19:$I$19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F-4BC2-965B-2DB65249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266143"/>
        <c:axId val="1"/>
      </c:lineChart>
      <c:catAx>
        <c:axId val="1445266143"/>
        <c:scaling>
          <c:orientation val="minMax"/>
        </c:scaling>
        <c:delete val="0"/>
        <c:axPos val="b"/>
        <c:numFmt formatCode="[$-419]d\ mmm\ yy;@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26614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838524779990736"/>
          <c:y val="0.43920457859434237"/>
          <c:w val="0.21092924965261695"/>
          <c:h val="0.246630212890055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cases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Sheet1!$B$26</c:f>
              <c:strCache>
                <c:ptCount val="1"/>
                <c:pt idx="0">
                  <c:v>Total (written)</c:v>
                </c:pt>
              </c:strCache>
            </c:strRef>
          </c:tx>
          <c:invertIfNegative val="0"/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Sheet1!$C$26:$I$26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4-48A0-AAAD-81DD318B5B99}"/>
            </c:ext>
          </c:extLst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Weekly attempted </c:v>
                </c:pt>
              </c:strCache>
            </c:strRef>
          </c:tx>
          <c:invertIfNegative val="0"/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Sheet1!$C$27:$I$27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4-48A0-AAAD-81DD318B5B99}"/>
            </c:ext>
          </c:extLst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Weekly passed </c:v>
                </c:pt>
              </c:strCache>
            </c:strRef>
          </c:tx>
          <c:invertIfNegative val="0"/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Sheet1!$C$28:$I$28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4-48A0-AAAD-81DD318B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64943"/>
        <c:axId val="1"/>
      </c:barChart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Planned </c:v>
                </c:pt>
              </c:strCache>
            </c:strRef>
          </c:tx>
          <c:cat>
            <c:numRef>
              <c:f>Sheet1!$C$4:$I$4</c:f>
              <c:numCache>
                <c:formatCode>[$-419]d\ mmm\ yy;@</c:formatCode>
                <c:ptCount val="7"/>
                <c:pt idx="0">
                  <c:v>44270</c:v>
                </c:pt>
                <c:pt idx="1">
                  <c:v>44277</c:v>
                </c:pt>
                <c:pt idx="2">
                  <c:v>44284</c:v>
                </c:pt>
                <c:pt idx="3">
                  <c:v>44291</c:v>
                </c:pt>
                <c:pt idx="4">
                  <c:v>44298</c:v>
                </c:pt>
                <c:pt idx="5">
                  <c:v>44305</c:v>
                </c:pt>
                <c:pt idx="6">
                  <c:v>44312</c:v>
                </c:pt>
              </c:numCache>
            </c:numRef>
          </c:cat>
          <c:val>
            <c:numRef>
              <c:f>Sheet1!$C$25:$I$25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4-48A0-AAAD-81DD318B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264943"/>
        <c:axId val="1"/>
      </c:lineChart>
      <c:catAx>
        <c:axId val="1445264943"/>
        <c:scaling>
          <c:orientation val="minMax"/>
        </c:scaling>
        <c:delete val="0"/>
        <c:axPos val="b"/>
        <c:numFmt formatCode="[$-419]d\ mmm\ yy;@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26494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82009417940405"/>
          <c:y val="0.27610349744344242"/>
          <c:w val="0.28437799135402186"/>
          <c:h val="0.434357954390649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31</xdr:row>
      <xdr:rowOff>9525</xdr:rowOff>
    </xdr:from>
    <xdr:to>
      <xdr:col>5</xdr:col>
      <xdr:colOff>190500</xdr:colOff>
      <xdr:row>49</xdr:row>
      <xdr:rowOff>9525</xdr:rowOff>
    </xdr:to>
    <xdr:graphicFrame macro="">
      <xdr:nvGraphicFramePr>
        <xdr:cNvPr id="2106" name="Chart 1">
          <a:extLst>
            <a:ext uri="{FF2B5EF4-FFF2-40B4-BE49-F238E27FC236}">
              <a16:creationId xmlns:a16="http://schemas.microsoft.com/office/drawing/2014/main" id="{8DC346BD-4870-4755-8DC9-C5B62C759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31</xdr:row>
      <xdr:rowOff>76200</xdr:rowOff>
    </xdr:from>
    <xdr:to>
      <xdr:col>15</xdr:col>
      <xdr:colOff>276225</xdr:colOff>
      <xdr:row>49</xdr:row>
      <xdr:rowOff>28575</xdr:rowOff>
    </xdr:to>
    <xdr:graphicFrame macro="">
      <xdr:nvGraphicFramePr>
        <xdr:cNvPr id="2107" name="Chart 2">
          <a:extLst>
            <a:ext uri="{FF2B5EF4-FFF2-40B4-BE49-F238E27FC236}">
              <a16:creationId xmlns:a16="http://schemas.microsoft.com/office/drawing/2014/main" id="{8BE0CAE7-8A69-469C-8C86-8120B1587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123825</xdr:rowOff>
    </xdr:from>
    <xdr:to>
      <xdr:col>5</xdr:col>
      <xdr:colOff>152400</xdr:colOff>
      <xdr:row>69</xdr:row>
      <xdr:rowOff>47625</xdr:rowOff>
    </xdr:to>
    <xdr:graphicFrame macro="">
      <xdr:nvGraphicFramePr>
        <xdr:cNvPr id="2108" name="Chart 3">
          <a:extLst>
            <a:ext uri="{FF2B5EF4-FFF2-40B4-BE49-F238E27FC236}">
              <a16:creationId xmlns:a16="http://schemas.microsoft.com/office/drawing/2014/main" id="{040DA5F2-21B2-4462-809A-3723E429C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50</xdr:row>
      <xdr:rowOff>38100</xdr:rowOff>
    </xdr:from>
    <xdr:to>
      <xdr:col>13</xdr:col>
      <xdr:colOff>19050</xdr:colOff>
      <xdr:row>68</xdr:row>
      <xdr:rowOff>114300</xdr:rowOff>
    </xdr:to>
    <xdr:graphicFrame macro="">
      <xdr:nvGraphicFramePr>
        <xdr:cNvPr id="2109" name="Chart 4">
          <a:extLst>
            <a:ext uri="{FF2B5EF4-FFF2-40B4-BE49-F238E27FC236}">
              <a16:creationId xmlns:a16="http://schemas.microsoft.com/office/drawing/2014/main" id="{E0FF66B5-410D-4AEA-A536-98C8FC93A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361950</xdr:colOff>
      <xdr:row>69</xdr:row>
      <xdr:rowOff>114300</xdr:rowOff>
    </xdr:from>
    <xdr:to>
      <xdr:col>13</xdr:col>
      <xdr:colOff>19050</xdr:colOff>
      <xdr:row>88</xdr:row>
      <xdr:rowOff>47625</xdr:rowOff>
    </xdr:to>
    <xdr:graphicFrame macro="">
      <xdr:nvGraphicFramePr>
        <xdr:cNvPr id="2110" name="Chart 5">
          <a:extLst>
            <a:ext uri="{FF2B5EF4-FFF2-40B4-BE49-F238E27FC236}">
              <a16:creationId xmlns:a16="http://schemas.microsoft.com/office/drawing/2014/main" id="{E73AAEAA-DB41-4D97-AD75-5390062E0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90" zoomScaleNormal="90" workbookViewId="0">
      <selection activeCell="R71" sqref="R71"/>
    </sheetView>
  </sheetViews>
  <sheetFormatPr defaultRowHeight="12" x14ac:dyDescent="0.2"/>
  <cols>
    <col min="1" max="1" width="3.28515625" customWidth="1"/>
    <col min="2" max="2" width="38.7109375" customWidth="1"/>
    <col min="3" max="3" width="11.7109375" customWidth="1"/>
    <col min="4" max="4" width="11" customWidth="1"/>
    <col min="5" max="6" width="11.140625" customWidth="1"/>
    <col min="7" max="7" width="12.140625" customWidth="1"/>
    <col min="8" max="8" width="12" customWidth="1"/>
    <col min="9" max="9" width="10.5703125" customWidth="1"/>
  </cols>
  <sheetData>
    <row r="1" spans="1:9" x14ac:dyDescent="0.2">
      <c r="A1" s="4"/>
      <c r="B1" s="8" t="s">
        <v>29</v>
      </c>
      <c r="C1" s="4"/>
      <c r="D1" s="4"/>
      <c r="E1" s="4"/>
      <c r="F1" s="4"/>
      <c r="G1" s="4"/>
      <c r="H1" s="4"/>
    </row>
    <row r="2" spans="1:9" x14ac:dyDescent="0.2">
      <c r="A2" s="4"/>
      <c r="B2" s="8" t="s">
        <v>30</v>
      </c>
      <c r="C2" s="4"/>
      <c r="D2" s="4"/>
      <c r="E2" s="4"/>
      <c r="F2" s="4"/>
      <c r="G2" s="4"/>
      <c r="H2" s="4"/>
    </row>
    <row r="3" spans="1:9" ht="12.75" thickBot="1" x14ac:dyDescent="0.25">
      <c r="A3" s="4"/>
      <c r="B3" s="8" t="s">
        <v>31</v>
      </c>
      <c r="C3" s="4"/>
      <c r="D3" s="4"/>
      <c r="E3" s="4"/>
      <c r="F3" s="4"/>
      <c r="G3" s="4"/>
      <c r="H3" s="4"/>
    </row>
    <row r="4" spans="1:9" ht="13.5" thickTop="1" thickBot="1" x14ac:dyDescent="0.25">
      <c r="A4" s="4"/>
      <c r="B4" s="1" t="s">
        <v>6</v>
      </c>
      <c r="C4" s="31">
        <v>44270</v>
      </c>
      <c r="D4" s="31">
        <f t="shared" ref="D4:I4" si="0">C4+7</f>
        <v>44277</v>
      </c>
      <c r="E4" s="31">
        <f t="shared" si="0"/>
        <v>44284</v>
      </c>
      <c r="F4" s="31">
        <f t="shared" si="0"/>
        <v>44291</v>
      </c>
      <c r="G4" s="31">
        <f t="shared" si="0"/>
        <v>44298</v>
      </c>
      <c r="H4" s="31">
        <f t="shared" si="0"/>
        <v>44305</v>
      </c>
      <c r="I4" s="31">
        <f t="shared" si="0"/>
        <v>44312</v>
      </c>
    </row>
    <row r="5" spans="1:9" ht="12.75" thickTop="1" x14ac:dyDescent="0.2">
      <c r="A5" s="2"/>
      <c r="B5" s="10" t="s">
        <v>14</v>
      </c>
      <c r="C5" s="32">
        <v>1</v>
      </c>
      <c r="D5" s="4">
        <f t="shared" ref="D5:I5" si="1">C5+1</f>
        <v>2</v>
      </c>
      <c r="E5" s="5">
        <f t="shared" si="1"/>
        <v>3</v>
      </c>
      <c r="F5" s="5">
        <f t="shared" si="1"/>
        <v>4</v>
      </c>
      <c r="G5" s="4">
        <f t="shared" si="1"/>
        <v>5</v>
      </c>
      <c r="H5" s="4">
        <f t="shared" si="1"/>
        <v>6</v>
      </c>
      <c r="I5" s="4">
        <f t="shared" si="1"/>
        <v>7</v>
      </c>
    </row>
    <row r="6" spans="1:9" x14ac:dyDescent="0.2">
      <c r="A6" s="7"/>
      <c r="B6" s="11" t="s">
        <v>10</v>
      </c>
      <c r="C6" s="6"/>
      <c r="D6" s="6"/>
      <c r="E6" s="6"/>
      <c r="F6" s="6"/>
      <c r="G6" s="6"/>
      <c r="H6" s="6"/>
      <c r="I6" s="6"/>
    </row>
    <row r="7" spans="1:9" x14ac:dyDescent="0.2">
      <c r="A7" s="9" t="s">
        <v>12</v>
      </c>
      <c r="B7" s="24" t="s">
        <v>16</v>
      </c>
      <c r="C7" s="25">
        <f t="shared" ref="C7:I7" si="2">C8+C9+C10</f>
        <v>18</v>
      </c>
      <c r="D7" s="25">
        <f t="shared" si="2"/>
        <v>21</v>
      </c>
      <c r="E7" s="25">
        <f t="shared" si="2"/>
        <v>19</v>
      </c>
      <c r="F7" s="25">
        <f t="shared" si="2"/>
        <v>18</v>
      </c>
      <c r="G7" s="25">
        <f t="shared" si="2"/>
        <v>18</v>
      </c>
      <c r="H7" s="25">
        <f t="shared" si="2"/>
        <v>18</v>
      </c>
      <c r="I7" s="25">
        <f t="shared" si="2"/>
        <v>22</v>
      </c>
    </row>
    <row r="8" spans="1:9" x14ac:dyDescent="0.2">
      <c r="A8" s="9"/>
      <c r="B8" s="30" t="s">
        <v>27</v>
      </c>
      <c r="C8" s="25">
        <v>16</v>
      </c>
      <c r="D8" s="25">
        <v>15</v>
      </c>
      <c r="E8" s="25">
        <v>4</v>
      </c>
      <c r="F8" s="25">
        <v>7</v>
      </c>
      <c r="G8" s="25">
        <v>5</v>
      </c>
      <c r="H8" s="25">
        <v>10</v>
      </c>
      <c r="I8" s="25">
        <v>15</v>
      </c>
    </row>
    <row r="9" spans="1:9" x14ac:dyDescent="0.2">
      <c r="A9" s="4"/>
      <c r="B9" s="26" t="s">
        <v>17</v>
      </c>
      <c r="C9" s="25">
        <v>2</v>
      </c>
      <c r="D9" s="25">
        <v>6</v>
      </c>
      <c r="E9" s="25">
        <v>15</v>
      </c>
      <c r="F9" s="25">
        <v>9</v>
      </c>
      <c r="G9" s="25">
        <v>11</v>
      </c>
      <c r="H9" s="25">
        <v>5</v>
      </c>
      <c r="I9" s="25">
        <v>4</v>
      </c>
    </row>
    <row r="10" spans="1:9" x14ac:dyDescent="0.2">
      <c r="A10" s="4"/>
      <c r="B10" s="26" t="s">
        <v>18</v>
      </c>
      <c r="C10" s="25">
        <v>0</v>
      </c>
      <c r="D10" s="25">
        <v>0</v>
      </c>
      <c r="E10" s="25">
        <v>0</v>
      </c>
      <c r="F10" s="25">
        <v>2</v>
      </c>
      <c r="G10" s="25">
        <v>2</v>
      </c>
      <c r="H10" s="25">
        <v>3</v>
      </c>
      <c r="I10" s="25">
        <v>3</v>
      </c>
    </row>
    <row r="11" spans="1:9" x14ac:dyDescent="0.2">
      <c r="A11" s="9" t="s">
        <v>12</v>
      </c>
      <c r="B11" s="24" t="s">
        <v>15</v>
      </c>
      <c r="C11" s="25">
        <f>C7</f>
        <v>18</v>
      </c>
      <c r="D11" s="25">
        <f t="shared" ref="D11:I11" si="3">C11+D7</f>
        <v>39</v>
      </c>
      <c r="E11" s="25">
        <f t="shared" si="3"/>
        <v>58</v>
      </c>
      <c r="F11" s="25">
        <f t="shared" si="3"/>
        <v>76</v>
      </c>
      <c r="G11" s="25">
        <f t="shared" si="3"/>
        <v>94</v>
      </c>
      <c r="H11" s="25">
        <f t="shared" si="3"/>
        <v>112</v>
      </c>
      <c r="I11" s="25">
        <f t="shared" si="3"/>
        <v>134</v>
      </c>
    </row>
    <row r="12" spans="1:9" x14ac:dyDescent="0.2">
      <c r="A12" s="4"/>
      <c r="B12" s="3" t="s">
        <v>0</v>
      </c>
      <c r="C12" s="6"/>
      <c r="D12" s="6"/>
      <c r="E12" s="6"/>
      <c r="F12" s="6"/>
      <c r="G12" s="6"/>
      <c r="H12" s="6"/>
      <c r="I12" s="6"/>
    </row>
    <row r="13" spans="1:9" x14ac:dyDescent="0.2">
      <c r="A13" s="9" t="s">
        <v>12</v>
      </c>
      <c r="B13" s="16" t="s">
        <v>3</v>
      </c>
      <c r="C13" s="17">
        <f t="shared" ref="C13:I13" si="4">C14+C15</f>
        <v>230</v>
      </c>
      <c r="D13" s="17">
        <f t="shared" si="4"/>
        <v>361</v>
      </c>
      <c r="E13" s="17">
        <f t="shared" si="4"/>
        <v>525</v>
      </c>
      <c r="F13" s="17">
        <f t="shared" si="4"/>
        <v>922</v>
      </c>
      <c r="G13" s="17">
        <f t="shared" si="4"/>
        <v>728</v>
      </c>
      <c r="H13" s="17">
        <f>H14+H15</f>
        <v>978</v>
      </c>
      <c r="I13" s="17">
        <f t="shared" si="4"/>
        <v>940</v>
      </c>
    </row>
    <row r="14" spans="1:9" x14ac:dyDescent="0.2">
      <c r="A14" s="9"/>
      <c r="B14" s="18" t="s">
        <v>1</v>
      </c>
      <c r="C14" s="17">
        <v>230</v>
      </c>
      <c r="D14" s="17">
        <v>361</v>
      </c>
      <c r="E14" s="17">
        <v>525</v>
      </c>
      <c r="F14" s="17">
        <v>922</v>
      </c>
      <c r="G14" s="17">
        <v>728</v>
      </c>
      <c r="H14" s="17">
        <v>978</v>
      </c>
      <c r="I14" s="17">
        <v>940</v>
      </c>
    </row>
    <row r="15" spans="1:9" x14ac:dyDescent="0.2">
      <c r="A15" s="9"/>
      <c r="B15" s="18" t="s">
        <v>2</v>
      </c>
      <c r="C15" s="17">
        <v>0</v>
      </c>
      <c r="D15" s="17"/>
      <c r="E15" s="17"/>
      <c r="F15" s="17"/>
      <c r="G15" s="17"/>
      <c r="H15" s="17"/>
      <c r="I15" s="17"/>
    </row>
    <row r="16" spans="1:9" x14ac:dyDescent="0.2">
      <c r="A16" s="9" t="s">
        <v>12</v>
      </c>
      <c r="B16" s="16" t="s">
        <v>19</v>
      </c>
      <c r="C16" s="28">
        <f t="shared" ref="C16:H16" si="5">C18/(C13/1000)</f>
        <v>4.3478260869565215</v>
      </c>
      <c r="D16" s="28">
        <f t="shared" si="5"/>
        <v>11.0803324099723</v>
      </c>
      <c r="E16" s="28">
        <f t="shared" si="5"/>
        <v>9.5238095238095237</v>
      </c>
      <c r="F16" s="28">
        <f>F18/(F13/1000)</f>
        <v>5.4229934924078087</v>
      </c>
      <c r="G16" s="28">
        <f t="shared" si="5"/>
        <v>9.615384615384615</v>
      </c>
      <c r="H16" s="28">
        <f t="shared" si="5"/>
        <v>9.2024539877300615</v>
      </c>
      <c r="I16" s="28">
        <f>I18/(I13/1000)</f>
        <v>12.765957446808512</v>
      </c>
    </row>
    <row r="17" spans="1:9" x14ac:dyDescent="0.2">
      <c r="A17" s="9"/>
      <c r="B17" s="3" t="s">
        <v>21</v>
      </c>
      <c r="C17" s="6"/>
      <c r="D17" s="6"/>
      <c r="E17" s="6"/>
      <c r="F17" s="6"/>
      <c r="G17" s="6"/>
      <c r="H17" s="6"/>
      <c r="I17" s="6"/>
    </row>
    <row r="18" spans="1:9" x14ac:dyDescent="0.2">
      <c r="A18" s="9"/>
      <c r="B18" s="12" t="s">
        <v>22</v>
      </c>
      <c r="C18" s="13">
        <v>1</v>
      </c>
      <c r="D18" s="13">
        <v>4</v>
      </c>
      <c r="E18" s="13">
        <v>5</v>
      </c>
      <c r="F18" s="13">
        <v>5</v>
      </c>
      <c r="G18" s="13">
        <v>7</v>
      </c>
      <c r="H18" s="13">
        <v>9</v>
      </c>
      <c r="I18" s="13">
        <v>12</v>
      </c>
    </row>
    <row r="19" spans="1:9" x14ac:dyDescent="0.2">
      <c r="A19" s="9"/>
      <c r="B19" s="15" t="s">
        <v>23</v>
      </c>
      <c r="C19" s="27">
        <v>1</v>
      </c>
      <c r="D19" s="27">
        <v>3</v>
      </c>
      <c r="E19" s="27">
        <v>4</v>
      </c>
      <c r="F19" s="27">
        <v>2</v>
      </c>
      <c r="G19" s="27">
        <v>4</v>
      </c>
      <c r="H19" s="27">
        <v>1</v>
      </c>
      <c r="I19" s="27">
        <v>1</v>
      </c>
    </row>
    <row r="20" spans="1:9" x14ac:dyDescent="0.2">
      <c r="A20" s="9" t="s">
        <v>12</v>
      </c>
      <c r="B20" s="15" t="s">
        <v>24</v>
      </c>
      <c r="C20" s="27">
        <f>C18-C19</f>
        <v>0</v>
      </c>
      <c r="D20" s="27">
        <f t="shared" ref="D20:I20" si="6">D18-D19</f>
        <v>1</v>
      </c>
      <c r="E20" s="27">
        <f t="shared" si="6"/>
        <v>1</v>
      </c>
      <c r="F20" s="27">
        <f t="shared" si="6"/>
        <v>3</v>
      </c>
      <c r="G20" s="27">
        <v>3</v>
      </c>
      <c r="H20" s="27">
        <f t="shared" si="6"/>
        <v>8</v>
      </c>
      <c r="I20" s="27">
        <f t="shared" si="6"/>
        <v>11</v>
      </c>
    </row>
    <row r="21" spans="1:9" x14ac:dyDescent="0.2">
      <c r="A21" s="9"/>
      <c r="B21" s="3" t="s">
        <v>20</v>
      </c>
      <c r="C21" s="6"/>
      <c r="D21" s="6"/>
      <c r="E21" s="6"/>
      <c r="F21" s="6"/>
      <c r="G21" s="6"/>
      <c r="H21" s="6"/>
      <c r="I21" s="6"/>
    </row>
    <row r="22" spans="1:9" x14ac:dyDescent="0.2">
      <c r="A22" s="9" t="s">
        <v>12</v>
      </c>
      <c r="B22" s="14" t="s">
        <v>4</v>
      </c>
      <c r="C22" s="27" t="s">
        <v>13</v>
      </c>
      <c r="D22" s="27">
        <f t="shared" ref="D22:I22" si="7">D18-C18</f>
        <v>3</v>
      </c>
      <c r="E22" s="27">
        <f t="shared" si="7"/>
        <v>1</v>
      </c>
      <c r="F22" s="27">
        <f>F18-E18</f>
        <v>0</v>
      </c>
      <c r="G22" s="27">
        <f t="shared" si="7"/>
        <v>2</v>
      </c>
      <c r="H22" s="27">
        <f t="shared" si="7"/>
        <v>2</v>
      </c>
      <c r="I22" s="27">
        <f t="shared" si="7"/>
        <v>3</v>
      </c>
    </row>
    <row r="23" spans="1:9" x14ac:dyDescent="0.2">
      <c r="A23" s="9" t="s">
        <v>12</v>
      </c>
      <c r="B23" s="14" t="s">
        <v>5</v>
      </c>
      <c r="C23" s="27" t="s">
        <v>13</v>
      </c>
      <c r="D23" s="27">
        <f t="shared" ref="D23:I23" si="8">D20-C20</f>
        <v>1</v>
      </c>
      <c r="E23" s="27">
        <f t="shared" si="8"/>
        <v>0</v>
      </c>
      <c r="F23" s="27">
        <f t="shared" si="8"/>
        <v>2</v>
      </c>
      <c r="G23" s="27">
        <f t="shared" si="8"/>
        <v>0</v>
      </c>
      <c r="H23" s="27">
        <f t="shared" si="8"/>
        <v>5</v>
      </c>
      <c r="I23" s="27">
        <f t="shared" si="8"/>
        <v>3</v>
      </c>
    </row>
    <row r="24" spans="1:9" x14ac:dyDescent="0.2">
      <c r="A24" s="9"/>
      <c r="B24" s="3" t="s">
        <v>11</v>
      </c>
      <c r="C24" s="6"/>
      <c r="D24" s="6"/>
      <c r="E24" s="6"/>
      <c r="F24" s="6"/>
      <c r="G24" s="6"/>
      <c r="H24" s="6"/>
      <c r="I24" s="6"/>
    </row>
    <row r="25" spans="1:9" x14ac:dyDescent="0.2">
      <c r="A25" s="9"/>
      <c r="B25" s="19" t="s">
        <v>26</v>
      </c>
      <c r="C25" s="20">
        <v>0</v>
      </c>
      <c r="D25" s="20">
        <v>0</v>
      </c>
      <c r="E25" s="20">
        <v>0</v>
      </c>
      <c r="F25" s="20">
        <v>5</v>
      </c>
      <c r="G25" s="20">
        <v>5</v>
      </c>
      <c r="H25" s="20">
        <v>5</v>
      </c>
      <c r="I25" s="20">
        <v>25</v>
      </c>
    </row>
    <row r="26" spans="1:9" x14ac:dyDescent="0.2">
      <c r="A26" s="9"/>
      <c r="B26" s="19" t="s">
        <v>28</v>
      </c>
      <c r="C26" s="20">
        <v>0</v>
      </c>
      <c r="D26" s="20">
        <v>0</v>
      </c>
      <c r="E26" s="20">
        <v>0</v>
      </c>
      <c r="F26" s="20">
        <v>5</v>
      </c>
      <c r="G26" s="20">
        <v>1</v>
      </c>
      <c r="H26" s="20">
        <v>1</v>
      </c>
      <c r="I26" s="20">
        <v>9</v>
      </c>
    </row>
    <row r="27" spans="1:9" x14ac:dyDescent="0.2">
      <c r="A27" s="9"/>
      <c r="B27" s="29" t="s">
        <v>7</v>
      </c>
      <c r="C27" s="20">
        <v>0</v>
      </c>
      <c r="D27" s="20">
        <v>0</v>
      </c>
      <c r="E27" s="20">
        <v>0</v>
      </c>
      <c r="F27" s="20">
        <v>3</v>
      </c>
      <c r="G27" s="20">
        <v>1</v>
      </c>
      <c r="H27" s="20">
        <v>1</v>
      </c>
      <c r="I27" s="20">
        <v>8</v>
      </c>
    </row>
    <row r="28" spans="1:9" x14ac:dyDescent="0.2">
      <c r="A28" s="9"/>
      <c r="B28" s="29" t="s">
        <v>25</v>
      </c>
      <c r="C28" s="20">
        <v>0</v>
      </c>
      <c r="D28" s="20">
        <v>0</v>
      </c>
      <c r="E28" s="20">
        <v>0</v>
      </c>
      <c r="F28" s="20">
        <v>3</v>
      </c>
      <c r="G28" s="20">
        <v>1</v>
      </c>
      <c r="H28" s="20">
        <v>1</v>
      </c>
      <c r="I28" s="20">
        <v>8</v>
      </c>
    </row>
    <row r="29" spans="1:9" x14ac:dyDescent="0.2">
      <c r="A29" s="9" t="s">
        <v>12</v>
      </c>
      <c r="B29" s="21" t="s">
        <v>8</v>
      </c>
      <c r="C29" s="22">
        <f t="shared" ref="C29:H29" si="9">C25-C26</f>
        <v>0</v>
      </c>
      <c r="D29" s="22">
        <f t="shared" si="9"/>
        <v>0</v>
      </c>
      <c r="E29" s="22">
        <f t="shared" si="9"/>
        <v>0</v>
      </c>
      <c r="F29" s="22">
        <f>F25-F26</f>
        <v>0</v>
      </c>
      <c r="G29" s="22">
        <f t="shared" si="9"/>
        <v>4</v>
      </c>
      <c r="H29" s="22">
        <f t="shared" si="9"/>
        <v>4</v>
      </c>
      <c r="I29" s="22">
        <f>I25-I26</f>
        <v>16</v>
      </c>
    </row>
    <row r="30" spans="1:9" x14ac:dyDescent="0.2">
      <c r="A30" s="9" t="s">
        <v>12</v>
      </c>
      <c r="B30" s="21" t="s">
        <v>9</v>
      </c>
      <c r="C30" s="23">
        <v>0</v>
      </c>
      <c r="D30" s="23">
        <v>0</v>
      </c>
      <c r="E30" s="23">
        <v>0</v>
      </c>
      <c r="F30" s="23">
        <f>F27/F26</f>
        <v>0.6</v>
      </c>
      <c r="G30" s="23">
        <f>G27/G26</f>
        <v>1</v>
      </c>
      <c r="H30" s="23">
        <f>H27/H26</f>
        <v>1</v>
      </c>
      <c r="I30" s="23">
        <f>I27/I26</f>
        <v>0.88888888888888884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Exigen Services StarSoft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&lt;Project name&gt; Product Metrics</dc:title>
  <dc:subject>Software process documentation</dc:subject>
  <dc:creator>&lt;author&gt;</dc:creator>
  <cp:lastModifiedBy>Dima F</cp:lastModifiedBy>
  <cp:lastPrinted>2021-05-30T00:52:03Z</cp:lastPrinted>
  <dcterms:created xsi:type="dcterms:W3CDTF">2003-05-12T08:25:02Z</dcterms:created>
  <dcterms:modified xsi:type="dcterms:W3CDTF">2021-05-30T00:53:12Z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&lt;Project name&gt;</vt:lpwstr>
  </property>
  <property fmtid="{D5CDD505-2E9C-101B-9397-08002B2CF9AE}" pid="3" name="Version">
    <vt:lpwstr>2.6</vt:lpwstr>
  </property>
</Properties>
</file>